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queryTables/queryTable1.xml" ContentType="application/vnd.openxmlformats-officedocument.spreadsheetml.queryTable+xml"/>
  <Override PartName="/xl/tables/table16.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UK/"/>
    </mc:Choice>
  </mc:AlternateContent>
  <xr:revisionPtr revIDLastSave="1824" documentId="8_{657ED59A-56B6-46DA-8776-D990C623716F}" xr6:coauthVersionLast="47" xr6:coauthVersionMax="47" xr10:uidLastSave="{446E9841-1DE3-45E8-81E9-6D296575BB5C}"/>
  <bookViews>
    <workbookView xWindow="-120" yWindow="-120" windowWidth="29040" windowHeight="17520" tabRatio="873" firstSheet="2" activeTab="1" xr2:uid="{BE9E1E00-0B85-4844-B1E3-229A610793B1}"/>
  </bookViews>
  <sheets>
    <sheet name="Introduction" sheetId="13" r:id="rId1"/>
    <sheet name="1_About" sheetId="9" r:id="rId2"/>
    <sheet name="2_Economic contribution" sheetId="8" r:id="rId3"/>
    <sheet name="3_Entities and projects" sheetId="12" r:id="rId4"/>
    <sheet name="4_Extractive revenues -full-" sheetId="4" r:id="rId5"/>
    <sheet name="5_Material Companies" sheetId="11" r:id="rId6"/>
    <sheet name="Optional -Part 6-" sheetId="15" state="hidden" r:id="rId7"/>
    <sheet name="Lists" sheetId="10" state="hidden" r:id="rId8"/>
    <sheet name="SOP_Data_Review" sheetId="17" r:id="rId9"/>
    <sheet name="Project_Payments_Field" sheetId="22" state="hidden" r:id="rId10"/>
    <sheet name="Changelog" sheetId="16" state="hidden" r:id="rId11"/>
  </sheets>
  <definedNames>
    <definedName name="Agency_type" localSheetId="6">Government_entity_type[[#All],[&lt; Agency type &gt;]]</definedName>
    <definedName name="Agency_type">Government_entity_type[[#All],[&lt; Agency type &gt;]]</definedName>
    <definedName name="Commodities_list" localSheetId="6">Table5_Commodities_list[HS Product Description w volume]</definedName>
    <definedName name="Commodities_list">Table5_Commodities_list[HS Product Description w volume]</definedName>
    <definedName name="Commodity_names" localSheetId="6">Table5_Commodities_list[HS Product Description]</definedName>
    <definedName name="Commodity_names">Table5_Commodities_list[HS Product Description]</definedName>
    <definedName name="Companies_list" localSheetId="6">Companies[Full company name]</definedName>
    <definedName name="Companies_list">Companies[Full company name]</definedName>
    <definedName name="Countries_list" localSheetId="6">Table1_Country_codes_and_currencies[Country or Area name]</definedName>
    <definedName name="Countries_list">Table1_Country_codes_and_currencies[Country or Area name]</definedName>
    <definedName name="Currency_code_list" localSheetId="6">Table1_Country_codes_and_currencies[Currency code (ISO-4217)]</definedName>
    <definedName name="Currency_code_list">Table1_Country_codes_and_currencies[Currency code (ISO-4217)]</definedName>
    <definedName name="ExternalData_3" localSheetId="9" hidden="1">Project_Payments_Field!$A$1:$B$612</definedName>
    <definedName name="GFS_list" localSheetId="6">Table6_GFS_codes_classification[Combined]</definedName>
    <definedName name="GFS_list">Table6_GFS_codes_classification[Combined]</definedName>
    <definedName name="Government_entities_list" localSheetId="6">Government_agencies[Full name of agency]</definedName>
    <definedName name="Government_entities_list">Government_agencies[Full name of agency]</definedName>
    <definedName name="Project_phases_list" localSheetId="6">Table12[Project phases]</definedName>
    <definedName name="Project_phases_list">Table12[Project phases]</definedName>
    <definedName name="Projectname" localSheetId="6">Companies15[Full project name]</definedName>
    <definedName name="Projectname">Companies15[Full project name]</definedName>
    <definedName name="Reporting_options_list" localSheetId="6">Table3_Reporting_options[List]</definedName>
    <definedName name="Reporting_options_list">Table3_Reporting_options[List]</definedName>
    <definedName name="Revenue_stream_list" localSheetId="6">Government_revenues_table[Revenue stream name]</definedName>
    <definedName name="Revenue_stream_list">Government_revenues_table[Revenue stream name]</definedName>
    <definedName name="Sector_list" localSheetId="6">Table7_sectors[Sector(s)]</definedName>
    <definedName name="Sector_list">Table7_sectors[Sector(s)]</definedName>
    <definedName name="Simple_options_list" localSheetId="6">Table2_Simple_options[List]</definedName>
    <definedName name="Simple_options_list">Table2_Simple_options[List]</definedName>
    <definedName name="Total_reconciled" localSheetId="6">Table10[Revenue value]</definedName>
    <definedName name="Total_reconciled">Table10[Revenue value]</definedName>
    <definedName name="Total_revenues" localSheetId="6">Government_revenues_table[Revenue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1" l="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H18" i="12"/>
  <c r="M62" i="12"/>
  <c r="M41" i="12"/>
  <c r="M40" i="12"/>
  <c r="M54" i="12"/>
  <c r="M55" i="12"/>
  <c r="M56" i="12"/>
  <c r="M53" i="12"/>
  <c r="D54" i="8" l="1"/>
  <c r="D29" i="8" l="1"/>
  <c r="J320" i="11" l="1"/>
  <c r="J318" i="11"/>
  <c r="M29" i="12" l="1"/>
  <c r="M30" i="12"/>
  <c r="M31" i="12"/>
  <c r="M32" i="12"/>
  <c r="M35" i="12"/>
  <c r="M36" i="12"/>
  <c r="M37" i="12"/>
  <c r="M38" i="12"/>
  <c r="M39" i="12"/>
  <c r="M43" i="12"/>
  <c r="M44" i="12"/>
  <c r="M45" i="12"/>
  <c r="M46" i="12"/>
  <c r="M48" i="12"/>
  <c r="M50" i="12"/>
  <c r="M49" i="12"/>
  <c r="M59" i="12"/>
  <c r="M67" i="12"/>
  <c r="M72" i="12"/>
  <c r="M70" i="12"/>
  <c r="M71" i="12"/>
  <c r="M73" i="12"/>
  <c r="M74" i="12"/>
  <c r="M75" i="12"/>
  <c r="M76" i="12"/>
  <c r="M77" i="12"/>
  <c r="M27" i="12"/>
  <c r="M33" i="12"/>
  <c r="M34" i="12"/>
  <c r="M42" i="12"/>
  <c r="M47" i="12"/>
  <c r="M51" i="12"/>
  <c r="M52" i="12"/>
  <c r="M57" i="12"/>
  <c r="M58" i="12"/>
  <c r="M60" i="12"/>
  <c r="M61" i="12"/>
  <c r="M63" i="12"/>
  <c r="M64" i="12"/>
  <c r="M65" i="12"/>
  <c r="M66" i="12"/>
  <c r="M68" i="12"/>
  <c r="M69" i="12"/>
  <c r="M78" i="12"/>
  <c r="M79" i="12"/>
  <c r="M80" i="12"/>
  <c r="M81" i="12"/>
  <c r="J34" i="4"/>
  <c r="F51" i="15" l="1"/>
  <c r="F48" i="15"/>
  <c r="F45" i="15"/>
  <c r="F40" i="15"/>
  <c r="F36" i="15"/>
  <c r="B36" i="15"/>
  <c r="B31" i="15"/>
  <c r="B29" i="15"/>
  <c r="B27" i="15"/>
  <c r="F20" i="15"/>
  <c r="J36" i="4"/>
  <c r="D55" i="8" l="1"/>
  <c r="D47" i="8"/>
  <c r="H16" i="12"/>
  <c r="H15" i="12"/>
  <c r="H17" i="12"/>
  <c r="H19" i="12"/>
  <c r="I36" i="4" l="1"/>
  <c r="H320" i="11"/>
  <c r="M26" i="12"/>
  <c r="M28" i="12" l="1"/>
  <c r="B44" i="8" l="1"/>
  <c r="B42" i="8"/>
  <c r="B40" i="8"/>
  <c r="B30" i="8" l="1"/>
  <c r="O4" i="4" l="1"/>
  <c r="B34" i="8"/>
  <c r="B32" i="8"/>
  <c r="E16" i="9"/>
  <c r="E15" i="9"/>
  <c r="E17" i="9"/>
  <c r="D23" i="4"/>
  <c r="E24" i="4"/>
  <c r="D24" i="4"/>
  <c r="C24" i="4"/>
  <c r="B24" i="4"/>
  <c r="E23" i="4"/>
  <c r="C23" i="4"/>
  <c r="B23" i="4"/>
  <c r="E22" i="4"/>
  <c r="D22" i="4"/>
  <c r="C22" i="4"/>
  <c r="B22" i="4"/>
  <c r="C25" i="4"/>
  <c r="C26" i="4"/>
  <c r="C27" i="4"/>
  <c r="C28" i="4"/>
  <c r="C29" i="4"/>
  <c r="C30" i="4"/>
  <c r="C31" i="4"/>
  <c r="C32" i="4"/>
  <c r="D25" i="4"/>
  <c r="D26" i="4"/>
  <c r="D27" i="4"/>
  <c r="D28" i="4"/>
  <c r="D29" i="4"/>
  <c r="D30" i="4"/>
  <c r="D31" i="4"/>
  <c r="D32" i="4"/>
  <c r="E25" i="4"/>
  <c r="E26" i="4"/>
  <c r="E27" i="4"/>
  <c r="E28" i="4"/>
  <c r="E29" i="4"/>
  <c r="E30" i="4"/>
  <c r="E31" i="4"/>
  <c r="E32" i="4"/>
  <c r="B25" i="4"/>
  <c r="B26" i="4"/>
  <c r="B27" i="4"/>
  <c r="B28" i="4"/>
  <c r="B29" i="4"/>
  <c r="B30" i="4"/>
  <c r="B31" i="4"/>
  <c r="B32"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B1B8FA6-1F36-444B-A1F4-08DE0B5F882D}" keepAlive="1" name="Query - 06 - Data on payments of petroleum licence fees by licence in 2023 (as reported" description="Connection to the '06 - Data on payments of petroleum licence fees by licence in 2023 (as reported' query in the workbook." type="5" refreshedVersion="0" background="1" saveData="1">
    <dbPr connection="Provider=Microsoft.Mashup.OleDb.1;Data Source=$Workbook$;Location=&quot;06 - Data on payments of petroleum licence fees by licence in 2023 (as reported&quot;;Extended Properties=&quot;&quot;" command="SELECT * FROM [06 - Data on payments of petroleum licence fees by licence in 2023 (as reported]"/>
  </connection>
  <connection id="2" xr16:uid="{F681E99E-E96E-4FD7-97B2-8E041AAFAB93}" keepAlive="1" name="Query - 08 - Data on project-level extractive-related payments to TCE by oil and gas com" description="Connection to the '08 - Data on project-level extractive-related payments to TCE by oil and gas com' query in the workbook." type="5" refreshedVersion="0" background="1" saveData="1">
    <dbPr connection="Provider=Microsoft.Mashup.OleDb.1;Data Source=$Workbook$;Location=&quot;08 - Data on project-level extractive-related payments to TCE by oil and gas com&quot;;Extended Properties=&quot;&quot;" command="SELECT * FROM [08 - Data on project-level extractive-related payments to TCE by oil and gas com]"/>
  </connection>
  <connection id="3" xr16:uid="{1C927BBD-8415-49DC-BFFF-911787044347}" keepAlive="1" name="Query - 09 - Data on project-level extractive-related payments to TCE by mining and quar(1)" description="Connection to the '09 - Data on project-level extractive-related payments to TCE by mining and quar' query in the workbook." type="5" refreshedVersion="0" background="1" saveData="1">
    <dbPr connection="Provider=Microsoft.Mashup.OleDb.1;Data Source=$Workbook$;Location=&quot;09 - Data on project-level extractive-related payments to TCE by mining and quar&quot;;Extended Properties=&quot;&quot;" command="SELECT * FROM [09 - Data on project-level extractive-related payments to TCE by mining and quar]"/>
  </connection>
  <connection id="4" xr16:uid="{F54A86DA-AE94-41DF-A1E7-FF13737AA06B}" keepAlive="1" name="Query - 10 - Data on project-level extractive-related payments to CES by oil and gas com" description="Connection to the '10 - Data on project-level extractive-related payments to CES by oil and gas com' query in the workbook." type="5" refreshedVersion="0" background="1" saveData="1">
    <dbPr connection="Provider=Microsoft.Mashup.OleDb.1;Data Source=$Workbook$;Location=&quot;10 - Data on project-level extractive-related payments to CES by oil and gas com&quot;;Extended Properties=&quot;&quot;" command="SELECT * FROM [10 - Data on project-level extractive-related payments to CES by oil and gas com]"/>
  </connection>
  <connection id="5" xr16:uid="{6334E0EB-351F-4A49-882A-1C4371C29D5A}" keepAlive="1" name="Query - Project_Payments_Field" description="Connection to the 'Project_Payments_Field' query in the workbook." type="5" refreshedVersion="8" background="1" saveData="1">
    <dbPr connection="Provider=Microsoft.Mashup.OleDb.1;Data Source=$Workbook$;Location=Project_Payments_Field;Extended Properties=&quot;&quot;" command="SELECT * FROM [Project_Payments_Field]"/>
  </connection>
</connections>
</file>

<file path=xl/sharedStrings.xml><?xml version="1.0" encoding="utf-8"?>
<sst xmlns="http://schemas.openxmlformats.org/spreadsheetml/2006/main" count="13346" uniqueCount="3463">
  <si>
    <t>Completed on:</t>
  </si>
  <si>
    <t>Summary data template for EITI disclosures</t>
  </si>
  <si>
    <t>Version 3.0 as of 1 July 2025</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</si>
  <si>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</si>
  <si>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</si>
  <si>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</si>
  <si>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</si>
  <si>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</si>
  <si>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</si>
  <si>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</si>
  <si>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</si>
  <si>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</si>
  <si>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</si>
  <si>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(Economic contribution): </t>
    </r>
    <r>
      <rPr>
        <sz val="11"/>
        <rFont val="Franklin Gothic Book"/>
        <family val="2"/>
      </rPr>
      <t>Fill in contextual and aggregate financial data for Production, Exports, Economic contribution (Requirement 3.2, 3.3, 6.3)</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</si>
  <si>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</si>
  <si>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</si>
  <si>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</si>
  <si>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</si>
  <si>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</si>
  <si>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</si>
  <si>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</si>
  <si>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</si>
  <si>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</si>
  <si>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</si>
  <si>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</si>
  <si>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</si>
  <si>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</si>
  <si>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</si>
  <si>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</si>
  <si>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</si>
  <si>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</si>
  <si>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</si>
  <si>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</si>
  <si>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</si>
  <si>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</si>
  <si>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</si>
  <si>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</si>
  <si>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</si>
  <si>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</si>
  <si>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</si>
  <si>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</si>
  <si>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</si>
  <si>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</si>
  <si>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</si>
  <si>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</si>
  <si>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</si>
  <si>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</si>
  <si>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</si>
  <si>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</si>
  <si>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</si>
  <si>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</si>
  <si>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United Kingdom</t>
  </si>
  <si>
    <t>ISO Alpha-3 Code</t>
  </si>
  <si>
    <t>National currency name</t>
  </si>
  <si>
    <t>National currency ISO-4217</t>
  </si>
  <si>
    <t>Fiscal year covered by this data file</t>
  </si>
  <si>
    <t>Start Date</t>
  </si>
  <si>
    <t>End Date</t>
  </si>
  <si>
    <r>
      <t>EITI Requirement 7.2</t>
    </r>
    <r>
      <rPr>
        <b/>
        <sz val="11"/>
        <rFont val="Franklin Gothic Book"/>
        <family val="2"/>
      </rPr>
      <t>: Data accessibility and open data</t>
    </r>
  </si>
  <si>
    <t>Does the government have an open data policy?</t>
  </si>
  <si>
    <t>Yes, systematically disclosed</t>
  </si>
  <si>
    <t>A lot of oil and gas data are freely and speedily available but that does not apply to coal or mining and quarrying</t>
  </si>
  <si>
    <t>Data coverage / scope</t>
  </si>
  <si>
    <t>Open data portal / files</t>
  </si>
  <si>
    <t>https://www.nstauthority.co.uk/data-centre/nsta-open-data/</t>
  </si>
  <si>
    <t>Hyperlinks were both wrong/unhelpful</t>
  </si>
  <si>
    <t>Sector coverage</t>
  </si>
  <si>
    <t>Oil</t>
  </si>
  <si>
    <t>Yes</t>
  </si>
  <si>
    <t>Gas</t>
  </si>
  <si>
    <t>Mining (incl. Quarrying)</t>
  </si>
  <si>
    <t>Other, non-upstream sectors</t>
  </si>
  <si>
    <t>Not applicable</t>
  </si>
  <si>
    <t>If yes, please specify name (insert new rows if multiple)</t>
  </si>
  <si>
    <t>Number of reporting government entities (incl SOEs if recipient)</t>
  </si>
  <si>
    <t>Adjusted to 4- though NSTA payments are unilaterally disclosed</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</si>
  <si>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</si>
  <si>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</si>
  <si>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GBP</t>
  </si>
  <si>
    <t xml:space="preserve">Exchange rate used: 1 USD = </t>
  </si>
  <si>
    <t>All payments were made in GBP. The average annual exchange rate GBP/USD for 2023 is for reference only.</t>
  </si>
  <si>
    <t>Exchange rate source (URL,…)</t>
  </si>
  <si>
    <t>https://www.bankofengland.co.uk/boeapps/database/Rates.asp?TD=2&amp;TM=Jan&amp;TY=2024&amp;into=GBP&amp;rateview=A</t>
  </si>
  <si>
    <t>Based on the Monthly average Spot exchange rate, US$ into Sterling published by the Bank of England (series XUMAUSS).</t>
  </si>
  <si>
    <r>
      <t>EITI Requirement 4.7</t>
    </r>
    <r>
      <rPr>
        <b/>
        <sz val="11"/>
        <rFont val="Franklin Gothic Book"/>
        <family val="2"/>
      </rPr>
      <t>: Disaggregation</t>
    </r>
  </si>
  <si>
    <t>… by revenue stream</t>
  </si>
  <si>
    <t>… by government agency</t>
  </si>
  <si>
    <t>… by company</t>
  </si>
  <si>
    <t>… by project</t>
  </si>
  <si>
    <t>The following payments levied by license/project level, were disaggregated: 
- Payments collected by TCE ;
- Payments collected by CES ;
- Petroleum License Fees collected by NSTA ; and
- Petroleum Revenue Tax collected by HMRC.</t>
  </si>
  <si>
    <t>Contact details: data submission</t>
  </si>
  <si>
    <t>Name and contact information of the person submitting this file</t>
  </si>
  <si>
    <t>Name</t>
  </si>
  <si>
    <t>Hédi Zaghouani &amp; Helmi Ben Rhouma</t>
  </si>
  <si>
    <t>Organisation</t>
  </si>
  <si>
    <t>BDO UK LLP</t>
  </si>
  <si>
    <t>Email address</t>
  </si>
  <si>
    <t>Hedi.Zaghouani@bdo.co.uk / Helmi.BenRhouma@bdo.co.uk</t>
  </si>
  <si>
    <r>
      <rPr>
        <b/>
        <sz val="11"/>
        <color rgb="FF000000"/>
        <rFont val="Franklin Gothic Book"/>
        <family val="2"/>
      </rPr>
      <t xml:space="preserve">Part 2 (Economic contribution) </t>
    </r>
    <r>
      <rPr>
        <sz val="11"/>
        <color rgb="FF000000"/>
        <rFont val="Franklin Gothic Book"/>
        <family val="2"/>
      </rPr>
      <t>covers some contextual and aggregate financial data for Production, Export, Reserves and Economic contribution of the extractive sector. (EITI Requirements 3.2, 3.3 and 6.3)</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</si>
  <si>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</si>
  <si>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</si>
  <si>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</si>
  <si>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</si>
  <si>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</si>
  <si>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</si>
  <si>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Economic contribution</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</si>
  <si>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</si>
  <si>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</si>
  <si>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</si>
  <si>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</si>
  <si>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Quality /Grade</t>
  </si>
  <si>
    <t>Comments / Notes</t>
  </si>
  <si>
    <r>
      <rPr>
        <b/>
        <u/>
        <sz val="11"/>
        <color rgb="FF0563C1"/>
        <rFont val="Franklin Gothic Book"/>
      </rPr>
      <t>EITI Requirement 3.1</t>
    </r>
    <r>
      <rPr>
        <b/>
        <sz val="11"/>
        <color rgb="FF000000"/>
        <rFont val="Franklin Gothic Book"/>
      </rPr>
      <t>: Exploration</t>
    </r>
  </si>
  <si>
    <t>Overview of the extractive industries, including any significant exploration activities</t>
  </si>
  <si>
    <t>The latest NSTA estimates of UK oil and gas reserves relate to the end of 2023: https://www.nstauthority.co.uk/news-publications/reserves-and-resources-report-as-at-end-2023/
Data on coal resources as at June 2023 from DUKES 2024 Table 2.6
There is no updated information regarding the rest of the mining and quarrying sector.</t>
  </si>
  <si>
    <t>Disclosure of proven reserves, volume</t>
  </si>
  <si>
    <t>https://www.nstauthority.co.uk/news-publications/reserves-and-resources-report-as-at-end-2023/</t>
  </si>
  <si>
    <t>Crude oil (2709), volume</t>
  </si>
  <si>
    <t>Barrels</t>
  </si>
  <si>
    <t>Natural gas (2711), volume</t>
  </si>
  <si>
    <t>Sm3 o.e.</t>
  </si>
  <si>
    <t>1 barrel = 0.159 sm3 oe</t>
  </si>
  <si>
    <t>Coal (2701), volume</t>
  </si>
  <si>
    <t>Tonnes</t>
  </si>
  <si>
    <r>
      <t>EITI Requirement 3.2</t>
    </r>
    <r>
      <rPr>
        <b/>
        <sz val="11"/>
        <rFont val="Franklin Gothic Book"/>
        <family val="2"/>
      </rPr>
      <t>: Production by commodity</t>
    </r>
  </si>
  <si>
    <t>(Harmonised System Codes)</t>
  </si>
  <si>
    <t>Disclosure of production volumes</t>
  </si>
  <si>
    <t xml:space="preserve"> https://www.gov.uk/government/collections/digest-of-uk-energy-statistics-dukes</t>
  </si>
  <si>
    <t xml:space="preserve">1) Sources updated with varying frequency: DESNZ data on aggregate coal and oil &amp; gas production updated montly; DUKES is updated annually; some NSTA data produced in step with DESNZ monthly data but with a lag; gov.uk Energy Trends data updated at least quarterly; Scottish production data updated annually; other reports and summaries prepared on an annual basis.
2) Through EITI Reporting: 
- For Oil &amp; Gas sector: https://www.ukeiti.org/oil-gas
- For Mining and Quarrying sector: https://www.ukeiti.org/mining-quarrying
</t>
  </si>
  <si>
    <t>Disclosure of production values</t>
  </si>
  <si>
    <t xml:space="preserve"> https://www.gov.uk/government/collections/digest-of-uk-energy-statistics-dukes
https://view.officeapps.live.com/op/view.aspx?src=https%3A%2F%2Fassets.publishing.service.gov.uk%2Fmedia%2F66a7a4600808eaf43b50d8de%2FDUKES_3.1.xlsx&amp;wdOrigin=BROWSELINK</t>
  </si>
  <si>
    <t>3) For Mining and Quarrying sector: 
Comprehensive and timely disaggregated data on production and trade volumes and values are lacking for extractives except fossil fuels. The Office for National Statistics (ONS) publishes poor quality data on the volume of production and trade of metal ores and non-metallic minerals in its material flows account for the UK while they also report on the value of imports and exports. These data are not included in the EITI 2023 report to avoid giving a misleading impression of the scale of the sector.</t>
  </si>
  <si>
    <t>https://assets.publishing.service.gov.uk/media/6901f21771b575684c3cf7a3/ET_3.10_OCT_25.xlsx</t>
  </si>
  <si>
    <t>https://www.nstauthority.co.uk/media/zrppkyvk/ukcsincomeandexpenditureincludingannualestimatesto2024v2.xlsx</t>
  </si>
  <si>
    <t>https://assets.publishing.service.gov.uk/media/6901f546918e1f940b3cf7aa/ET_4.2_OCT_25.xlsx</t>
  </si>
  <si>
    <t>https://assets.publishing.service.gov.uk/media/6901eda56d9e8bf43eaf700a/ET_2.5_OCT_25.xlsx</t>
  </si>
  <si>
    <t>https://assets.publishing.service.gov.uk/media/6889eae16478525675738fcc/DUKES_1.2.xlsx</t>
  </si>
  <si>
    <r>
      <t>EITI Requirement 3.3</t>
    </r>
    <r>
      <rPr>
        <b/>
        <sz val="11"/>
        <rFont val="Franklin Gothic Book"/>
        <family val="2"/>
      </rPr>
      <t>: Exports</t>
    </r>
  </si>
  <si>
    <t>Disclosure of export volumes</t>
  </si>
  <si>
    <t>1) Sources updated with varying frequency: (DESNZ data on aggregate coal and oil &amp; gas production updated montly; DUKES is updated annually; some NSTA data produced in step with DESNZ monthly data but with a lag; gov.uk energy trend data updated quarterly; Scottish production data updated annually; other reports and summaries prepared on an annual basis.
2) Through EITI Reporting: 
- For Oil &amp; Gas sector: https://www.ukeiti.org/oil-gas
- For Mining and Quarrying sector: https://www.ukeiti.org/mining-quarrying</t>
  </si>
  <si>
    <t>Disclosure of export values</t>
  </si>
  <si>
    <t xml:space="preserve"> https://www.gov.uk/government/collections/digest-of-uk-energy-statistics-dukes
https://assets.publishing.service.gov.uk/media/66a7a4600808eaf43b50d8de/DUKES_3.1.xlsx</t>
  </si>
  <si>
    <t>Sm3</t>
  </si>
  <si>
    <t>Energy Trends 3.10</t>
  </si>
  <si>
    <t>3) For Mining and Quarrying sector: 
Comprehensive and timely disaggregated data on production and trade volumes and values are lacking for extractives except fossil fuels. The Office for National Statistics (ONS) publishes poor quality data on the volume of production and trade of metal ores and non-metallic minerals in its material flows account for the UK while they also report on the value of imports and exports. These data are not included in the EITI 2022 report to avoid giving a misleading impression of the scale of the sector.</t>
  </si>
  <si>
    <t>DUKES G.2</t>
  </si>
  <si>
    <t>Energy Trends 4.2</t>
  </si>
  <si>
    <t>Energy Trends 2.5</t>
  </si>
  <si>
    <r>
      <t>EITI Requirement 4.1</t>
    </r>
    <r>
      <rPr>
        <b/>
        <sz val="11"/>
        <rFont val="Franklin Gothic Book"/>
        <family val="2"/>
      </rPr>
      <t>: Comprehensiveness</t>
    </r>
  </si>
  <si>
    <t>https://www.ukeiti.org/publications-reports</t>
  </si>
  <si>
    <t>Disclosure of details of applicable tax frameworks for both sectors (EXCLUDING TCE and CES REVENUE STREAMS) is available in public online sources. Coverage of other revenue streams (licence fees, rents, etc.) is also available.
Data published at most sources annually (HMT Whole Government Accounts, NSTA Annual Report and Accounts); Some sources are updated monthly (HMRC accounts (cash basis) and ONS data (accruals basis)).</t>
  </si>
  <si>
    <t>Reconciliation coverage</t>
  </si>
  <si>
    <t>Calculated using total of government revenues (part 4), and total per-company data (part 5)</t>
  </si>
  <si>
    <t>1) Through the MSG minutes published on the UK EITI website.
2) Through EITI reporting : "2023 Approach and Methodogy"</t>
  </si>
  <si>
    <r>
      <t>EITI Requirement 6.3</t>
    </r>
    <r>
      <rPr>
        <b/>
        <sz val="11"/>
        <rFont val="Franklin Gothic Book"/>
        <family val="2"/>
      </rPr>
      <t>: Economic contribution</t>
    </r>
  </si>
  <si>
    <t>Does the government disclose information on economic contribution?</t>
  </si>
  <si>
    <t>GDP :https://commonslibrary.parliament.uk/research-briefings/sn02783/
GDP -All sectorshttps://www.statista.com/statistics/281744/gdp-of-the-united-kingdom/</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</si>
  <si>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</si>
  <si>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GVA not GDP</t>
  </si>
  <si>
    <t>Gross Domestic Product ASM -formal sector-</t>
  </si>
  <si>
    <t>ASM informal sector -estimates-</t>
  </si>
  <si>
    <t>Gross Domestic Product - all sectors</t>
  </si>
  <si>
    <t>Gross Domestic Product: Seasonally adjusted £m - Office for National Statistics
https://www.ukeiti.org/sector-data</t>
  </si>
  <si>
    <t>Government revenue - extractive industries</t>
  </si>
  <si>
    <t>Note: This includes the total of payment flows (taxes) included in the reconciliation scope as reported by the Government Agencies in "Part 4 - Government Revenues" and the environmental taxes paid by the mining and quarrying companies (including oil &amp; gas) which were not included in the reconciliation scope.</t>
  </si>
  <si>
    <t>Government revenue - all sectors</t>
  </si>
  <si>
    <t>Total HMRC Receipts by month (HMRC tax receipts and National Insurance contributions for the UK)
https://www.gov.uk/government/publications/hmrc-annual-report-and-accounts-2023-to-2024/hmrcs-annual-report-and-accounts-2023-to-2024-performance-overview</t>
  </si>
  <si>
    <t>Exports - extractive industries</t>
  </si>
  <si>
    <t>Source: ONS - https://www.ons.gov.uk/economy/nationalaccounts/balanceofpayments/datasets/publicationtablesuktradecpa08</t>
  </si>
  <si>
    <t>Exports - all sectors</t>
  </si>
  <si>
    <t>Employment - extractive sector - male</t>
  </si>
  <si>
    <t>people</t>
  </si>
  <si>
    <t>Source: ONS - Workforce Jobs data</t>
  </si>
  <si>
    <t>Employment - extractive sector - female</t>
  </si>
  <si>
    <t>Employment - extractive sector</t>
  </si>
  <si>
    <t>https://www.ukeiti.org/sector-data</t>
  </si>
  <si>
    <t>Employment - all sectors</t>
  </si>
  <si>
    <t>Investment - extractive sector</t>
  </si>
  <si>
    <t>ONS Business investment by industry and asset https://www.ons.gov.uk/economy/grossdomesticproductgdp/datasets/businessinvestmentbyindustryandasset</t>
  </si>
  <si>
    <t>Investment - all sectors</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</si>
  <si>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</si>
  <si>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</si>
  <si>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</si>
  <si>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</si>
  <si>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</si>
  <si>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</si>
  <si>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</si>
  <si>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</si>
  <si>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</si>
  <si>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</si>
  <si>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</si>
  <si>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</si>
  <si>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Submitted reporting templates?</t>
  </si>
  <si>
    <t>Adhered to national audit?</t>
  </si>
  <si>
    <t>Adhered to MSG's quality assurances?</t>
  </si>
  <si>
    <t>Total reported</t>
  </si>
  <si>
    <t>His Majesty’s Revenue and Customs (HMRC)</t>
  </si>
  <si>
    <t>Central goverment</t>
  </si>
  <si>
    <t>The Crown Estate (TCE)</t>
  </si>
  <si>
    <t>State government</t>
  </si>
  <si>
    <t>Crown Estate Scotland (CES)</t>
  </si>
  <si>
    <t>Local Authorities</t>
  </si>
  <si>
    <t>Local government</t>
  </si>
  <si>
    <t>North Sea Transition Authority (NSTA)</t>
  </si>
  <si>
    <t>Reporting companies' list</t>
  </si>
  <si>
    <t>Company ID references</t>
  </si>
  <si>
    <t>Company number</t>
  </si>
  <si>
    <t>Companies House</t>
  </si>
  <si>
    <t>https://beta.companieshouse.gov.uk/</t>
  </si>
  <si>
    <t>Full company name</t>
  </si>
  <si>
    <t>Supporting company?</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</si>
  <si>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</si>
  <si>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</si>
  <si>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</si>
  <si>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</si>
  <si>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</si>
  <si>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</si>
  <si>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</si>
  <si>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Aggregate Industries UK Ltd</t>
  </si>
  <si>
    <t>No</t>
  </si>
  <si>
    <t>Publicly listed or wholly owned subsidiaries of publicly listed companies</t>
  </si>
  <si>
    <t>00245717</t>
  </si>
  <si>
    <t>Mining</t>
  </si>
  <si>
    <t>https://www.six-group.com/en/products-services/the-swiss-stock-exchange.html</t>
  </si>
  <si>
    <t>AGGREGATE INDUSTRIES UK LIMITED overview - Find and update company information - GOV.UK</t>
  </si>
  <si>
    <t>Albion Stone</t>
  </si>
  <si>
    <t>Private</t>
  </si>
  <si>
    <t>01767530</t>
  </si>
  <si>
    <t>Privately held company</t>
  </si>
  <si>
    <t>ALBION STONE PLC filing history - Find and update company information - GOV.UK</t>
  </si>
  <si>
    <t>ANASURIA HIBISCUS UK Ltd</t>
  </si>
  <si>
    <t>09696268</t>
  </si>
  <si>
    <t>Oil &amp; Gas</t>
  </si>
  <si>
    <t>Other</t>
  </si>
  <si>
    <t>https://www.bursamalaysia.com/bm/trade/trading_resources/listing_directory/company-profile?stock_code=5199</t>
  </si>
  <si>
    <t>ANASURIA HIBISCUS UK LIMITED overview - Find and update company information - GOV.UK</t>
  </si>
  <si>
    <t>Apache Corporation</t>
  </si>
  <si>
    <t>07720972</t>
  </si>
  <si>
    <t>https://www.nasdaq.com/market-activity/stocks/apa</t>
  </si>
  <si>
    <t>APACHE NORTH SEA PRODUCTION LIMITED overview - Find and update company information - GOV.UK</t>
  </si>
  <si>
    <t>Boskalis Westminster Holdings Ltd</t>
  </si>
  <si>
    <t>003389171 / 023802672</t>
  </si>
  <si>
    <t xml:space="preserve">Mining, Other
</t>
  </si>
  <si>
    <t>https://live.euronext.com/en/product/equities/NL0000852580-XAMS/company-information</t>
  </si>
  <si>
    <t>- LLANELLI SAND DREDGING LIMITED overview - Find and update company information - GOV.UK
'- WESTMINSTER GRAVELS LIMITED overview - Find and update company information - GOV.UK</t>
  </si>
  <si>
    <t>BP PLC</t>
  </si>
  <si>
    <t>00102498</t>
  </si>
  <si>
    <t>https://www.londonstockexchange.com/stock/BP./bp-plc/company-page</t>
  </si>
  <si>
    <t>BP P.L.C. overview - Find and update company information - GOV.UK</t>
  </si>
  <si>
    <t>Breedon Group Plc</t>
  </si>
  <si>
    <t>Jersey 98465</t>
  </si>
  <si>
    <t>https://www.londonstockexchange.com/stock/BREE/breedon-group-plc/company-page</t>
  </si>
  <si>
    <t>BREEDON GROUP PLC overview - Find and update company information - GOV.UK</t>
  </si>
  <si>
    <t>Britannia Aggregates Ltd</t>
  </si>
  <si>
    <t>02304376</t>
  </si>
  <si>
    <t>BRITANNIA AGGREGATES LIMITED filing history - Find and update company information - GOV.UK</t>
  </si>
  <si>
    <t>CalEnergy Gas Ltd</t>
  </si>
  <si>
    <t>04370508</t>
  </si>
  <si>
    <t>CALENERGY GAS LIMITED overview - Find and update company information - GOV.UK</t>
  </si>
  <si>
    <t>Cemex UK Materials Ltd</t>
  </si>
  <si>
    <t>00658390</t>
  </si>
  <si>
    <t>https://www.bmv.com.mx/en/issuers/statistics/CEMEX-5203
https://www.nasdaq.com/market-activity/stocks/cx</t>
  </si>
  <si>
    <t>CEMEX UK OPERATIONS LIMITED overview - Find and update company information - GOV.UK</t>
  </si>
  <si>
    <t>Centrica Plc</t>
  </si>
  <si>
    <t>03033654</t>
  </si>
  <si>
    <t>https://www.londonstockexchange.com/stock/CNA/centrica-plc/company-page</t>
  </si>
  <si>
    <t>CENTRICA PLC overview - Find and update company information - GOV.UK</t>
  </si>
  <si>
    <t>Chevron</t>
  </si>
  <si>
    <t>01006065</t>
  </si>
  <si>
    <t>https://www.nasdaq.com/market-activity/stocks/cvx</t>
  </si>
  <si>
    <t>CHEVRON BRITAIN LIMITED overview - Find and update company information - GOV.UK</t>
  </si>
  <si>
    <t>CNOOC Petroleum Europe Ltd</t>
  </si>
  <si>
    <t>01051137</t>
  </si>
  <si>
    <t>https://www.tsx.com/news/new-company-listings?id=223</t>
  </si>
  <si>
    <t>CNOOC PETROLEUM EUROPE LIMITED overview - Find and update company information - GOV.UK</t>
  </si>
  <si>
    <t>CNR International UK Invest. Ltd</t>
  </si>
  <si>
    <t>00813187</t>
  </si>
  <si>
    <t>https://money.tmx.com/en/quote/CNQ</t>
  </si>
  <si>
    <t>CNR INTERNATIONAL (U.K.) LIMITED overview - Find and update company information - GOV.UK</t>
  </si>
  <si>
    <t>Chrysaor Production (U.K.)  Limited</t>
  </si>
  <si>
    <t>00524868</t>
  </si>
  <si>
    <t>https://find-and-update.company-information.service.gov.uk/company/00524868</t>
  </si>
  <si>
    <t>Chrysoar Resources (Irish Sea) Limited</t>
  </si>
  <si>
    <t>03440053</t>
  </si>
  <si>
    <t>https://find-and-update.company-information.service.gov.uk/company/03440053</t>
  </si>
  <si>
    <t>Dana Petroleum Ltd</t>
  </si>
  <si>
    <t>03456891</t>
  </si>
  <si>
    <t>DANA PETROLEUM LIMITED overview - Find and update company information - GOV.UK</t>
  </si>
  <si>
    <t>DEME Building Materials Ltd</t>
  </si>
  <si>
    <t>04590759</t>
  </si>
  <si>
    <t>https://live.euronext.com/nl/product/equities/be0003883031-xbru/cfe/cfeb</t>
  </si>
  <si>
    <t>DEME BUILDING MATERIALS LIMITED overview - Find and update company information - GOV.UK</t>
  </si>
  <si>
    <t>ENI UK Ltd</t>
  </si>
  <si>
    <t>00862823</t>
  </si>
  <si>
    <t>https://www.borsaitaliana.it/borsa/azioni/scheda/IT0003132476.html?lang=en</t>
  </si>
  <si>
    <t>ENI UK LIMITED overview - Find and update company information - GOV.UK</t>
  </si>
  <si>
    <t>EnQuest Plc</t>
  </si>
  <si>
    <t>07140891</t>
  </si>
  <si>
    <t>https://www.londonstockexchange.com/stock/ENQ/enquest-plc/company-page</t>
  </si>
  <si>
    <t>ENQUEST PLC overview - Find and update company information - GOV.UK</t>
  </si>
  <si>
    <t>Equinor UK Ltd</t>
  </si>
  <si>
    <t>Equinor ASA (EQNR:US) | NYSE Stock Price | TMX Money</t>
  </si>
  <si>
    <t>EQUINOR UK LIMITED overview - Find and update company information - GOV.UK</t>
  </si>
  <si>
    <t>Everard Energy Ltd</t>
  </si>
  <si>
    <t>08066733</t>
  </si>
  <si>
    <t>EVERARD ENERGY LIMITED overview - Find and update company information - GOV.UK</t>
  </si>
  <si>
    <t>ExxonMobil International Ltd</t>
  </si>
  <si>
    <t>054580423 / 002074264</t>
  </si>
  <si>
    <t>https://www.nyse.com/quote/XNYS:XOM/QUOTE</t>
  </si>
  <si>
    <t>XTO UK, LTD overview - Find and update company information - GOV.UK
ESSO EXPLORATION AND PRODUCTION UK LIMITED overview - Find and update company information - GOV.UK</t>
  </si>
  <si>
    <t>Harbour Energy Plc</t>
  </si>
  <si>
    <t>SC234781</t>
  </si>
  <si>
    <t>https://www.londonstockexchange.com/stock/HBR/harbour-energy-plc/company-page</t>
  </si>
  <si>
    <t>HARBOUR ENERGY PLC overview - Find and update company information - GOV.UK</t>
  </si>
  <si>
    <t>Heidelberg Materials UK</t>
  </si>
  <si>
    <t>HEIDELBERG MATERIALS AG 0MG2 Market Stock | London Stock Exchange</t>
  </si>
  <si>
    <t>HEIDELBERG MATERIALS UK HOLDING LIMITED overview - Find and update company information - GOV.UK</t>
  </si>
  <si>
    <t>Humbly Grove Energy Ltd</t>
  </si>
  <si>
    <t>04689011</t>
  </si>
  <si>
    <t>HUMBLY GROVE ENERGY LIMITED overview - Find and update company information - GOV.UK</t>
  </si>
  <si>
    <t>INEOS UK E&amp;P Holdings Ltd</t>
  </si>
  <si>
    <t>SC200459</t>
  </si>
  <si>
    <t>https://find-and-update.company-information.service.gov.uk/company/SC200459</t>
  </si>
  <si>
    <t>INEOS FPS Ltd</t>
  </si>
  <si>
    <t>https://find-and-update.company-information.service.gov.uk/company/10660338</t>
  </si>
  <si>
    <t>INEOS INDUSTRIES Ltd</t>
  </si>
  <si>
    <t>https://find-and-update.company-information.service.gov.uk/company/06959146</t>
  </si>
  <si>
    <t>INEOS UK SNS Ltd</t>
  </si>
  <si>
    <t>https://find-and-update.company-information.service.gov.uk/company/01021338</t>
  </si>
  <si>
    <t>INEOS UPSTREAM Ltd</t>
  </si>
  <si>
    <t>https://find-and-update.company-information.service.gov.uk/company/09121775</t>
  </si>
  <si>
    <t>Iranian Oil Company (U.K.) Ltd</t>
  </si>
  <si>
    <t>01019769</t>
  </si>
  <si>
    <t>IRANIAN OIL COMPANY (U.K.) LIMITED overview - Find and update company information - GOV.UK</t>
  </si>
  <si>
    <t>Irish Salt Mining &amp; Exploration Co. Ltd</t>
  </si>
  <si>
    <t>NI006389</t>
  </si>
  <si>
    <t>IRISH SALT MINING AND EXPLORATION COMPANY LIMITED-THE overview - Find and update company information - GOV.UK</t>
  </si>
  <si>
    <t>Ithaca Energy UK</t>
  </si>
  <si>
    <t>SC272009</t>
  </si>
  <si>
    <t>https://www.tase.co.il/en/market_data/company/001095/about</t>
  </si>
  <si>
    <t>ITHACA ENERGY (UK) LIMITED overview - Find and update company information - GOV.UK</t>
  </si>
  <si>
    <t>NEO Energy Production UK Ltd</t>
  </si>
  <si>
    <t>NEO ENERGY PRODUCTION UK LIMITED overview - Find and update company information - GOV.UK</t>
  </si>
  <si>
    <t>Neptune Energy Group Ltd</t>
  </si>
  <si>
    <t>ENI ENERGY GROUP LIMITED overview - Find and update company information - GOV.UK</t>
  </si>
  <si>
    <t>Northern Powergrid Holding Company</t>
  </si>
  <si>
    <t>03476201</t>
  </si>
  <si>
    <t>https://find-and-update.company-information.service.gov.uk/company/03476201</t>
  </si>
  <si>
    <t>NSMP Operations Ltd</t>
  </si>
  <si>
    <t>09711370</t>
  </si>
  <si>
    <t>NSMP OPERATIONS LIMITED overview - Find and update company information - GOV.UK</t>
  </si>
  <si>
    <t>ONE-Dyas UK Ltd</t>
  </si>
  <si>
    <t>03531783</t>
  </si>
  <si>
    <t>ONE-DYAS UK LIMITED overview - Find and update company information - GOV.UK</t>
  </si>
  <si>
    <t>Perenco UK Ltd</t>
  </si>
  <si>
    <t>04653066</t>
  </si>
  <si>
    <t>PERENCO UK LIMITED overview - Find and update company information - GOV.UK</t>
  </si>
  <si>
    <t>Prax Upstream Ltd</t>
  </si>
  <si>
    <t>PRAX GROUP HOLDINGS LIMITED overview - Find and update company information - GOV.UK</t>
  </si>
  <si>
    <t>Repsol Resources UK Ltd</t>
  </si>
  <si>
    <t>00825828</t>
  </si>
  <si>
    <t>REPSOL SA E:REPE Turquoise stock | London Stock Exchange</t>
  </si>
  <si>
    <t>REPSOL RESOURCES UK LIMITED overview - Find and update company information - GOV.UK</t>
  </si>
  <si>
    <t>RockRose Energy Ltd</t>
  </si>
  <si>
    <t>09665181</t>
  </si>
  <si>
    <t>Oil &amp; Gas, Mining</t>
  </si>
  <si>
    <t>ROCKROSE ENERGY LIMITED overview - Find and update company information - GOV.UK</t>
  </si>
  <si>
    <t>SAGE North Sea Ltd</t>
  </si>
  <si>
    <t>FC033971</t>
  </si>
  <si>
    <t>SAGE NORTH SEA LIMITED overview - Find and update company information - GOV.UK</t>
  </si>
  <si>
    <t>Saint-Gobain Ltd</t>
  </si>
  <si>
    <t>03291592</t>
  </si>
  <si>
    <t>https://live.euronext.com/en/product/equities/FR0000125007-XPAR/saint-gobain/sgo/quotes</t>
  </si>
  <si>
    <t>SAINT-GOBAIN LIMITED overview - Find and update company information - GOV.UK</t>
  </si>
  <si>
    <t>Serica Energy Plc</t>
  </si>
  <si>
    <t>04073712</t>
  </si>
  <si>
    <t>London Stock Exchange (LSE)</t>
  </si>
  <si>
    <t>SERICA ENERGY (UK) LIMITED overview - Find and update company information - GOV.UK</t>
  </si>
  <si>
    <t>Shell Plc</t>
  </si>
  <si>
    <t>04366849</t>
  </si>
  <si>
    <t>SHELL PLC SHEL Stock | London Stock Exchange</t>
  </si>
  <si>
    <t>SHELL PLC overview - Find and update company information - GOV.UK</t>
  </si>
  <si>
    <t>Suncor Energy UK Ltd (NYSE &amp; Toronto)</t>
  </si>
  <si>
    <t>00972618</t>
  </si>
  <si>
    <t>https://www.nasdaq.com/market-activity/stocks/su
https://money.tmx.com/en/quote/SU</t>
  </si>
  <si>
    <t>EQUINOR WOS LIMITED overview - Find and update company information - GOV.UK</t>
  </si>
  <si>
    <t>TAQA</t>
  </si>
  <si>
    <t>05975475</t>
  </si>
  <si>
    <t>Abu Dhabi Securities Exchange (ADX)</t>
  </si>
  <si>
    <t>TAQA BRATANI LIMITED overview - Find and update company information - GOV.UK</t>
  </si>
  <si>
    <t>Tarmac Holdings Ltd</t>
  </si>
  <si>
    <t>07533961</t>
  </si>
  <si>
    <t>TARMAC HOLDINGS LIMITED overview - Find and update company information - GOV.UK</t>
  </si>
  <si>
    <t>TotalEnergies Holdings UK Ltd</t>
  </si>
  <si>
    <t>01722136</t>
  </si>
  <si>
    <t>Euronext Paris</t>
  </si>
  <si>
    <t>TOTALENERGIES HOLDINGS UK LIMITED overview - Find and update company information - GOV.UK</t>
  </si>
  <si>
    <t>Tullow Oil Plc</t>
  </si>
  <si>
    <t>TULLOW OIL PLC overview - Find and update company information - GOV.UK</t>
  </si>
  <si>
    <t>Van Oord UK Ltd</t>
  </si>
  <si>
    <t>01805156</t>
  </si>
  <si>
    <t>VAN OORD UK LIMITED overview - Find and update company information - GOV.UK</t>
  </si>
  <si>
    <t>Volker Dredging Ltd</t>
  </si>
  <si>
    <t>01179300</t>
  </si>
  <si>
    <t>VOLKER DREDGING LIMITED overview - Find and update company information - GOV.UK</t>
  </si>
  <si>
    <t>Waldorf Production UK Ltd</t>
  </si>
  <si>
    <t>WALDORF ENERGY PARTNERS LIMITED overview - Find and update company information - GOV.UK</t>
  </si>
  <si>
    <t>Wintershall Noordzee B.V.</t>
  </si>
  <si>
    <t>BR009394</t>
  </si>
  <si>
    <t>Oil and Gas</t>
  </si>
  <si>
    <t>WINTERSHALL NOORDZEE B.V. overview - Find and update company information - GOV.UK</t>
  </si>
  <si>
    <t>Reporting projects' list</t>
  </si>
  <si>
    <t>Full project name</t>
  </si>
  <si>
    <t>Legal agreement reference number(s): contract, licence, lease, concession, …</t>
  </si>
  <si>
    <t>Start date</t>
  </si>
  <si>
    <t>Expiry date</t>
  </si>
  <si>
    <t>Affiliated companies, start with Operator</t>
  </si>
  <si>
    <t>Commodities (one commodity/row)</t>
  </si>
  <si>
    <t>Status</t>
  </si>
  <si>
    <t>Production (volume)</t>
  </si>
  <si>
    <t>Unit</t>
  </si>
  <si>
    <t>Production (value)</t>
  </si>
  <si>
    <t>Currency</t>
  </si>
  <si>
    <t>GHG Emissions</t>
  </si>
  <si>
    <t>Emissions unit</t>
  </si>
  <si>
    <t>Costs -Capex-</t>
  </si>
  <si>
    <t>Costs -Opex-</t>
  </si>
  <si>
    <t>Cost currency</t>
  </si>
  <si>
    <t>P2518</t>
  </si>
  <si>
    <t>Not available</t>
  </si>
  <si>
    <t>P2535</t>
  </si>
  <si>
    <t>P139</t>
  </si>
  <si>
    <t>Apache Beryl 1 Ltd</t>
  </si>
  <si>
    <t>P1764</t>
  </si>
  <si>
    <t>P1985</t>
  </si>
  <si>
    <t>P1986</t>
  </si>
  <si>
    <t>P2335</t>
  </si>
  <si>
    <t>P2509</t>
  </si>
  <si>
    <t>P2510</t>
  </si>
  <si>
    <t>P254</t>
  </si>
  <si>
    <t>P337</t>
  </si>
  <si>
    <t>P87</t>
  </si>
  <si>
    <t>P246</t>
  </si>
  <si>
    <t>Apache North Sea Ltd</t>
  </si>
  <si>
    <t>P2529</t>
  </si>
  <si>
    <t>P2539</t>
  </si>
  <si>
    <t>ATHENA EXPLORATION Ltd</t>
  </si>
  <si>
    <t>P2417</t>
  </si>
  <si>
    <t>P2595</t>
  </si>
  <si>
    <t>P2597</t>
  </si>
  <si>
    <t>P2603</t>
  </si>
  <si>
    <t>BP Plc</t>
  </si>
  <si>
    <t>E470</t>
  </si>
  <si>
    <t>BP Exploration Operating Company Ltd</t>
  </si>
  <si>
    <t>P165</t>
  </si>
  <si>
    <t>P168</t>
  </si>
  <si>
    <t>P1777</t>
  </si>
  <si>
    <t>P2293</t>
  </si>
  <si>
    <t>P2452</t>
  </si>
  <si>
    <t>P2541</t>
  </si>
  <si>
    <t>P2590</t>
  </si>
  <si>
    <t>P358</t>
  </si>
  <si>
    <t>P363</t>
  </si>
  <si>
    <t>P57</t>
  </si>
  <si>
    <t>P803</t>
  </si>
  <si>
    <t>P92</t>
  </si>
  <si>
    <t>P111</t>
  </si>
  <si>
    <t>Britoil Ltd</t>
  </si>
  <si>
    <t>P236</t>
  </si>
  <si>
    <t>P475</t>
  </si>
  <si>
    <t>P556</t>
  </si>
  <si>
    <t>P558</t>
  </si>
  <si>
    <t>P59</t>
  </si>
  <si>
    <t>BRIDGE PETROLEUM GROUP</t>
  </si>
  <si>
    <t>P96</t>
  </si>
  <si>
    <t>BRIDGE PETROLEUM 1 Ltd</t>
  </si>
  <si>
    <t>CAPRICORN ENERGY Plc</t>
  </si>
  <si>
    <t>P2428</t>
  </si>
  <si>
    <t>CAPRICORN ENERGY UK Ltd</t>
  </si>
  <si>
    <t>P2560</t>
  </si>
  <si>
    <t>P2561</t>
  </si>
  <si>
    <t>P2562</t>
  </si>
  <si>
    <t>P2567</t>
  </si>
  <si>
    <t xml:space="preserve">Centrica Plc </t>
  </si>
  <si>
    <t>P323</t>
  </si>
  <si>
    <t>CENTRICA OFFSHORE UK Ltd</t>
  </si>
  <si>
    <t>P1060</t>
  </si>
  <si>
    <t>Spirit Energy North Sea Ltd</t>
  </si>
  <si>
    <t>P1186</t>
  </si>
  <si>
    <t>P1241</t>
  </si>
  <si>
    <t>P2327</t>
  </si>
  <si>
    <t>P2570</t>
  </si>
  <si>
    <t>P30</t>
  </si>
  <si>
    <t>P455</t>
  </si>
  <si>
    <t>P468</t>
  </si>
  <si>
    <t>P212</t>
  </si>
  <si>
    <t>Spirit Energy North Sea Oil Ltd</t>
  </si>
  <si>
    <t>P1483</t>
  </si>
  <si>
    <t>Spirit Energy Production (UK) Ltd</t>
  </si>
  <si>
    <t>P153</t>
  </si>
  <si>
    <t>P1354</t>
  </si>
  <si>
    <t>Spirit Energy Resources Ltd</t>
  </si>
  <si>
    <t>P612</t>
  </si>
  <si>
    <t>P774</t>
  </si>
  <si>
    <t>P83</t>
  </si>
  <si>
    <t>P901</t>
  </si>
  <si>
    <t>CGG Services (UK) Ltd</t>
  </si>
  <si>
    <t>E454</t>
  </si>
  <si>
    <t>P1298</t>
  </si>
  <si>
    <t>Cnooc Petroleum Europe Ltd</t>
  </si>
  <si>
    <t>P218</t>
  </si>
  <si>
    <t>P2215</t>
  </si>
  <si>
    <t>P226</t>
  </si>
  <si>
    <t>P300</t>
  </si>
  <si>
    <t>P928</t>
  </si>
  <si>
    <t>P986</t>
  </si>
  <si>
    <t>CNR INTERNATIONAL</t>
  </si>
  <si>
    <t>P199</t>
  </si>
  <si>
    <t>CNR International (UK) Ltd</t>
  </si>
  <si>
    <t>P202</t>
  </si>
  <si>
    <t>P203</t>
  </si>
  <si>
    <t>P204</t>
  </si>
  <si>
    <t>P329</t>
  </si>
  <si>
    <t>CONOCOPHILLIPS</t>
  </si>
  <si>
    <t>P2220</t>
  </si>
  <si>
    <t>CONOCOPHILLIPS (U.K.) HOLDINGS Ltd</t>
  </si>
  <si>
    <t>Corallian Energy Ltd</t>
  </si>
  <si>
    <t>P2596</t>
  </si>
  <si>
    <t>CORALLIAN ENERGY Ltd</t>
  </si>
  <si>
    <t>Crogga (UK) Ltd</t>
  </si>
  <si>
    <t>E472</t>
  </si>
  <si>
    <t>P21</t>
  </si>
  <si>
    <t>Dana Petroleum (E&amp;P) Ltd</t>
  </si>
  <si>
    <t>P215</t>
  </si>
  <si>
    <t>P2349</t>
  </si>
  <si>
    <t>P2563</t>
  </si>
  <si>
    <t>P353</t>
  </si>
  <si>
    <t>P361</t>
  </si>
  <si>
    <t>P472</t>
  </si>
  <si>
    <t>DELTIC ENERGY</t>
  </si>
  <si>
    <t>P2542</t>
  </si>
  <si>
    <t>DELTIC ENERGY Plc</t>
  </si>
  <si>
    <t>Draupner Energy Ltd</t>
  </si>
  <si>
    <t>P2331</t>
  </si>
  <si>
    <t>DRAUPNER ENERGY Ltd</t>
  </si>
  <si>
    <t>P2487</t>
  </si>
  <si>
    <t>EGDON RESOURCES</t>
  </si>
  <si>
    <t>P1929</t>
  </si>
  <si>
    <t>Egdon Resources (UK) Ltd</t>
  </si>
  <si>
    <t>ENERGYPATHWAYS Ltd</t>
  </si>
  <si>
    <t>P2490</t>
  </si>
  <si>
    <t>ENERGYPATHWAYS IRISH SEA Ltd</t>
  </si>
  <si>
    <t>E469</t>
  </si>
  <si>
    <t>ENI (UK) Ltd</t>
  </si>
  <si>
    <t>P112</t>
  </si>
  <si>
    <t>P1476</t>
  </si>
  <si>
    <t>P2511</t>
  </si>
  <si>
    <t>P710</t>
  </si>
  <si>
    <t>P791</t>
  </si>
  <si>
    <t>P1077</t>
  </si>
  <si>
    <t>EnQuest Heather Ltd</t>
  </si>
  <si>
    <t>P1107</t>
  </si>
  <si>
    <t>P1617</t>
  </si>
  <si>
    <t>P193</t>
  </si>
  <si>
    <t>P234</t>
  </si>
  <si>
    <t>P238</t>
  </si>
  <si>
    <t>P493</t>
  </si>
  <si>
    <t>P920</t>
  </si>
  <si>
    <t>P977</t>
  </si>
  <si>
    <t>P1078</t>
  </si>
  <si>
    <t>ENQUEST PROGRESS Ltd</t>
  </si>
  <si>
    <t>P1026</t>
  </si>
  <si>
    <t>Equinor (UK) Ltd</t>
  </si>
  <si>
    <t>P104</t>
  </si>
  <si>
    <t>P1191</t>
  </si>
  <si>
    <t>P1272</t>
  </si>
  <si>
    <t>P1758</t>
  </si>
  <si>
    <t>P2151</t>
  </si>
  <si>
    <t>P2343</t>
  </si>
  <si>
    <t>P2449</t>
  </si>
  <si>
    <t>P2460</t>
  </si>
  <si>
    <t>P2492</t>
  </si>
  <si>
    <t>P2505</t>
  </si>
  <si>
    <t>P2508</t>
  </si>
  <si>
    <t>P293</t>
  </si>
  <si>
    <t>P312</t>
  </si>
  <si>
    <t>P335</t>
  </si>
  <si>
    <t>P726</t>
  </si>
  <si>
    <t>P979</t>
  </si>
  <si>
    <t>FINDER ENERGY PTY</t>
  </si>
  <si>
    <t>P2502</t>
  </si>
  <si>
    <t>FINDER ENERGY UK Ltd</t>
  </si>
  <si>
    <t>P2524</t>
  </si>
  <si>
    <t>P2527</t>
  </si>
  <si>
    <t>P2528</t>
  </si>
  <si>
    <t>P2530</t>
  </si>
  <si>
    <t>P101</t>
  </si>
  <si>
    <t>Chrysaor Ltd</t>
  </si>
  <si>
    <t>P2538</t>
  </si>
  <si>
    <t>P66</t>
  </si>
  <si>
    <t>P110</t>
  </si>
  <si>
    <t>Chrysaor North Sea Ltd</t>
  </si>
  <si>
    <t>P355</t>
  </si>
  <si>
    <t>P356</t>
  </si>
  <si>
    <t>P591</t>
  </si>
  <si>
    <t>P1589</t>
  </si>
  <si>
    <t>CHRYSAOR PETROLEUM COMPANY U.K. Ltd</t>
  </si>
  <si>
    <t>P2221</t>
  </si>
  <si>
    <t>P225</t>
  </si>
  <si>
    <t>P2399</t>
  </si>
  <si>
    <t>P2456</t>
  </si>
  <si>
    <t>P28</t>
  </si>
  <si>
    <t>P32</t>
  </si>
  <si>
    <t>P672</t>
  </si>
  <si>
    <t>P79</t>
  </si>
  <si>
    <t>P103</t>
  </si>
  <si>
    <t>Chrysaor Production (U.K) Ltd</t>
  </si>
  <si>
    <t>P130</t>
  </si>
  <si>
    <t>P2522</t>
  </si>
  <si>
    <t>P2523</t>
  </si>
  <si>
    <t>P2525</t>
  </si>
  <si>
    <t>P2537</t>
  </si>
  <si>
    <t>P33</t>
  </si>
  <si>
    <t>P347</t>
  </si>
  <si>
    <t>P590</t>
  </si>
  <si>
    <t>P741</t>
  </si>
  <si>
    <t>P251</t>
  </si>
  <si>
    <t>Chrysaor Resources ( Irish Sea) Ltd</t>
  </si>
  <si>
    <t>P706</t>
  </si>
  <si>
    <t>P99</t>
  </si>
  <si>
    <t>E467</t>
  </si>
  <si>
    <t>Premier Oil (UK) Ltd</t>
  </si>
  <si>
    <t>P1330</t>
  </si>
  <si>
    <t>P1430</t>
  </si>
  <si>
    <t>P164</t>
  </si>
  <si>
    <t>P170</t>
  </si>
  <si>
    <t>P2070</t>
  </si>
  <si>
    <t>P2454</t>
  </si>
  <si>
    <t>P2550</t>
  </si>
  <si>
    <t>P1114</t>
  </si>
  <si>
    <t>Premier Oil E&amp;P (UK) EU Ltd</t>
  </si>
  <si>
    <t>P201</t>
  </si>
  <si>
    <t>P380</t>
  </si>
  <si>
    <t>P686</t>
  </si>
  <si>
    <t>HARTSHEAD RESOURCES Ltd</t>
  </si>
  <si>
    <t>P2607</t>
  </si>
  <si>
    <t>HORIZON ENERGY PARTNERS</t>
  </si>
  <si>
    <t>P2329</t>
  </si>
  <si>
    <t>HORIZON ENERGY PARTNERS Ltd</t>
  </si>
  <si>
    <t>P2427</t>
  </si>
  <si>
    <t>P2486</t>
  </si>
  <si>
    <t>P2557</t>
  </si>
  <si>
    <t>I3 ENERGY NORTH SEA Ltd</t>
  </si>
  <si>
    <t>P2358</t>
  </si>
  <si>
    <t>INEOS Industries</t>
  </si>
  <si>
    <t>P2333</t>
  </si>
  <si>
    <t>P1230</t>
  </si>
  <si>
    <t>P1328</t>
  </si>
  <si>
    <t>P1909</t>
  </si>
  <si>
    <t>IOG Plc</t>
  </si>
  <si>
    <t>P1915</t>
  </si>
  <si>
    <t>IOG (UK) Ltd</t>
  </si>
  <si>
    <t>P2342</t>
  </si>
  <si>
    <t>P39</t>
  </si>
  <si>
    <t>P1736</t>
  </si>
  <si>
    <t>IOG North Sea Ltd</t>
  </si>
  <si>
    <t>P2260</t>
  </si>
  <si>
    <t>P2438</t>
  </si>
  <si>
    <t>P2442</t>
  </si>
  <si>
    <t>P2589</t>
  </si>
  <si>
    <t>ITHACA ENERGY</t>
  </si>
  <si>
    <t>P119</t>
  </si>
  <si>
    <t>Ithaca Energy (UK) Ltd</t>
  </si>
  <si>
    <t>P1293</t>
  </si>
  <si>
    <t>P1383</t>
  </si>
  <si>
    <t>P1588</t>
  </si>
  <si>
    <t>P1665</t>
  </si>
  <si>
    <t>P2532</t>
  </si>
  <si>
    <t>P2534</t>
  </si>
  <si>
    <t>P2554</t>
  </si>
  <si>
    <t>P264</t>
  </si>
  <si>
    <t>P345</t>
  </si>
  <si>
    <t>ITHACA MA Ltd</t>
  </si>
  <si>
    <t>P213</t>
  </si>
  <si>
    <t>Ithaca Oil &amp; Gas Ltd</t>
  </si>
  <si>
    <t>P2158</t>
  </si>
  <si>
    <t>P2373</t>
  </si>
  <si>
    <t>P2513</t>
  </si>
  <si>
    <t>P2514</t>
  </si>
  <si>
    <t>P2536</t>
  </si>
  <si>
    <t>P1028</t>
  </si>
  <si>
    <t>ITHACA SP E&amp;P Ltd</t>
  </si>
  <si>
    <t>P1189</t>
  </si>
  <si>
    <t>P2403</t>
  </si>
  <si>
    <t>P2593</t>
  </si>
  <si>
    <t>P2382</t>
  </si>
  <si>
    <t>ITHACA ZETA Ltd</t>
  </si>
  <si>
    <t>P2503</t>
  </si>
  <si>
    <t>P2545</t>
  </si>
  <si>
    <t>JERSEY Oil &amp; Gas Plc</t>
  </si>
  <si>
    <t>P2170</t>
  </si>
  <si>
    <t>JERSEY PETROLEUM Ltd</t>
  </si>
  <si>
    <t>P2498</t>
  </si>
  <si>
    <t>Neo Energy</t>
  </si>
  <si>
    <t>P2390</t>
  </si>
  <si>
    <t>NEO ENERGY (ZEX) Ltd</t>
  </si>
  <si>
    <t>P2520</t>
  </si>
  <si>
    <t>P2521</t>
  </si>
  <si>
    <t>P631</t>
  </si>
  <si>
    <t>P84</t>
  </si>
  <si>
    <t>NEO ENERGY CENTRAL NORTH SEA Ltd</t>
  </si>
  <si>
    <t>P2013</t>
  </si>
  <si>
    <t>NEO ENERGY PETROLEUM Ltd</t>
  </si>
  <si>
    <t>P2350</t>
  </si>
  <si>
    <t>P456</t>
  </si>
  <si>
    <t>P1041</t>
  </si>
  <si>
    <t>NEO Energy Production UK  Ltd</t>
  </si>
  <si>
    <t>P1464</t>
  </si>
  <si>
    <t>P735</t>
  </si>
  <si>
    <t>P1055</t>
  </si>
  <si>
    <t>NEPTUNE E&amp;P UK Ltd</t>
  </si>
  <si>
    <t>P1622</t>
  </si>
  <si>
    <t>P1731</t>
  </si>
  <si>
    <t>P2429</t>
  </si>
  <si>
    <t>NORTH SEA NATURAL RESOURCES</t>
  </si>
  <si>
    <t>P2321</t>
  </si>
  <si>
    <t>NORTH SEA NATURAL RESOURCES Ltd</t>
  </si>
  <si>
    <t>P1630</t>
  </si>
  <si>
    <t>ONE-DYAS UK Ltd</t>
  </si>
  <si>
    <t>P2500</t>
  </si>
  <si>
    <t>ORCADIAN ENERGY</t>
  </si>
  <si>
    <t>P2244</t>
  </si>
  <si>
    <t>ORCADIAN ENERGY (CNS) Ltd</t>
  </si>
  <si>
    <t>P2320</t>
  </si>
  <si>
    <t>P2482</t>
  </si>
  <si>
    <t>PAINTED WOLF RESOURCES</t>
  </si>
  <si>
    <t>P2581</t>
  </si>
  <si>
    <t>PAINTED WOLF RESOURCES Ltd</t>
  </si>
  <si>
    <t>P2588</t>
  </si>
  <si>
    <t>P2606</t>
  </si>
  <si>
    <t>PARKMEAD GROUP Plc</t>
  </si>
  <si>
    <t>P2154</t>
  </si>
  <si>
    <t>Parkmead (E&amp;P) Ltd</t>
  </si>
  <si>
    <t>P2400</t>
  </si>
  <si>
    <t>P2516</t>
  </si>
  <si>
    <t>P588</t>
  </si>
  <si>
    <t>P1</t>
  </si>
  <si>
    <t>Perenco (UK) Ltd</t>
  </si>
  <si>
    <t>P138</t>
  </si>
  <si>
    <t>P16</t>
  </si>
  <si>
    <t>P24</t>
  </si>
  <si>
    <t>P25</t>
  </si>
  <si>
    <t>P302</t>
  </si>
  <si>
    <t>P37</t>
  </si>
  <si>
    <t>P463</t>
  </si>
  <si>
    <t>P534</t>
  </si>
  <si>
    <t>P606</t>
  </si>
  <si>
    <t>P64</t>
  </si>
  <si>
    <t>P685</t>
  </si>
  <si>
    <t>P780</t>
  </si>
  <si>
    <t>P787</t>
  </si>
  <si>
    <t>P947</t>
  </si>
  <si>
    <t>P461</t>
  </si>
  <si>
    <t>Perenco Gas (UK) Ltd</t>
  </si>
  <si>
    <t>P844</t>
  </si>
  <si>
    <t>PETROGAS INTERNATIONAL</t>
  </si>
  <si>
    <t>P2025</t>
  </si>
  <si>
    <t>PETROGAS NORTH SEA Ltd</t>
  </si>
  <si>
    <t>P2433</t>
  </si>
  <si>
    <t>P2582</t>
  </si>
  <si>
    <t>PGS EXPLORATION (UK) Ltd</t>
  </si>
  <si>
    <t>E471</t>
  </si>
  <si>
    <t>PGS Exploration (UK) Ltd</t>
  </si>
  <si>
    <t>PING PETROLEUM UK Ltd</t>
  </si>
  <si>
    <t>P2006</t>
  </si>
  <si>
    <t>PING PETROLEUM UK Plc</t>
  </si>
  <si>
    <t>Prax Upstream Ltd (Formerly Hurricane Energy Plc)</t>
  </si>
  <si>
    <t>P1368</t>
  </si>
  <si>
    <t>HURRICANE ENERGY Plc</t>
  </si>
  <si>
    <t>RAPID OIL PRODUCTION</t>
  </si>
  <si>
    <t>P2451</t>
  </si>
  <si>
    <t>RAPID OIL PRODUCTION Ltd</t>
  </si>
  <si>
    <t>REABOLD NORTH SEA Ltd</t>
  </si>
  <si>
    <t>P2464</t>
  </si>
  <si>
    <t>P2478</t>
  </si>
  <si>
    <t>P2493</t>
  </si>
  <si>
    <t>P2504</t>
  </si>
  <si>
    <t>P2605</t>
  </si>
  <si>
    <t>P116</t>
  </si>
  <si>
    <t>P185</t>
  </si>
  <si>
    <t>P19</t>
  </si>
  <si>
    <t>P20</t>
  </si>
  <si>
    <t>P220</t>
  </si>
  <si>
    <t>P237</t>
  </si>
  <si>
    <t>P241</t>
  </si>
  <si>
    <t>P244</t>
  </si>
  <si>
    <t>P249</t>
  </si>
  <si>
    <t>P250</t>
  </si>
  <si>
    <t>P263</t>
  </si>
  <si>
    <t>P266</t>
  </si>
  <si>
    <t>P291</t>
  </si>
  <si>
    <t>P292</t>
  </si>
  <si>
    <t>P297</t>
  </si>
  <si>
    <t>P307</t>
  </si>
  <si>
    <t>P324</t>
  </si>
  <si>
    <t>P729</t>
  </si>
  <si>
    <t>P73</t>
  </si>
  <si>
    <t>P810</t>
  </si>
  <si>
    <t>P973</t>
  </si>
  <si>
    <t>P983</t>
  </si>
  <si>
    <t>P219</t>
  </si>
  <si>
    <t>Repsol Sinopec North Sea Ltd</t>
  </si>
  <si>
    <t>P240</t>
  </si>
  <si>
    <t>P256</t>
  </si>
  <si>
    <t>P344</t>
  </si>
  <si>
    <t>RockRose</t>
  </si>
  <si>
    <t>P1051</t>
  </si>
  <si>
    <t>ROCKROSE UKCS4 Ltd</t>
  </si>
  <si>
    <t>P1720</t>
  </si>
  <si>
    <t xml:space="preserve">Serica Energy Plc </t>
  </si>
  <si>
    <t>P1314</t>
  </si>
  <si>
    <t>Serica Energy (UK) Ltd</t>
  </si>
  <si>
    <t>P198</t>
  </si>
  <si>
    <t>P209</t>
  </si>
  <si>
    <t>P2501</t>
  </si>
  <si>
    <t>P2506</t>
  </si>
  <si>
    <t>P276</t>
  </si>
  <si>
    <t>P566</t>
  </si>
  <si>
    <t>P975</t>
  </si>
  <si>
    <t>P98</t>
  </si>
  <si>
    <t>BG International Ltd</t>
  </si>
  <si>
    <t>P114</t>
  </si>
  <si>
    <t>Enterprise Oil Ltd</t>
  </si>
  <si>
    <t>P69</t>
  </si>
  <si>
    <t>P77</t>
  </si>
  <si>
    <t>P1015</t>
  </si>
  <si>
    <t>Shell (UK) Ltd</t>
  </si>
  <si>
    <t>P11</t>
  </si>
  <si>
    <t>P1117</t>
  </si>
  <si>
    <t>P117</t>
  </si>
  <si>
    <t>P12</t>
  </si>
  <si>
    <t>P13</t>
  </si>
  <si>
    <t>P132</t>
  </si>
  <si>
    <t>P1664</t>
  </si>
  <si>
    <t>P1807</t>
  </si>
  <si>
    <t>P188</t>
  </si>
  <si>
    <t>P2189</t>
  </si>
  <si>
    <t>P2252</t>
  </si>
  <si>
    <t>P233</t>
  </si>
  <si>
    <t>P2332</t>
  </si>
  <si>
    <t>P2340</t>
  </si>
  <si>
    <t>P2351</t>
  </si>
  <si>
    <t>P2377</t>
  </si>
  <si>
    <t>P2401</t>
  </si>
  <si>
    <t>P2437</t>
  </si>
  <si>
    <t>P2495</t>
  </si>
  <si>
    <t>P255</t>
  </si>
  <si>
    <t>P2556</t>
  </si>
  <si>
    <t>P2558</t>
  </si>
  <si>
    <t>P2559</t>
  </si>
  <si>
    <t>P257</t>
  </si>
  <si>
    <t>P2600</t>
  </si>
  <si>
    <t>P295</t>
  </si>
  <si>
    <t>P296</t>
  </si>
  <si>
    <t>P359</t>
  </si>
  <si>
    <t>P465</t>
  </si>
  <si>
    <t>P523</t>
  </si>
  <si>
    <t>P54</t>
  </si>
  <si>
    <t>P559</t>
  </si>
  <si>
    <t>P598</t>
  </si>
  <si>
    <t>P664</t>
  </si>
  <si>
    <t>P7</t>
  </si>
  <si>
    <t>P8</t>
  </si>
  <si>
    <t>P88</t>
  </si>
  <si>
    <t>P886</t>
  </si>
  <si>
    <t>P169</t>
  </si>
  <si>
    <t>SHELL CLAIR UK Ltd</t>
  </si>
  <si>
    <t>STAR ENERGY GROUP Plc (prev IGAS ENERGY Plc)</t>
  </si>
  <si>
    <t>P1270</t>
  </si>
  <si>
    <t>Igas Energy Enterprise Ltd</t>
  </si>
  <si>
    <t>Suncor Energy UK Holdings Ltd</t>
  </si>
  <si>
    <t>P1830</t>
  </si>
  <si>
    <t>SUNCOR ENERGY UK Ltd</t>
  </si>
  <si>
    <t>Tailwind Energy</t>
  </si>
  <si>
    <t>P2448</t>
  </si>
  <si>
    <t>TAILWIND ENERGY BORA Ltd</t>
  </si>
  <si>
    <t>P1606</t>
  </si>
  <si>
    <t>TAILWIND ENERGY CHINOOK Ltd</t>
  </si>
  <si>
    <t>P1792</t>
  </si>
  <si>
    <t>TAILWIND MISTRAL Ltd</t>
  </si>
  <si>
    <t>TANGRAM ENERGY Ltd</t>
  </si>
  <si>
    <t>P2512</t>
  </si>
  <si>
    <t>P2517</t>
  </si>
  <si>
    <t>P2584</t>
  </si>
  <si>
    <t>P2585</t>
  </si>
  <si>
    <t>P1064</t>
  </si>
  <si>
    <t>Taqa Bratani Ltd</t>
  </si>
  <si>
    <t>P108</t>
  </si>
  <si>
    <t>P205</t>
  </si>
  <si>
    <t>P232</t>
  </si>
  <si>
    <t>P258</t>
  </si>
  <si>
    <t>P313</t>
  </si>
  <si>
    <t>P338</t>
  </si>
  <si>
    <t>P340</t>
  </si>
  <si>
    <t>P478</t>
  </si>
  <si>
    <t>P570</t>
  </si>
  <si>
    <t>P945</t>
  </si>
  <si>
    <t>P980</t>
  </si>
  <si>
    <t>TGS Geophysical Company (UK) Ltd</t>
  </si>
  <si>
    <t>E473</t>
  </si>
  <si>
    <t>E455</t>
  </si>
  <si>
    <t>Total E&amp;P (UK) Ltd</t>
  </si>
  <si>
    <t>P1820</t>
  </si>
  <si>
    <t>TOTALENERGIES E&amp;P NORTH SEA UK Ltd</t>
  </si>
  <si>
    <t>P2344</t>
  </si>
  <si>
    <t>P2450</t>
  </si>
  <si>
    <t>P2544</t>
  </si>
  <si>
    <t>P496</t>
  </si>
  <si>
    <t>P1159</t>
  </si>
  <si>
    <t>TOTALENERGIES E&amp;P UK Ltd</t>
  </si>
  <si>
    <t>P118</t>
  </si>
  <si>
    <t>P1195</t>
  </si>
  <si>
    <t>P1453</t>
  </si>
  <si>
    <t>P1678</t>
  </si>
  <si>
    <t>P1970</t>
  </si>
  <si>
    <t>P208</t>
  </si>
  <si>
    <t>P239</t>
  </si>
  <si>
    <t>P2411</t>
  </si>
  <si>
    <t>P2594</t>
  </si>
  <si>
    <t>P2604</t>
  </si>
  <si>
    <t>P268</t>
  </si>
  <si>
    <t>P281</t>
  </si>
  <si>
    <t>P284</t>
  </si>
  <si>
    <t>P362</t>
  </si>
  <si>
    <t>P416</t>
  </si>
  <si>
    <t>P491</t>
  </si>
  <si>
    <t>P622</t>
  </si>
  <si>
    <t>P666</t>
  </si>
  <si>
    <t>P701</t>
  </si>
  <si>
    <t>P724</t>
  </si>
  <si>
    <t>P752</t>
  </si>
  <si>
    <t>P90</t>
  </si>
  <si>
    <t>P911</t>
  </si>
  <si>
    <t>UNITED OIL &amp; GAS Plc</t>
  </si>
  <si>
    <t>P2519</t>
  </si>
  <si>
    <t>Waldorf Energy Partners Ltd</t>
  </si>
  <si>
    <t>P1062</t>
  </si>
  <si>
    <t>ALPHA PETROLEUM RESOURCES Ltd</t>
  </si>
  <si>
    <t>P1070</t>
  </si>
  <si>
    <t>P683</t>
  </si>
  <si>
    <t>P1239</t>
  </si>
  <si>
    <t>Wintershall Noordzee BV</t>
  </si>
  <si>
    <t>P1733</t>
  </si>
  <si>
    <t>P2135</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</si>
  <si>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</si>
  <si>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</si>
  <si>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</si>
  <si>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</si>
  <si>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</si>
  <si>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</si>
  <si>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</si>
  <si>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</si>
  <si>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</si>
  <si>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</si>
  <si>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</si>
  <si>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</si>
  <si>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</si>
  <si>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</si>
  <si>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</si>
  <si>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</si>
  <si>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</si>
  <si>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</si>
  <si>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</si>
  <si>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Final recipient</t>
  </si>
  <si>
    <t>Revenue value</t>
  </si>
  <si>
    <t>What is GFS?</t>
  </si>
  <si>
    <t>Extraordinary taxes on income, profits and capital gains (1112E2)</t>
  </si>
  <si>
    <t>Energy (Oil and Gas) Profits Levy (EPL)</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</si>
  <si>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</si>
  <si>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Ordinary taxes on income, profits and capital gains (1112E1)</t>
  </si>
  <si>
    <t>Ring Fence CT and Supplementary Charge (RFCT &amp; SC)</t>
  </si>
  <si>
    <t>Petroleum Revenue Tax (PRT)</t>
  </si>
  <si>
    <t>Licence fees (114521E)</t>
  </si>
  <si>
    <t>Petroleum Licence Fees(PLF)</t>
  </si>
  <si>
    <t>Other taxes payable by natural resource companies (116E)</t>
  </si>
  <si>
    <t>Oil and Gas Authority (OGA) Levy</t>
  </si>
  <si>
    <t>Payments to The Crown Estate (TCE)</t>
  </si>
  <si>
    <t>For more guidance, please visit https://eiti.org/summary-data-template</t>
  </si>
  <si>
    <t>Payments to Crown Estate Scotland (CES)</t>
  </si>
  <si>
    <r>
      <rPr>
        <i/>
        <u/>
        <sz val="11"/>
        <rFont val="Franklin Gothic Book"/>
        <family val="2"/>
      </rPr>
      <t xml:space="preserve">or, </t>
    </r>
    <r>
      <rPr>
        <b/>
        <u/>
        <sz val="11"/>
        <color theme="10"/>
        <rFont val="Franklin Gothic Book"/>
        <family val="2"/>
      </rPr>
      <t>https://www.imf.org/external/np/sta/gfsm/</t>
    </r>
  </si>
  <si>
    <t>M&amp;Q</t>
  </si>
  <si>
    <t>Corporation Tax (CT)</t>
  </si>
  <si>
    <t>Section 106 (or similar) Payments</t>
  </si>
  <si>
    <t>Total in USD</t>
  </si>
  <si>
    <t>Additional information</t>
  </si>
  <si>
    <t>Any additional information that is not eligible for inclusion in the table above, please include below as comments.</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</si>
  <si>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</si>
  <si>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</si>
  <si>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</si>
  <si>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</si>
  <si>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</si>
  <si>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</si>
  <si>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</si>
  <si>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</si>
  <si>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</si>
  <si>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</si>
  <si>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</si>
  <si>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</si>
  <si>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</si>
  <si>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</si>
  <si>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</si>
  <si>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</si>
  <si>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</si>
  <si>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</si>
  <si>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Unilateral disclosure</t>
  </si>
  <si>
    <t>Other payments (b)</t>
  </si>
  <si>
    <t>Payments to the Crown Estate M&amp;Q</t>
  </si>
  <si>
    <t>N/A</t>
  </si>
  <si>
    <t>Other payments (e)</t>
  </si>
  <si>
    <t>ENERGY (OIL AND GAS) PROFITS LEVY</t>
  </si>
  <si>
    <t>Corporation Tax</t>
  </si>
  <si>
    <t>Non-participating companies (unilateral disclosure)*</t>
  </si>
  <si>
    <t>Payment to Crown Estate Scotland O&amp;G</t>
  </si>
  <si>
    <t>Payments to the Crown Estate O&amp;G</t>
  </si>
  <si>
    <t>- NSTA is not included in Table above related to Government revenues by company and project</t>
  </si>
  <si>
    <r>
      <rPr>
        <b/>
        <sz val="11"/>
        <color rgb="FF000000"/>
        <rFont val="Franklin Gothic Book"/>
        <family val="2"/>
      </rPr>
      <t xml:space="preserve">Part 6 (Optional) </t>
    </r>
    <r>
      <rPr>
        <sz val="11"/>
        <color rgb="FF000000"/>
        <rFont val="Franklin Gothic Book"/>
        <family val="2"/>
      </rPr>
      <t>covers some contextual and aggregate financial data for EITI Requirements 2, 3, 4, 5, and 6.</t>
    </r>
  </si>
  <si>
    <t>Part 6 - Optional</t>
  </si>
  <si>
    <r>
      <t>EITI Requirement 4.2</t>
    </r>
    <r>
      <rPr>
        <b/>
        <sz val="11"/>
        <rFont val="Franklin Gothic Book"/>
        <family val="2"/>
      </rPr>
      <t>: In-kind revenues</t>
    </r>
  </si>
  <si>
    <t>Does the government disclose data on in-kind revenues and sales of state share of production?</t>
  </si>
  <si>
    <t>&lt; EITI reporting or systematically disclosed? &gt;</t>
  </si>
  <si>
    <t>If yes, what was the volume received?</t>
  </si>
  <si>
    <t>&lt; number &gt;</t>
  </si>
  <si>
    <t>Add commodities here, volume</t>
  </si>
  <si>
    <t>If yes, what was sold?</t>
  </si>
  <si>
    <t>USD</t>
  </si>
  <si>
    <t>&lt;method of value calculation, if available&gt;</t>
  </si>
  <si>
    <t>If yes, what was the total revenue transferred to the state from the proceeds of oil, gas and minerals sold?</t>
  </si>
  <si>
    <r>
      <t>EITI Requirement 4.6</t>
    </r>
    <r>
      <rPr>
        <b/>
        <sz val="11"/>
        <rFont val="Franklin Gothic Book"/>
        <family val="2"/>
      </rPr>
      <t>: Direct subnational payments</t>
    </r>
  </si>
  <si>
    <t>If yes, what was the total sub-national revenues received?</t>
  </si>
  <si>
    <r>
      <t>EITI Requirement 5.2</t>
    </r>
    <r>
      <rPr>
        <b/>
        <sz val="11"/>
        <rFont val="Franklin Gothic Book"/>
        <family val="2"/>
      </rPr>
      <t>: Subnational transfers</t>
    </r>
  </si>
  <si>
    <t>Does the government disclose information on Subnational transfers?</t>
  </si>
  <si>
    <t>If yes, how much should the government have transferred according to the revenue sharing formula?</t>
  </si>
  <si>
    <t>If yes, what amount of transfers could the government account for?</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</si>
  <si>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</si>
  <si>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</si>
  <si>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</si>
  <si>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</si>
  <si>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</si>
  <si>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</si>
  <si>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</si>
  <si>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</si>
  <si>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</si>
  <si>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</si>
  <si>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</si>
  <si>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</si>
  <si>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</si>
  <si>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</si>
  <si>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</si>
  <si>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</si>
  <si>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</si>
  <si>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</si>
  <si>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</si>
  <si>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</si>
  <si>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</si>
  <si>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</si>
  <si>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</si>
  <si>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</si>
  <si>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</si>
  <si>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</si>
  <si>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</si>
  <si>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</si>
  <si>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</si>
  <si>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</si>
  <si>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</si>
  <si>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</si>
  <si>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</si>
  <si>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</si>
  <si>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</si>
  <si>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</si>
  <si>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</si>
  <si>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</si>
  <si>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</si>
  <si>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</si>
  <si>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</si>
  <si>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</si>
  <si>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</si>
  <si>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</si>
  <si>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</si>
  <si>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</si>
  <si>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</si>
  <si>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</si>
  <si>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</si>
  <si>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</si>
  <si>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</si>
  <si>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</si>
  <si>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</si>
  <si>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</si>
  <si>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</si>
  <si>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</si>
  <si>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</si>
  <si>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</si>
  <si>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t>
  </si>
  <si>
    <t>1112E2</t>
  </si>
  <si>
    <t>Exploration</t>
  </si>
  <si>
    <t>Aland Islands</t>
  </si>
  <si>
    <t>AX</t>
  </si>
  <si>
    <t>ALA</t>
  </si>
  <si>
    <t>248</t>
  </si>
  <si>
    <t>EUR</t>
  </si>
  <si>
    <t>Euro</t>
  </si>
  <si>
    <t>Partially</t>
  </si>
  <si>
    <t>Yes, through EITI reporting</t>
  </si>
  <si>
    <t>2503</t>
  </si>
  <si>
    <t>Sulphur of all kinds (2503)</t>
  </si>
  <si>
    <t>Sulphur of all kinds (2503), volume</t>
  </si>
  <si>
    <t>Taxes on payroll and workforce (112E)</t>
  </si>
  <si>
    <t>Taxes on payroll and workforce</t>
  </si>
  <si>
    <t>112E</t>
  </si>
  <si>
    <t>Production</t>
  </si>
  <si>
    <t>Albania</t>
  </si>
  <si>
    <t>AL</t>
  </si>
  <si>
    <t>ALB</t>
  </si>
  <si>
    <t>8</t>
  </si>
  <si>
    <t>ALL</t>
  </si>
  <si>
    <t>Albanian lek</t>
  </si>
  <si>
    <t>2504</t>
  </si>
  <si>
    <t>Natural graphite (2504)</t>
  </si>
  <si>
    <t>Natural graphite (2504), volume</t>
  </si>
  <si>
    <t>Taxes on property (113E)</t>
  </si>
  <si>
    <t>Taxes on property</t>
  </si>
  <si>
    <t>113E</t>
  </si>
  <si>
    <t>Development</t>
  </si>
  <si>
    <t xml:space="preserve">State-owned enterprises &amp; public corporations </t>
  </si>
  <si>
    <t>Algeria</t>
  </si>
  <si>
    <t>DZ</t>
  </si>
  <si>
    <t>DZA</t>
  </si>
  <si>
    <t>12</t>
  </si>
  <si>
    <t>DZD</t>
  </si>
  <si>
    <t>Algerian dinar</t>
  </si>
  <si>
    <t>2505</t>
  </si>
  <si>
    <t>Natural sands (2505)</t>
  </si>
  <si>
    <t>Natural sands (2505), volume</t>
  </si>
  <si>
    <t>General taxes on goods and services (VAT, sales tax, turnover tax) (1141E)</t>
  </si>
  <si>
    <t>General taxes on goods and services (VAT, sales tax, turnover tax)</t>
  </si>
  <si>
    <t>1141E</t>
  </si>
  <si>
    <t>Taxes on goods and services (114E)</t>
  </si>
  <si>
    <t>American Samoa</t>
  </si>
  <si>
    <t>AS</t>
  </si>
  <si>
    <t>ASM</t>
  </si>
  <si>
    <t>16</t>
  </si>
  <si>
    <t>2506</t>
  </si>
  <si>
    <t>Quartz (2506)</t>
  </si>
  <si>
    <t>Quartz (2506), volume</t>
  </si>
  <si>
    <t>Excise taxes (1142E)</t>
  </si>
  <si>
    <t>Excise taxes</t>
  </si>
  <si>
    <t>1142E</t>
  </si>
  <si>
    <t>Andorra</t>
  </si>
  <si>
    <t>AD</t>
  </si>
  <si>
    <t>AND</t>
  </si>
  <si>
    <t>20</t>
  </si>
  <si>
    <t>Table 4 - Currency code list</t>
  </si>
  <si>
    <t>2507</t>
  </si>
  <si>
    <t>Kaolin (2507)</t>
  </si>
  <si>
    <t>Kaolin (2507), volume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</si>
  <si>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</si>
  <si>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</si>
  <si>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</si>
  <si>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</si>
  <si>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</si>
  <si>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</si>
  <si>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</si>
  <si>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</si>
  <si>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</si>
  <si>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</si>
  <si>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</si>
  <si>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</si>
  <si>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</si>
  <si>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</si>
  <si>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</si>
  <si>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</si>
  <si>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</si>
  <si>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</si>
  <si>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</si>
  <si>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</si>
  <si>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</si>
  <si>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</si>
  <si>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</si>
  <si>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</si>
  <si>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</si>
  <si>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</si>
  <si>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</si>
  <si>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</si>
  <si>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</si>
  <si>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</si>
  <si>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</si>
  <si>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</si>
  <si>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</si>
  <si>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</si>
  <si>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</si>
  <si>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</si>
  <si>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</si>
  <si>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</si>
  <si>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</si>
  <si>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</si>
  <si>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</si>
  <si>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</si>
  <si>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</si>
  <si>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</si>
  <si>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</si>
  <si>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</si>
  <si>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</si>
  <si>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</si>
  <si>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</si>
  <si>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</si>
  <si>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</si>
  <si>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</si>
  <si>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</si>
  <si>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</si>
  <si>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</si>
  <si>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</si>
  <si>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</si>
  <si>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</si>
  <si>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</si>
  <si>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</si>
  <si>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</si>
  <si>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</si>
  <si>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</si>
  <si>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</si>
  <si>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</si>
  <si>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</si>
  <si>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</si>
  <si>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</si>
  <si>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</si>
  <si>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</si>
  <si>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</si>
  <si>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</si>
  <si>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</si>
  <si>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</si>
  <si>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</si>
  <si>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</si>
  <si>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</si>
  <si>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</si>
  <si>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</si>
  <si>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</si>
  <si>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</si>
  <si>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</si>
  <si>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</si>
  <si>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</si>
  <si>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</si>
  <si>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</si>
  <si>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</si>
  <si>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</si>
  <si>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</si>
  <si>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</si>
  <si>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</si>
  <si>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</si>
  <si>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</si>
  <si>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</si>
  <si>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</si>
  <si>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</si>
  <si>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</si>
  <si>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</si>
  <si>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</si>
  <si>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</si>
  <si>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</si>
  <si>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</si>
  <si>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</si>
  <si>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</si>
  <si>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</si>
  <si>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</si>
  <si>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</si>
  <si>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</si>
  <si>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</si>
  <si>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</si>
  <si>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</si>
  <si>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</si>
  <si>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</si>
  <si>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</si>
  <si>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</si>
  <si>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</si>
  <si>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</si>
  <si>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</si>
  <si>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</si>
  <si>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</si>
  <si>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</si>
  <si>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</si>
  <si>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</si>
  <si>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</si>
  <si>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</si>
  <si>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</si>
  <si>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</si>
  <si>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</si>
  <si>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</si>
  <si>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</si>
  <si>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</si>
  <si>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</si>
  <si>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</si>
  <si>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</si>
  <si>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</si>
  <si>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</si>
  <si>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 (1415E1)</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</si>
  <si>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</si>
  <si>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</si>
  <si>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</si>
  <si>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</si>
  <si>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</si>
  <si>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</si>
  <si>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</si>
  <si>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</si>
  <si>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</si>
  <si>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</si>
  <si>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</si>
  <si>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</si>
  <si>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</si>
  <si>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</si>
  <si>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</si>
  <si>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</si>
  <si>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</si>
  <si>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</si>
  <si>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</si>
  <si>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</si>
  <si>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</si>
  <si>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</si>
  <si>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</si>
  <si>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</si>
  <si>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</si>
  <si>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</si>
  <si>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</si>
  <si>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</si>
  <si>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</si>
  <si>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</si>
  <si>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</si>
  <si>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</si>
  <si>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</si>
  <si>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</si>
  <si>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</si>
  <si>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</si>
  <si>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</si>
  <si>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</si>
  <si>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</si>
  <si>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</si>
  <si>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</si>
  <si>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</si>
  <si>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</si>
  <si>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</si>
  <si>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</si>
  <si>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</si>
  <si>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</si>
  <si>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</si>
  <si>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</si>
  <si>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</si>
  <si>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</si>
  <si>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</si>
  <si>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</si>
  <si>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</si>
  <si>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</si>
  <si>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</si>
  <si>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</si>
  <si>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</si>
  <si>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</si>
  <si>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</si>
  <si>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</si>
  <si>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</si>
  <si>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</si>
  <si>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 (1415E5)</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</si>
  <si>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</si>
  <si>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</si>
  <si>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</si>
  <si>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</si>
  <si>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</si>
  <si>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</si>
  <si>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</si>
  <si>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</si>
  <si>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</si>
  <si>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</si>
  <si>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</si>
  <si>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</si>
  <si>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</si>
  <si>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</si>
  <si>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</si>
  <si>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</si>
  <si>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</si>
  <si>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</si>
  <si>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</si>
  <si>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</si>
  <si>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</si>
  <si>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</si>
  <si>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</si>
  <si>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</si>
  <si>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</si>
  <si>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</si>
  <si>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</si>
  <si>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</si>
  <si>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</si>
  <si>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</si>
  <si>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</si>
  <si>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</si>
  <si>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</si>
  <si>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</si>
  <si>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</si>
  <si>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</si>
  <si>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</si>
  <si>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</si>
  <si>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</si>
  <si>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</si>
  <si>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</si>
  <si>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</si>
  <si>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</si>
  <si>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</si>
  <si>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</si>
  <si>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</si>
  <si>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</si>
  <si>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</si>
  <si>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</si>
  <si>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</si>
  <si>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</si>
  <si>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</si>
  <si>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</si>
  <si>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</si>
  <si>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</si>
  <si>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</si>
  <si>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</si>
  <si>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</si>
  <si>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</si>
  <si>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</si>
  <si>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</si>
  <si>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</si>
  <si>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</si>
  <si>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</si>
  <si>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</si>
  <si>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</si>
  <si>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</si>
  <si>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</si>
  <si>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</si>
  <si>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</si>
  <si>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</si>
  <si>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</si>
  <si>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</si>
  <si>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</si>
  <si>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</si>
  <si>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</si>
  <si>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</si>
  <si>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</si>
  <si>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</si>
  <si>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</si>
  <si>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</si>
  <si>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</si>
  <si>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</si>
  <si>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</si>
  <si>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</si>
  <si>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</si>
  <si>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</si>
  <si>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</si>
  <si>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</si>
  <si>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</si>
  <si>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</si>
  <si>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</si>
  <si>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</si>
  <si>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</si>
  <si>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</si>
  <si>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</si>
  <si>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</si>
  <si>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</si>
  <si>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</si>
  <si>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Copper (2603)</t>
  </si>
  <si>
    <t>Copper (2603), volume</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</si>
  <si>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</si>
  <si>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</si>
  <si>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</si>
  <si>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</si>
  <si>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</si>
  <si>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</si>
  <si>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</si>
  <si>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</si>
  <si>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</si>
  <si>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</si>
  <si>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</si>
  <si>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</si>
  <si>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</si>
  <si>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</si>
  <si>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</si>
  <si>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</si>
  <si>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</si>
  <si>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</si>
  <si>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</si>
  <si>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</si>
  <si>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</si>
  <si>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</si>
  <si>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</si>
  <si>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</si>
  <si>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</si>
  <si>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</si>
  <si>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</si>
  <si>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</si>
  <si>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</si>
  <si>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</si>
  <si>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</si>
  <si>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</si>
  <si>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</si>
  <si>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</si>
  <si>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</si>
  <si>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</si>
  <si>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</si>
  <si>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</si>
  <si>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</si>
  <si>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</si>
  <si>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</si>
  <si>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</si>
  <si>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</si>
  <si>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</si>
  <si>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</si>
  <si>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</si>
  <si>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</si>
  <si>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</si>
  <si>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</si>
  <si>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</si>
  <si>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</si>
  <si>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</si>
  <si>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</si>
  <si>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</si>
  <si>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</si>
  <si>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</si>
  <si>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</si>
  <si>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</si>
  <si>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</si>
  <si>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</si>
  <si>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</si>
  <si>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</si>
  <si>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</si>
  <si>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</si>
  <si>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</si>
  <si>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</si>
  <si>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</si>
  <si>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</si>
  <si>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</si>
  <si>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</si>
  <si>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</si>
  <si>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</si>
  <si>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</si>
  <si>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</si>
  <si>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</si>
  <si>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</si>
  <si>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</si>
  <si>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</si>
  <si>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</si>
  <si>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</si>
  <si>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</si>
  <si>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</si>
  <si>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</si>
  <si>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</si>
  <si>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</si>
  <si>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</si>
  <si>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</si>
  <si>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</si>
  <si>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</si>
  <si>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</si>
  <si>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</si>
  <si>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</si>
  <si>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</si>
  <si>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</si>
  <si>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</si>
  <si>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</si>
  <si>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</si>
  <si>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</si>
  <si>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</si>
  <si>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</si>
  <si>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</si>
  <si>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</si>
  <si>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</si>
  <si>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</si>
  <si>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</si>
  <si>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</si>
  <si>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</si>
  <si>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</si>
  <si>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</si>
  <si>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</si>
  <si>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</si>
  <si>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</si>
  <si>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</si>
  <si>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</si>
  <si>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</si>
  <si>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</si>
  <si>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</si>
  <si>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</si>
  <si>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</si>
  <si>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</si>
  <si>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</si>
  <si>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</si>
  <si>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</si>
  <si>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</si>
  <si>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</si>
  <si>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</si>
  <si>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</si>
  <si>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</si>
  <si>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</si>
  <si>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</si>
  <si>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</si>
  <si>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</si>
  <si>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</si>
  <si>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</si>
  <si>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</si>
  <si>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</si>
  <si>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</si>
  <si>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</si>
  <si>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</si>
  <si>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</si>
  <si>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</si>
  <si>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</si>
  <si>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</si>
  <si>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</si>
  <si>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</si>
  <si>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</si>
  <si>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</si>
  <si>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</si>
  <si>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</si>
  <si>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</si>
  <si>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</si>
  <si>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</si>
  <si>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</si>
  <si>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</si>
  <si>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</si>
  <si>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</si>
  <si>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</si>
  <si>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</si>
  <si>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</si>
  <si>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</si>
  <si>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</si>
  <si>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</si>
  <si>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</si>
  <si>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</si>
  <si>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</si>
  <si>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</si>
  <si>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</si>
  <si>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</si>
  <si>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</si>
  <si>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</si>
  <si>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</si>
  <si>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</si>
  <si>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</si>
  <si>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</si>
  <si>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</si>
  <si>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</si>
  <si>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</si>
  <si>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</si>
  <si>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</si>
  <si>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</si>
  <si>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</si>
  <si>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</si>
  <si>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</si>
  <si>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</si>
  <si>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</si>
  <si>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</si>
  <si>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</si>
  <si>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</si>
  <si>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</si>
  <si>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</si>
  <si>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</si>
  <si>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</si>
  <si>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</si>
  <si>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</si>
  <si>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</si>
  <si>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</si>
  <si>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</si>
  <si>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</si>
  <si>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</si>
  <si>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</si>
  <si>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</si>
  <si>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</si>
  <si>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</si>
  <si>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</si>
  <si>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</si>
  <si>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</si>
  <si>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</si>
  <si>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</si>
  <si>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</si>
  <si>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</si>
  <si>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</si>
  <si>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</si>
  <si>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</si>
  <si>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</si>
  <si>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</si>
  <si>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</si>
  <si>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</si>
  <si>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</si>
  <si>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</si>
  <si>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</si>
  <si>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</si>
  <si>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</si>
  <si>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</si>
  <si>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</si>
  <si>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</si>
  <si>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</si>
  <si>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</si>
  <si>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</si>
  <si>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</si>
  <si>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</si>
  <si>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</si>
  <si>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</si>
  <si>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</si>
  <si>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</si>
  <si>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</si>
  <si>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</si>
  <si>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</si>
  <si>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</si>
  <si>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</si>
  <si>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</si>
  <si>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</si>
  <si>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</si>
  <si>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</si>
  <si>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</si>
  <si>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</si>
  <si>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</si>
  <si>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</si>
  <si>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</si>
  <si>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</si>
  <si>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</si>
  <si>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</si>
  <si>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</si>
  <si>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</si>
  <si>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</si>
  <si>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</si>
  <si>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</si>
  <si>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</si>
  <si>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</si>
  <si>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</si>
  <si>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</si>
  <si>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</si>
  <si>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</si>
  <si>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</si>
  <si>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</si>
  <si>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</si>
  <si>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</si>
  <si>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</si>
  <si>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</si>
  <si>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</si>
  <si>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</si>
  <si>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</si>
  <si>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</si>
  <si>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</si>
  <si>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</si>
  <si>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</si>
  <si>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</si>
  <si>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</si>
  <si>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</si>
  <si>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</si>
  <si>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</si>
  <si>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</si>
  <si>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</si>
  <si>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</si>
  <si>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</si>
  <si>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</si>
  <si>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</si>
  <si>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</si>
  <si>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</si>
  <si>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</si>
  <si>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</si>
  <si>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</si>
  <si>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</si>
  <si>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</si>
  <si>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</si>
  <si>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</si>
  <si>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</si>
  <si>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</si>
  <si>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</si>
  <si>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</si>
  <si>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</si>
  <si>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</si>
  <si>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</si>
  <si>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</si>
  <si>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</si>
  <si>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</si>
  <si>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</si>
  <si>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</si>
  <si>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</si>
  <si>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</si>
  <si>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</si>
  <si>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</si>
  <si>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</si>
  <si>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</si>
  <si>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</si>
  <si>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</si>
  <si>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</si>
  <si>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</si>
  <si>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</si>
  <si>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</si>
  <si>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</si>
  <si>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</si>
  <si>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</si>
  <si>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</si>
  <si>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</si>
  <si>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</si>
  <si>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</si>
  <si>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</si>
  <si>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</si>
  <si>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</si>
  <si>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</si>
  <si>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</si>
  <si>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</si>
  <si>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</si>
  <si>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Gold (7108)</t>
  </si>
  <si>
    <t>Gold (7108), volume</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</si>
  <si>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</si>
  <si>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</si>
  <si>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</si>
  <si>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</si>
  <si>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</si>
  <si>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</si>
  <si>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</si>
  <si>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</si>
  <si>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</si>
  <si>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</si>
  <si>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</si>
  <si>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</si>
  <si>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</si>
  <si>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</si>
  <si>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</si>
  <si>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</si>
  <si>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</si>
  <si>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</si>
  <si>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</si>
  <si>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</si>
  <si>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</si>
  <si>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</si>
  <si>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Lithium (8506)</t>
  </si>
  <si>
    <t>Lithium (8506), volume</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</si>
  <si>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</si>
  <si>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</si>
  <si>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</si>
  <si>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</si>
  <si>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</si>
  <si>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</si>
  <si>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</si>
  <si>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</si>
  <si>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</si>
  <si>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</si>
  <si>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</si>
  <si>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</si>
  <si>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</si>
  <si>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</si>
  <si>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</si>
  <si>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</si>
  <si>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</si>
  <si>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</si>
  <si>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</si>
  <si>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</si>
  <si>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</si>
  <si>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</si>
  <si>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</si>
  <si>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</si>
  <si>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</si>
  <si>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</si>
  <si>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</si>
  <si>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</si>
  <si>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</si>
  <si>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</si>
  <si>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</si>
  <si>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</si>
  <si>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</si>
  <si>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</si>
  <si>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</si>
  <si>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</si>
  <si>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</si>
  <si>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</si>
  <si>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</si>
  <si>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</si>
  <si>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</si>
  <si>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</si>
  <si>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</si>
  <si>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</si>
  <si>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</si>
  <si>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</si>
  <si>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</si>
  <si>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</si>
  <si>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</si>
  <si>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</si>
  <si>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</si>
  <si>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</si>
  <si>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</si>
  <si>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</si>
  <si>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</si>
  <si>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</si>
  <si>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</si>
  <si>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</si>
  <si>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</si>
  <si>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</si>
  <si>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</si>
  <si>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</si>
  <si>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</si>
  <si>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</si>
  <si>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</si>
  <si>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</si>
  <si>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</si>
  <si>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</si>
  <si>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</si>
  <si>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</si>
  <si>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</si>
  <si>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</si>
  <si>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</si>
  <si>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</si>
  <si>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</si>
  <si>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</si>
  <si>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</si>
  <si>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</si>
  <si>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</si>
  <si>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</si>
  <si>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</si>
  <si>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</si>
  <si>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</si>
  <si>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</si>
  <si>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</si>
  <si>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</si>
  <si>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</si>
  <si>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</si>
  <si>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</si>
  <si>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</si>
  <si>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</si>
  <si>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</si>
  <si>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</si>
  <si>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</si>
  <si>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</si>
  <si>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</si>
  <si>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</si>
  <si>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</si>
  <si>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</si>
  <si>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</si>
  <si>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</si>
  <si>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</si>
  <si>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</si>
  <si>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</si>
  <si>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</si>
  <si>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</si>
  <si>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</si>
  <si>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</si>
  <si>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</si>
  <si>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</si>
  <si>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</si>
  <si>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</si>
  <si>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</si>
  <si>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</si>
  <si>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</si>
  <si>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</si>
  <si>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</si>
  <si>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</si>
  <si>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</si>
  <si>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</si>
  <si>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</si>
  <si>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</si>
  <si>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</si>
  <si>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</si>
  <si>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</si>
  <si>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</si>
  <si>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</si>
  <si>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</si>
  <si>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</si>
  <si>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</si>
  <si>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</si>
  <si>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</si>
  <si>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</si>
  <si>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</si>
  <si>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</si>
  <si>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</si>
  <si>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</si>
  <si>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</si>
  <si>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</si>
  <si>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</si>
  <si>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</si>
  <si>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</si>
  <si>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</si>
  <si>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</si>
  <si>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</si>
  <si>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</si>
  <si>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</si>
  <si>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</si>
  <si>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</si>
  <si>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</si>
  <si>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</si>
  <si>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</si>
  <si>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</si>
  <si>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</si>
  <si>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</si>
  <si>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</si>
  <si>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</si>
  <si>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</si>
  <si>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</si>
  <si>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</si>
  <si>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</si>
  <si>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</si>
  <si>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</si>
  <si>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</si>
  <si>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</si>
  <si>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</si>
  <si>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</si>
  <si>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</si>
  <si>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</si>
  <si>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</si>
  <si>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</si>
  <si>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</si>
  <si>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</si>
  <si>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</si>
  <si>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</si>
  <si>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</si>
  <si>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</si>
  <si>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</si>
  <si>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</si>
  <si>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</si>
  <si>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</si>
  <si>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</si>
  <si>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</si>
  <si>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</si>
  <si>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</si>
  <si>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</si>
  <si>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</si>
  <si>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</si>
  <si>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</si>
  <si>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</si>
  <si>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</si>
  <si>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</si>
  <si>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</si>
  <si>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</si>
  <si>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</si>
  <si>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</si>
  <si>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</si>
  <si>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</si>
  <si>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</si>
  <si>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</si>
  <si>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</si>
  <si>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</si>
  <si>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</si>
  <si>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</si>
  <si>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</si>
  <si>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</si>
  <si>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</si>
  <si>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</si>
  <si>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</si>
  <si>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</si>
  <si>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</si>
  <si>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</si>
  <si>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</si>
  <si>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</si>
  <si>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</si>
  <si>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</si>
  <si>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</si>
  <si>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</si>
  <si>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</si>
  <si>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</si>
  <si>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</si>
  <si>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</si>
  <si>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</si>
  <si>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</si>
  <si>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</si>
  <si>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</si>
  <si>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</si>
  <si>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</si>
  <si>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</si>
  <si>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</si>
  <si>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</si>
  <si>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</si>
  <si>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</si>
  <si>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</si>
  <si>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</si>
  <si>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</si>
  <si>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</si>
  <si>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</si>
  <si>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</si>
  <si>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</si>
  <si>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</si>
  <si>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</si>
  <si>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</si>
  <si>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</si>
  <si>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</si>
  <si>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</si>
  <si>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</si>
  <si>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</si>
  <si>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</si>
  <si>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</si>
  <si>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</si>
  <si>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</si>
  <si>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</si>
  <si>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</si>
  <si>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</si>
  <si>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</si>
  <si>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</si>
  <si>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</si>
  <si>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</si>
  <si>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</si>
  <si>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</si>
  <si>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</si>
  <si>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</si>
  <si>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</si>
  <si>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</si>
  <si>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</si>
  <si>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</si>
  <si>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</si>
  <si>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</si>
  <si>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</si>
  <si>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</si>
  <si>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</si>
  <si>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</si>
  <si>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</si>
  <si>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</si>
  <si>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</si>
  <si>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</si>
  <si>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</si>
  <si>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</si>
  <si>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</si>
  <si>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</si>
  <si>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</si>
  <si>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</si>
  <si>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</si>
  <si>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</si>
  <si>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</si>
  <si>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</si>
  <si>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</si>
  <si>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</si>
  <si>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</si>
  <si>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</si>
  <si>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</si>
  <si>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</si>
  <si>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</si>
  <si>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</si>
  <si>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</si>
  <si>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</si>
  <si>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</si>
  <si>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</si>
  <si>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</si>
  <si>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</si>
  <si>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</si>
  <si>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</si>
  <si>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</si>
  <si>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</si>
  <si>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</si>
  <si>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</si>
  <si>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</si>
  <si>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</si>
  <si>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</si>
  <si>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</si>
  <si>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</si>
  <si>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</si>
  <si>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</si>
  <si>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</si>
  <si>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</si>
  <si>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</si>
  <si>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</si>
  <si>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</si>
  <si>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</si>
  <si>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</si>
  <si>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</si>
  <si>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</si>
  <si>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</si>
  <si>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</si>
  <si>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</si>
  <si>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</si>
  <si>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</si>
  <si>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</si>
  <si>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</si>
  <si>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</si>
  <si>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</si>
  <si>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</si>
  <si>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</si>
  <si>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</si>
  <si>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</si>
  <si>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</si>
  <si>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</si>
  <si>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</si>
  <si>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</si>
  <si>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</si>
  <si>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</si>
  <si>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</si>
  <si>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</si>
  <si>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</si>
  <si>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</si>
  <si>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</si>
  <si>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</si>
  <si>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</si>
  <si>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</si>
  <si>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</si>
  <si>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</si>
  <si>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</si>
  <si>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</si>
  <si>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</si>
  <si>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</si>
  <si>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</si>
  <si>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</si>
  <si>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</si>
  <si>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</si>
  <si>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</si>
  <si>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</si>
  <si>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</si>
  <si>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</si>
  <si>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</si>
  <si>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</si>
  <si>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</si>
  <si>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</si>
  <si>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</si>
  <si>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</si>
  <si>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</si>
  <si>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</si>
  <si>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</si>
  <si>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</si>
  <si>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</si>
  <si>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</si>
  <si>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</si>
  <si>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</si>
  <si>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</si>
  <si>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</si>
  <si>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</si>
  <si>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</si>
  <si>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</si>
  <si>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</si>
  <si>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</si>
  <si>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</si>
  <si>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</si>
  <si>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</si>
  <si>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</si>
  <si>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</si>
  <si>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</si>
  <si>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</si>
  <si>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</si>
  <si>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</si>
  <si>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</si>
  <si>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</si>
  <si>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</si>
  <si>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</si>
  <si>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</si>
  <si>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</si>
  <si>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</si>
  <si>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</si>
  <si>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</si>
  <si>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</si>
  <si>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</si>
  <si>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</si>
  <si>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</si>
  <si>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</si>
  <si>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</si>
  <si>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</si>
  <si>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</si>
  <si>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</si>
  <si>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</si>
  <si>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</si>
  <si>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</si>
  <si>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</si>
  <si>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</si>
  <si>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</si>
  <si>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</si>
  <si>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</si>
  <si>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</si>
  <si>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</si>
  <si>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</si>
  <si>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</si>
  <si>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</si>
  <si>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</si>
  <si>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</si>
  <si>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</si>
  <si>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</si>
  <si>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</si>
  <si>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</si>
  <si>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</si>
  <si>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</si>
  <si>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</si>
  <si>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</si>
  <si>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</si>
  <si>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</si>
  <si>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</si>
  <si>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</si>
  <si>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</si>
  <si>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</si>
  <si>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</si>
  <si>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</si>
  <si>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</si>
  <si>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</si>
  <si>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</si>
  <si>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</si>
  <si>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</si>
  <si>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</si>
  <si>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</si>
  <si>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</si>
  <si>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</si>
  <si>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</si>
  <si>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</si>
  <si>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</si>
  <si>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</si>
  <si>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</si>
  <si>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</si>
  <si>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</si>
  <si>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</si>
  <si>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</si>
  <si>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</si>
  <si>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</si>
  <si>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</si>
  <si>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</si>
  <si>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</si>
  <si>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</si>
  <si>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</si>
  <si>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</si>
  <si>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</si>
  <si>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</si>
  <si>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</si>
  <si>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</si>
  <si>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</si>
  <si>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</si>
  <si>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</si>
  <si>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</si>
  <si>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</si>
  <si>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</si>
  <si>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</si>
  <si>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</si>
  <si>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</si>
  <si>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</si>
  <si>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</si>
  <si>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</si>
  <si>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</si>
  <si>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</si>
  <si>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</si>
  <si>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</si>
  <si>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</si>
  <si>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</si>
  <si>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</si>
  <si>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</si>
  <si>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</si>
  <si>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</si>
  <si>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</si>
  <si>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</si>
  <si>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</si>
  <si>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</si>
  <si>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</si>
  <si>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</si>
  <si>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</si>
  <si>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</si>
  <si>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</si>
  <si>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</si>
  <si>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</si>
  <si>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</si>
  <si>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</si>
  <si>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</si>
  <si>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</si>
  <si>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</si>
  <si>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</si>
  <si>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</si>
  <si>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</si>
  <si>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</si>
  <si>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</si>
  <si>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</si>
  <si>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</si>
  <si>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</si>
  <si>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</si>
  <si>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</si>
  <si>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</si>
  <si>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</si>
  <si>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</si>
  <si>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</si>
  <si>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</si>
  <si>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</si>
  <si>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</si>
  <si>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</si>
  <si>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</si>
  <si>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</si>
  <si>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</si>
  <si>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</si>
  <si>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</si>
  <si>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</si>
  <si>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</si>
  <si>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</si>
  <si>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</si>
  <si>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</si>
  <si>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</si>
  <si>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</si>
  <si>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</si>
  <si>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</si>
  <si>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</si>
  <si>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</si>
  <si>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</si>
  <si>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</si>
  <si>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</si>
  <si>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</si>
  <si>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</si>
  <si>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</si>
  <si>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</si>
  <si>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</si>
  <si>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</si>
  <si>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</si>
  <si>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</si>
  <si>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</si>
  <si>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</si>
  <si>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</si>
  <si>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</si>
  <si>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</si>
  <si>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</si>
  <si>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</si>
  <si>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</si>
  <si>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</si>
  <si>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</si>
  <si>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</si>
  <si>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</si>
  <si>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</si>
  <si>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</si>
  <si>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</si>
  <si>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</si>
  <si>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</si>
  <si>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</si>
  <si>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</si>
  <si>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</si>
  <si>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</si>
  <si>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</si>
  <si>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</si>
  <si>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</si>
  <si>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</si>
  <si>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</si>
  <si>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</si>
  <si>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</si>
  <si>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</si>
  <si>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</si>
  <si>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</si>
  <si>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</si>
  <si>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</si>
  <si>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</si>
  <si>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</si>
  <si>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</si>
  <si>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</si>
  <si>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</si>
  <si>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</si>
  <si>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</si>
  <si>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</si>
  <si>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</si>
  <si>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</si>
  <si>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</si>
  <si>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</si>
  <si>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</si>
  <si>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</si>
  <si>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</si>
  <si>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</si>
  <si>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</si>
  <si>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</si>
  <si>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</si>
  <si>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</si>
  <si>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</si>
  <si>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</si>
  <si>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</si>
  <si>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</si>
  <si>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</si>
  <si>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</si>
  <si>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</si>
  <si>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</si>
  <si>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</si>
  <si>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</si>
  <si>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</si>
  <si>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</si>
  <si>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</si>
  <si>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</si>
  <si>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</si>
  <si>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</si>
  <si>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</si>
  <si>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</si>
  <si>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</si>
  <si>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</si>
  <si>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</si>
  <si>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</si>
  <si>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</si>
  <si>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</si>
  <si>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</si>
  <si>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</si>
  <si>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</si>
  <si>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</si>
  <si>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</si>
  <si>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</si>
  <si>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</si>
  <si>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</si>
  <si>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</si>
  <si>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</si>
  <si>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</si>
  <si>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</si>
  <si>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</si>
  <si>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</si>
  <si>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</si>
  <si>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</si>
  <si>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</si>
  <si>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</si>
  <si>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</si>
  <si>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</si>
  <si>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</si>
  <si>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</si>
  <si>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</si>
  <si>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</si>
  <si>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</si>
  <si>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</si>
  <si>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</si>
  <si>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</si>
  <si>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</si>
  <si>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</si>
  <si>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</si>
  <si>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</si>
  <si>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</si>
  <si>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</si>
  <si>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</si>
  <si>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</si>
  <si>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</si>
  <si>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</si>
  <si>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</si>
  <si>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</si>
  <si>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</si>
  <si>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</si>
  <si>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</si>
  <si>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</si>
  <si>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</si>
  <si>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</si>
  <si>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</si>
  <si>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</si>
  <si>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</si>
  <si>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</si>
  <si>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</si>
  <si>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</si>
  <si>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</si>
  <si>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</si>
  <si>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</si>
  <si>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</si>
  <si>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</si>
  <si>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</si>
  <si>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</si>
  <si>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</si>
  <si>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</si>
  <si>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</si>
  <si>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</si>
  <si>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</si>
  <si>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</si>
  <si>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</si>
  <si>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</si>
  <si>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</si>
  <si>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</si>
  <si>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</si>
  <si>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</si>
  <si>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</si>
  <si>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</si>
  <si>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</si>
  <si>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</si>
  <si>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</si>
  <si>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</si>
  <si>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</si>
  <si>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</si>
  <si>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</si>
  <si>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</si>
  <si>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</si>
  <si>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</si>
  <si>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</si>
  <si>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</si>
  <si>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</si>
  <si>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</si>
  <si>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</si>
  <si>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</si>
  <si>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</si>
  <si>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</si>
  <si>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</si>
  <si>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</si>
  <si>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</si>
  <si>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</si>
  <si>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</si>
  <si>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</si>
  <si>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</si>
  <si>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</si>
  <si>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</si>
  <si>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</si>
  <si>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</si>
  <si>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</si>
  <si>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</si>
  <si>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</si>
  <si>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</si>
  <si>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</si>
  <si>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</si>
  <si>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</si>
  <si>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</si>
  <si>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</si>
  <si>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</si>
  <si>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</si>
  <si>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</si>
  <si>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</si>
  <si>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</si>
  <si>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</si>
  <si>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</si>
  <si>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</si>
  <si>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</si>
  <si>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</si>
  <si>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</si>
  <si>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</si>
  <si>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</si>
  <si>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</si>
  <si>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</si>
  <si>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</si>
  <si>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</si>
  <si>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</si>
  <si>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</si>
  <si>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</si>
  <si>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</si>
  <si>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</si>
  <si>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</si>
  <si>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</si>
  <si>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</si>
  <si>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</si>
  <si>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</si>
  <si>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</si>
  <si>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</si>
  <si>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</si>
  <si>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</si>
  <si>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</si>
  <si>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</si>
  <si>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</si>
  <si>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</si>
  <si>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</si>
  <si>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</si>
  <si>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</si>
  <si>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</si>
  <si>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</si>
  <si>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</si>
  <si>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</si>
  <si>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</si>
  <si>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</si>
  <si>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</si>
  <si>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</si>
  <si>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</si>
  <si>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</si>
  <si>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</si>
  <si>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</si>
  <si>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</si>
  <si>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</si>
  <si>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</si>
  <si>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</si>
  <si>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</si>
  <si>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</si>
  <si>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</si>
  <si>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</si>
  <si>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</si>
  <si>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</si>
  <si>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</si>
  <si>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</si>
  <si>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</si>
  <si>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</si>
  <si>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</si>
  <si>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</si>
  <si>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</si>
  <si>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</si>
  <si>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</si>
  <si>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</si>
  <si>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</si>
  <si>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</si>
  <si>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</si>
  <si>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</si>
  <si>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</si>
  <si>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</si>
  <si>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</si>
  <si>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</si>
  <si>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</si>
  <si>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</si>
  <si>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</si>
  <si>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</si>
  <si>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</si>
  <si>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</si>
  <si>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</si>
  <si>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</si>
  <si>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</si>
  <si>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</si>
  <si>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</si>
  <si>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</si>
  <si>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</si>
  <si>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</si>
  <si>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</si>
  <si>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</si>
  <si>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</si>
  <si>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</si>
  <si>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</si>
  <si>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</si>
  <si>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</si>
  <si>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</si>
  <si>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</si>
  <si>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</si>
  <si>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</si>
  <si>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</si>
  <si>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</si>
  <si>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</si>
  <si>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STANDARD OPERATING PROCEDURE</t>
  </si>
  <si>
    <t>QUICK REFERENCE</t>
  </si>
  <si>
    <t>Data Review Process for EITI Summary Data Template</t>
  </si>
  <si>
    <t>Key Contacts:</t>
  </si>
  <si>
    <t>data@eiti.org</t>
  </si>
  <si>
    <t>Version:</t>
  </si>
  <si>
    <t>Last Updated:</t>
  </si>
  <si>
    <t>Review Timeline:</t>
  </si>
  <si>
    <t>Contact:</t>
  </si>
  <si>
    <t>~17 days total</t>
  </si>
  <si>
    <t>1. PURPOSE</t>
  </si>
  <si>
    <t>Priority Checks:</t>
  </si>
  <si>
    <t>This Standard Operating Procedure (SOP) outlines the systematic review process for EITI Summary Data Template submissions received from country teams. It ensures data quality, consistency, and compliance with EITI Standards (Requirements 2-7) before publication.</t>
  </si>
  <si>
    <t>1. Part 2 completeness</t>
  </si>
  <si>
    <t>2. Entity names accuracy</t>
  </si>
  <si>
    <t>2. SCOPE</t>
  </si>
  <si>
    <t>3. Revenue reconciliation</t>
  </si>
  <si>
    <t>This SOP applies to:</t>
  </si>
  <si>
    <t>4. Formula integrity</t>
  </si>
  <si>
    <t>• Data Team: Primary reviewers responsible for technical validation</t>
  </si>
  <si>
    <t>• Country Team: Subject matter experts providing contextual validation</t>
  </si>
  <si>
    <t>• All EITI Summary Data Template submissions (covering mining and hydrocarbons sectors)</t>
  </si>
  <si>
    <t>3. ROLES &amp; RESPONSIBILITIES</t>
  </si>
  <si>
    <t>Data Team Responsibilities:</t>
  </si>
  <si>
    <t>• Initial technical review and validation of data structure</t>
  </si>
  <si>
    <t>• Verification of formulas, formatting, and data integrity</t>
  </si>
  <si>
    <t>• Identification of missing data, errors, and inconsistencies</t>
  </si>
  <si>
    <t>• Quality control checks against EITI requirements</t>
  </si>
  <si>
    <t>• Preparation of feedback report for country teams</t>
  </si>
  <si>
    <t>Country Team Responsibilities:</t>
  </si>
  <si>
    <t>• Contextual review and validation of data accuracy</t>
  </si>
  <si>
    <t>• Verification of entity names, project details, and country-specific information</t>
  </si>
  <si>
    <t>• Confirmation of completeness relative to EITI Report</t>
  </si>
  <si>
    <t>• Response to Data Team queries and feedback</t>
  </si>
  <si>
    <t>• Final approval before publication</t>
  </si>
  <si>
    <t>4. REVIEW PROCESS OVERVIEW</t>
  </si>
  <si>
    <t>The review follows a sequential, part-by-part approach aligned with the template structure:</t>
  </si>
  <si>
    <t>Part</t>
  </si>
  <si>
    <t>Sheet Name</t>
  </si>
  <si>
    <t>Primary Reviewer</t>
  </si>
  <si>
    <t>Review Focus</t>
  </si>
  <si>
    <t>1_About</t>
  </si>
  <si>
    <t>Data Team</t>
  </si>
  <si>
    <t>Contextual information &amp; metadata</t>
  </si>
  <si>
    <t>2_Economic contribution</t>
  </si>
  <si>
    <t>Both Teams</t>
  </si>
  <si>
    <t>Compliance checklist (Req. 2-6)</t>
  </si>
  <si>
    <t>3_Entities and projects</t>
  </si>
  <si>
    <t>Country Team</t>
  </si>
  <si>
    <t>Reporting entities validation</t>
  </si>
  <si>
    <t>4_Extractive revenues -full-</t>
  </si>
  <si>
    <t>Government revenue data</t>
  </si>
  <si>
    <t>5_Material Companies</t>
  </si>
  <si>
    <t>Company-level data</t>
  </si>
  <si>
    <t>5. DETAILED REVIEW CHECKLIST BY PART</t>
  </si>
  <si>
    <t>PART 1: Présentation (Introduction)</t>
  </si>
  <si>
    <t>Data Team Review:</t>
  </si>
  <si>
    <t>Verify 'Completed on' is populated and current</t>
  </si>
  <si>
    <t>Check fiscal year covered matches EITI Report</t>
  </si>
  <si>
    <t>Validate country name and reporting period</t>
  </si>
  <si>
    <t>Confirm sector(s) covered (mining/hydrocarbons)</t>
  </si>
  <si>
    <t>Review any special notes or contextual information</t>
  </si>
  <si>
    <t>Country Team Review:</t>
  </si>
  <si>
    <t>Verify contextual information aligns with EITI Report narrative</t>
  </si>
  <si>
    <t>Confirm all country-specific metadata is accurate</t>
  </si>
  <si>
    <t>PART 2: Liste de pointage (Compliance Checklist)</t>
  </si>
  <si>
    <t>Check all mandatory orange cells are completed</t>
  </si>
  <si>
    <t>Verify 'Inclusion' column answers (Yes/No/Not applicable)</t>
  </si>
  <si>
    <t>Validate 'Source/units' references to EITI Report sections</t>
  </si>
  <si>
    <t>Review data quality flags and completeness indicators</t>
  </si>
  <si>
    <t>Confirm EITI Requirements 2-6 are properly addressed</t>
  </si>
  <si>
    <t>Check for missing values or incomplete responses</t>
  </si>
  <si>
    <t>Validate responses align with EITI Report content</t>
  </si>
  <si>
    <t>Review comments/notes for accuracy and completeness</t>
  </si>
  <si>
    <t>Confirm source references are correct</t>
  </si>
  <si>
    <t>Flag any discrepancies between checklist and report</t>
  </si>
  <si>
    <t>PART 3: Entités déclarantes (Reporting Entities)</t>
  </si>
  <si>
    <t>Check for duplicate entity names or IDs</t>
  </si>
  <si>
    <t>Verify all mandatory identifier fields are populated</t>
  </si>
  <si>
    <t>Validate entity type classifications (government/company/project/commodity)</t>
  </si>
  <si>
    <t>Check for proper use of named ranges (Companies_list, Government_entities_list)</t>
  </si>
  <si>
    <t>Review data validation rules are applied correctly</t>
  </si>
  <si>
    <t>Verify government entity names are official and complete</t>
  </si>
  <si>
    <t>Confirm company names match official registrations</t>
  </si>
  <si>
    <t>Validate project names and locations</t>
  </si>
  <si>
    <t>Check entity identifiers (tax IDs, registration numbers)</t>
  </si>
  <si>
    <t>Ensure all material companies are included</t>
  </si>
  <si>
    <t>Verify commodity types assigned to each entity</t>
  </si>
  <si>
    <t>PART 4: Recettes de l'État (Government Revenue)</t>
  </si>
  <si>
    <t>Verify currency codes and units are consistent</t>
  </si>
  <si>
    <t>Check revenue stream classifications (GFS codes)</t>
  </si>
  <si>
    <t>Validate formulas and calculations</t>
  </si>
  <si>
    <t>Confirm totals match EITI Report reconciliation</t>
  </si>
  <si>
    <t>Check for negative values where inappropriate</t>
  </si>
  <si>
    <t>Review disaggregation by entity, revenue stream, and project</t>
  </si>
  <si>
    <t>Verify number formatting (decimals, thousands separators)</t>
  </si>
  <si>
    <t>Validate revenue figures match EITI Report tables</t>
  </si>
  <si>
    <t>Confirm revenue stream names and classifications</t>
  </si>
  <si>
    <t>Check for any material discrepancies flagged in report</t>
  </si>
  <si>
    <t>PART 5: Données d'entreprise (Company Data)</t>
  </si>
  <si>
    <t>Check production data completeness and units</t>
  </si>
  <si>
    <t>Verify commodity codes and classifications</t>
  </si>
  <si>
    <t>Validate export values and volumes</t>
  </si>
  <si>
    <t>Review payment data by company and revenue stream</t>
  </si>
  <si>
    <t>Check formulas reference correct entity identifiers</t>
  </si>
  <si>
    <t>Verify beneficial ownership information if included</t>
  </si>
  <si>
    <t>Validate production volumes against known sources</t>
  </si>
  <si>
    <t>Confirm commodity types and HS codes</t>
  </si>
  <si>
    <t>Review company-level payment disaggregation</t>
  </si>
  <si>
    <t>Verify project-level reporting where applicable</t>
  </si>
  <si>
    <t>6. CROSS-CUTTING QUALITY CHECKS</t>
  </si>
  <si>
    <t>Apply to all parts:</t>
  </si>
  <si>
    <t>Data Integrity:</t>
  </si>
  <si>
    <t>No broken formula references (#REF!, #NAME!, #VALUE!)</t>
  </si>
  <si>
    <t>All named ranges function correctly</t>
  </si>
  <si>
    <t>Data validation lists work properly</t>
  </si>
  <si>
    <t>No circular references in formulas</t>
  </si>
  <si>
    <t>Consistency:</t>
  </si>
  <si>
    <t>Entity names consistent across all parts</t>
  </si>
  <si>
    <t>Currency and units uniform throughout</t>
  </si>
  <si>
    <t>Date formats standardized</t>
  </si>
  <si>
    <t>Fiscal year consistent across sheets</t>
  </si>
  <si>
    <t>Completeness:</t>
  </si>
  <si>
    <t>All mandatory fields populated</t>
  </si>
  <si>
    <t>No unexpected blank cells in data ranges</t>
  </si>
  <si>
    <t>All referenced EITI Report sections exist</t>
  </si>
  <si>
    <t>Accuracy:</t>
  </si>
  <si>
    <t>Totals reconcile with EITI Report</t>
  </si>
  <si>
    <t>Cross-sheet references validate</t>
  </si>
  <si>
    <t>Material discrepancies are explained</t>
  </si>
  <si>
    <t>7. COMMON ISSUES &amp; TROUBLESHOOTING</t>
  </si>
  <si>
    <t>Issue</t>
  </si>
  <si>
    <t>Solution</t>
  </si>
  <si>
    <t>Prevention</t>
  </si>
  <si>
    <t>Missing entity names</t>
  </si>
  <si>
    <t>Request from country team; verify against EITI Report</t>
  </si>
  <si>
    <t>Provide clear instructions in initial submission request</t>
  </si>
  <si>
    <t>Inconsistent currency</t>
  </si>
  <si>
    <t>Standardize to single reporting currency; note conversions</t>
  </si>
  <si>
    <t>Specify currency requirements upfront</t>
  </si>
  <si>
    <t>Broken formulas</t>
  </si>
  <si>
    <t>Identify source; rebuild formulas or request corrected file</t>
  </si>
  <si>
    <t>Test template before distribution</t>
  </si>
  <si>
    <t>Data doesn't match report</t>
  </si>
  <si>
    <t>Flag discrepancy; request clarification from country team</t>
  </si>
  <si>
    <t>Emphasize importance of alignment in guidance</t>
  </si>
  <si>
    <t>Incomplete Part 2 checklist</t>
  </si>
  <si>
    <t>Identify missing responses; follow up with specific questions</t>
  </si>
  <si>
    <t>Highlight mandatory fields in template</t>
  </si>
  <si>
    <t>8. REVIEW WORKFLOW &amp; TIMELINE</t>
  </si>
  <si>
    <t>Step</t>
  </si>
  <si>
    <t>Action</t>
  </si>
  <si>
    <t>Responsible</t>
  </si>
  <si>
    <t>Timeline</t>
  </si>
  <si>
    <t>Receive submission at data@eiti.org</t>
  </si>
  <si>
    <t>Day 0</t>
  </si>
  <si>
    <t>Initial technical review (structure, formulas, completeness)</t>
  </si>
  <si>
    <t>Days 1-3</t>
  </si>
  <si>
    <t>Flag issues and prepare feedback document</t>
  </si>
  <si>
    <t>Day 3</t>
  </si>
  <si>
    <t>Share with Country Team for contextual review</t>
  </si>
  <si>
    <t>Days 4-7</t>
  </si>
  <si>
    <t>Country Team provides feedback or requests revisions</t>
  </si>
  <si>
    <t>Day 7</t>
  </si>
  <si>
    <t>Revisions completed and resubmitted (if needed)</t>
  </si>
  <si>
    <t>Implementing country</t>
  </si>
  <si>
    <t>Days 8-14</t>
  </si>
  <si>
    <t>Final quality check and approval</t>
  </si>
  <si>
    <t>Days 15-16</t>
  </si>
  <si>
    <t>Publication to EITI global repository</t>
  </si>
  <si>
    <t>Day 17</t>
  </si>
  <si>
    <t>9. FEEDBACK DOCUMENTATION</t>
  </si>
  <si>
    <t>All review feedback must be documented using the standard template:</t>
  </si>
  <si>
    <t>Required elements:</t>
  </si>
  <si>
    <t>• Submission details (country, fiscal year, date received)</t>
  </si>
  <si>
    <t>• Part-by-part findings organized by severity (Critical/Major/Minor)</t>
  </si>
  <si>
    <t>• Specific cell references for errors or missing data</t>
  </si>
  <si>
    <t>• Clear description of issue and required action</t>
  </si>
  <si>
    <t>• Priority level and recommended timeline for resolution</t>
  </si>
  <si>
    <t>• Positive notes on well-completed sections</t>
  </si>
  <si>
    <t>Issue Severity Classification:</t>
  </si>
  <si>
    <t>• CRITICAL: Data cannot be published (broken formulas, missing mandatory data, major inconsistencies)</t>
  </si>
  <si>
    <t>• MAJOR: Significant issues affecting data quality (incomplete entities, formatting errors, minor discrepancies)</t>
  </si>
  <si>
    <t>• MINOR: Cosmetic or non-material issues (formatting preferences, optional fields, suggestions)</t>
  </si>
  <si>
    <t>10. BEST PRACTICES</t>
  </si>
  <si>
    <t>For Data Team:</t>
  </si>
  <si>
    <t>• Use track changes or comments to document specific issues</t>
  </si>
  <si>
    <t>• Create a review checklist copy for each submission</t>
  </si>
  <si>
    <t>• Maintain communication log with country teams</t>
  </si>
  <si>
    <t>• Document recurring issues to improve template guidance</t>
  </si>
  <si>
    <t>• Save reviewed files with version numbers (e.g., _v1_reviewed)</t>
  </si>
  <si>
    <t>For Country Team:</t>
  </si>
  <si>
    <t>• Review data against original EITI Report before submission</t>
  </si>
  <si>
    <t>• Consult with national coordinators on entity names and classifications</t>
  </si>
  <si>
    <t>• Provide context for any known discrepancies or data limitations</t>
  </si>
  <si>
    <t>• Respond to Data Team queries within agreed timelines</t>
  </si>
  <si>
    <t>• Keep copies of all submission versions for reference</t>
  </si>
  <si>
    <t>11. REFERENCE DOCUMENTS</t>
  </si>
  <si>
    <t>• EITI Standard 2019 (Requirements 2-7)</t>
  </si>
  <si>
    <t>• Summary Data Template Guidance Notes</t>
  </si>
  <si>
    <t>• Country-specific EITI Report</t>
  </si>
  <si>
    <t>• EITI Data Policy</t>
  </si>
  <si>
    <t>• Previous submissions from the same country (for comparison)</t>
  </si>
  <si>
    <t>12. CONTACT &amp; SUPPORT</t>
  </si>
  <si>
    <t>For questions or clarifications:</t>
  </si>
  <si>
    <t>• Email: data@eiti.org</t>
  </si>
  <si>
    <t>• Include country name and fiscal year in subject line</t>
  </si>
  <si>
    <t>• Attach relevant excerpts or screenshots when reporting issues</t>
  </si>
  <si>
    <t>13. REVISION HISTORY</t>
  </si>
  <si>
    <t>Version</t>
  </si>
  <si>
    <t>Date</t>
  </si>
  <si>
    <t>Changes</t>
  </si>
  <si>
    <t>Author</t>
  </si>
  <si>
    <t>Initial SOP creation</t>
  </si>
  <si>
    <t>EITI Data Team</t>
  </si>
  <si>
    <t>END OF DOCUMENT</t>
  </si>
  <si>
    <t>This SOP should be reviewed and updated annually or as EITI requirements evolve.</t>
  </si>
  <si>
    <t>Affiliated companies</t>
  </si>
  <si>
    <t>Alba</t>
  </si>
  <si>
    <t>Waldorf Energy Partners Ltd, Waldorf Production UK Ltd</t>
  </si>
  <si>
    <t>Amethyst East</t>
  </si>
  <si>
    <t>PERENCO UK Ltd, Perenco UK Ltd</t>
  </si>
  <si>
    <t>Brae</t>
  </si>
  <si>
    <t>Neo Energy, Neo Energy Petroleum Ltd</t>
  </si>
  <si>
    <t>Brent</t>
  </si>
  <si>
    <t>EXXONMOBIL INTERNATIONAL, Esso Exploration &amp; Production UK Ltd, SHELL Plc, Shell UK Ltd</t>
  </si>
  <si>
    <t>Claymore</t>
  </si>
  <si>
    <t>Repsol Resources UK Ltd, Repsol Sinopec Alpha Ltd, Transworld Petroleum UK Ltd</t>
  </si>
  <si>
    <t>East Brae</t>
  </si>
  <si>
    <t>Neo Energy, Neo Energy Petroleum Ltd, TAQA, Taqa Bratani Ltd</t>
  </si>
  <si>
    <t>Fulmar</t>
  </si>
  <si>
    <t>Miller</t>
  </si>
  <si>
    <t>BP Exploration (Alpha) Ltd, BP Exploration Operating Company Ltd, BP PLC, Chrysaor Production UK Ltd, Harbour Energy Plc</t>
  </si>
  <si>
    <t>Murchison</t>
  </si>
  <si>
    <t>ITHACA ENERGY, Ithaca Oil and Gas Ltd</t>
  </si>
  <si>
    <t>Murdoch</t>
  </si>
  <si>
    <t>Chrysaor Production UK Ltd, Harbour Energy Plc, Tullow Oil Plc</t>
  </si>
  <si>
    <t>Ninian</t>
  </si>
  <si>
    <t>CNR INTERNATIONAL, CNR International (UK) Ltd</t>
  </si>
  <si>
    <t>North Cormorant</t>
  </si>
  <si>
    <t>TAQA, Taqa Bratani Ltd</t>
  </si>
  <si>
    <t>Orwell</t>
  </si>
  <si>
    <t>ENI Hewett Ltd, ENI UK Ltd</t>
  </si>
  <si>
    <t>Piper</t>
  </si>
  <si>
    <t>Repsol Resources UK Ltd, Transworld Petroleum UK Ltd</t>
  </si>
  <si>
    <t>South Valiant</t>
  </si>
  <si>
    <t>Arco British Ltd, BP Exploration (Beta) Ltd, BP PLC, Chrysaor (UK) Alpha Ltd, Chrysaor Developments Ltd, Harbour Energy Plc</t>
  </si>
  <si>
    <t>Tern</t>
  </si>
  <si>
    <t>Thistle</t>
  </si>
  <si>
    <t>BP PLC, BRITOIL Plc</t>
  </si>
  <si>
    <t>Victor</t>
  </si>
  <si>
    <t>Calenergy Gas Ltd, Centrica Plc , Chrysaor (UK) Theta Ltd, DANA PETROLEUM Ltd, Dana Petroleum, EXXONMOBIL INTERNATIONAL, Esso Exploration &amp; Production UK Ltd, Harbour Energy Plc, INEOS INDUSTRIES, Ineos UK SNS Ltd, Northern Powergrid Holding Company, Spirit Energy Resources Ltd</t>
  </si>
  <si>
    <t>Vulcan</t>
  </si>
  <si>
    <t>Arco British Ltd, BP Exploration (Alpha) Ltd, BP PLC, Chrysaor (UK) Alpha Ltd, Chrysaor Developments Ltd, Chrysaor Production UK Ltd, Harbour Energy Plc</t>
  </si>
  <si>
    <t>Clair Pipeline</t>
  </si>
  <si>
    <t>BP EXPLORATION, BP Exploration Operating Co Ltd</t>
  </si>
  <si>
    <t>Orka Voe - West of Shetland</t>
  </si>
  <si>
    <t>BP EXPLORATION, Britoil Limited</t>
  </si>
  <si>
    <t>Ninian Field to Grutwick</t>
  </si>
  <si>
    <t>ENQUEST Plc, EnQuest PLC</t>
  </si>
  <si>
    <t>Orka Voe - East of Shetland</t>
  </si>
  <si>
    <t>Britannia Field to St Fergus</t>
  </si>
  <si>
    <t>Chrysaor (UK) Britannia Ltd    , Harbour Energy Plc</t>
  </si>
  <si>
    <t>Forties Field</t>
  </si>
  <si>
    <t>Forties Field to Cruden Bay</t>
  </si>
  <si>
    <t>Frigg Field to Rattray Bay</t>
  </si>
  <si>
    <t xml:space="preserve">NSMP Operations Ltd     </t>
  </si>
  <si>
    <t>Laggan Tormore Export Pipe</t>
  </si>
  <si>
    <t>Beryl Field</t>
  </si>
  <si>
    <t xml:space="preserve">SAGE North Sea Ltd   </t>
  </si>
  <si>
    <t>Atlantic Cromarty</t>
  </si>
  <si>
    <t>Shell Global / BG International (Nsw) Limited, Shell Plc</t>
  </si>
  <si>
    <t>Brent St Fergus</t>
  </si>
  <si>
    <t>Shell Plc, Shell UK Limited</t>
  </si>
  <si>
    <t>Goldeneye</t>
  </si>
  <si>
    <t>Laggan Tormore Import Pipes</t>
  </si>
  <si>
    <t>TotalEnergies E&amp;P UK Limited, TotalEnergies Holdings UK Limited</t>
  </si>
  <si>
    <t>Theddlethorpe - Caister / Murdoch Oil Pipeline</t>
  </si>
  <si>
    <t xml:space="preserve">Chrysaor Production (U.K.)  Limited, Harbour Energy Plc </t>
  </si>
  <si>
    <t>Theddlethorpe - Viking Oil Pipeline</t>
  </si>
  <si>
    <t>River Fields - Hydrocarbon Pipeline</t>
  </si>
  <si>
    <t xml:space="preserve">Chrysoar Resources (Irish Sea) Limited, Harbour Energy Plc </t>
  </si>
  <si>
    <t>00009391</t>
  </si>
  <si>
    <t>INEOS INDUSTRIES, INEOS UK E&amp;P HOLDINGS Ltd</t>
  </si>
  <si>
    <t>00010513</t>
  </si>
  <si>
    <t>INEOS INDUSTRIES, Ineos UK SNS Limited</t>
  </si>
  <si>
    <t xml:space="preserve">Bacton </t>
  </si>
  <si>
    <t>Bacton - Lancelot</t>
  </si>
  <si>
    <t>Eagles pipeline</t>
  </si>
  <si>
    <t>Easington Amethyst</t>
  </si>
  <si>
    <t>Furzey Island</t>
  </si>
  <si>
    <t>Inde</t>
  </si>
  <si>
    <t>Leman</t>
  </si>
  <si>
    <t>Pickerill</t>
  </si>
  <si>
    <t>Bacton Pipeline</t>
  </si>
  <si>
    <t>Shell Plc, Shell UK Ltd</t>
  </si>
  <si>
    <t>Hydrocarbon pipeline</t>
  </si>
  <si>
    <t xml:space="preserve">Lease Rent Bacton Refinery </t>
  </si>
  <si>
    <t>EXL269</t>
  </si>
  <si>
    <t>AJL, Cuadrilla Elswick Ltd</t>
  </si>
  <si>
    <t>PEDL276</t>
  </si>
  <si>
    <t>AJL, Cuadrilla Gainsborough Ltd</t>
  </si>
  <si>
    <t>347</t>
  </si>
  <si>
    <t>AJL, Cuadrilla North Cleveland Ltd</t>
  </si>
  <si>
    <t>PEDL333</t>
  </si>
  <si>
    <t>PEDL347</t>
  </si>
  <si>
    <t>PEDL288</t>
  </si>
  <si>
    <t>AJL, Cuadrilla South Cleveland Ltd</t>
  </si>
  <si>
    <t>PEDL346</t>
  </si>
  <si>
    <t>ANASURIA HIBISCUS UK Ltd, Anasuria Hibiscus UK Ltd</t>
  </si>
  <si>
    <t>235</t>
  </si>
  <si>
    <t>ANGUS ENERGY, ANGUS ENERGY WEALD BASIN NO.3 Ltd, Star Energy Weald Basin Ltd</t>
  </si>
  <si>
    <t>5</t>
  </si>
  <si>
    <t>ANGUS ENERGY, Angus Energy Weald Basin No.3 Ltd</t>
  </si>
  <si>
    <t>PL241</t>
  </si>
  <si>
    <t>2335</t>
  </si>
  <si>
    <t>Apache Beryl 1 Ltd, Apache Corporation</t>
  </si>
  <si>
    <t>Apache Corporation, Apache North Sea Ltd, UK OIL &amp; GAS Plc, UKOG (137/246) Ltd</t>
  </si>
  <si>
    <t>Apache Corporation, Apache North Sea Ltd</t>
  </si>
  <si>
    <t>Ardent Oil Ltd</t>
  </si>
  <si>
    <t>ATHENA EXPLORATION Ltd, Athena Exploration Ltd</t>
  </si>
  <si>
    <t>164</t>
  </si>
  <si>
    <t>AURORA PETROLEUM, Aurora Energy Resources Ltd</t>
  </si>
  <si>
    <t>PEDL164</t>
  </si>
  <si>
    <t>59</t>
  </si>
  <si>
    <t>BP Plc, Britoil Ltd</t>
  </si>
  <si>
    <t>111</t>
  </si>
  <si>
    <t>475</t>
  </si>
  <si>
    <t>BP Plc, Britoil Ltd, WESTERNGECO Ltd</t>
  </si>
  <si>
    <t>556</t>
  </si>
  <si>
    <t>57</t>
  </si>
  <si>
    <t>BP Exploration Operating Company Ltd, BP Plc</t>
  </si>
  <si>
    <t>2293</t>
  </si>
  <si>
    <t>2452</t>
  </si>
  <si>
    <t>BRIDGE PETROLEUM 1 Ltd, BRIDGE PETROLEUM GROUP</t>
  </si>
  <si>
    <t>141</t>
  </si>
  <si>
    <t>ALTA QUEST ENERGY CORPORATION (UK) Ltd, BRITNRG Ltd, EGDON RESOURCES, Egdon Resources (UK) Ltd</t>
  </si>
  <si>
    <t>PEDL209</t>
  </si>
  <si>
    <t>BLACKLAND PARK EXPLORATION Ltd, BRITNRG Ltd</t>
  </si>
  <si>
    <t>PL199</t>
  </si>
  <si>
    <t>PEDL90</t>
  </si>
  <si>
    <t>BRITNRG Ltd, COURAGE ENERGY (U.K.) Ltd</t>
  </si>
  <si>
    <t>CAPRICORN ENERGY PLC, CAPRICORN ENERGY UK Ltd</t>
  </si>
  <si>
    <t xml:space="preserve">CENTRICA OFFSHORE UK Ltd, Centrica Plc </t>
  </si>
  <si>
    <t>30</t>
  </si>
  <si>
    <t>Centrica Plc , Spirit Energy North Sea Ltd</t>
  </si>
  <si>
    <t>455</t>
  </si>
  <si>
    <t>Centrica Plc , Spirit Energy North Sea Ltd, TOTALENERGIES E&amp;P UK Ltd, TotalEnergies Holdings UK Ltd</t>
  </si>
  <si>
    <t>468</t>
  </si>
  <si>
    <t>1060</t>
  </si>
  <si>
    <t>P2553</t>
  </si>
  <si>
    <t>Centrica Plc , Spirit Energy North Sea Oil Ltd</t>
  </si>
  <si>
    <t>1483</t>
  </si>
  <si>
    <t>Centrica Plc , Spirit Energy Production (UK) Ltd</t>
  </si>
  <si>
    <t>Centrica Plc , Spirit Energy Resources Ltd</t>
  </si>
  <si>
    <t>774</t>
  </si>
  <si>
    <t>901</t>
  </si>
  <si>
    <t>CGG Services (UK) Ltd, CGG Services (Uk) Ltd</t>
  </si>
  <si>
    <t>PEDL324</t>
  </si>
  <si>
    <t>Cirque Energy (UK) Ltd</t>
  </si>
  <si>
    <t>PEDL348</t>
  </si>
  <si>
    <t>CNOOC Petroleum Europe Ltd, Cnooc Petroleum Europe Ltd</t>
  </si>
  <si>
    <t>928</t>
  </si>
  <si>
    <t>CONOCOPHILLIPS, CONOCOPHILLIPS (U.K.) HOLDINGS Ltd</t>
  </si>
  <si>
    <t>472</t>
  </si>
  <si>
    <t>CROGGA (UK) LTD, Crogga (UK) Ltd</t>
  </si>
  <si>
    <t>21</t>
  </si>
  <si>
    <t>Dana Petroleum (E&amp;P) Ltd, Dana Petroleum Ltd, IGAS Plc, Island Gas Ltd</t>
  </si>
  <si>
    <t>2349</t>
  </si>
  <si>
    <t>Dana Petroleum (E&amp;P) Ltd, Dana Petroleum Ltd</t>
  </si>
  <si>
    <t>2428</t>
  </si>
  <si>
    <t>DELTIC ENERGY, DELTIC ENERGY PLC</t>
  </si>
  <si>
    <t>EGDON RESOURCES, Egdon Resources (UK) Ltd</t>
  </si>
  <si>
    <t>182</t>
  </si>
  <si>
    <t>EGDON RESOURCES, Egdon Resources (UK) Ltd, Igas Energy Production Ltd, STAR ENERGY GROUP PLC (prev IGAS ENERGY Plc)</t>
  </si>
  <si>
    <t>201</t>
  </si>
  <si>
    <t>241</t>
  </si>
  <si>
    <t>253</t>
  </si>
  <si>
    <t>Alkane Energy (UK) Ltd, EGDON RESOURCES, Egdon Resources (UK) Ltd, INFINIS ENERGY</t>
  </si>
  <si>
    <t>306</t>
  </si>
  <si>
    <t>343</t>
  </si>
  <si>
    <t>EXL294</t>
  </si>
  <si>
    <t>PEDL118</t>
  </si>
  <si>
    <t>(blank)</t>
  </si>
  <si>
    <t>2490</t>
  </si>
  <si>
    <t>ENERGYPATHWAYS IRISH SEA Ltd, ENERGYPATHWAYS LTD</t>
  </si>
  <si>
    <t>ENI (UK) Ltd, ENI UK Ltd</t>
  </si>
  <si>
    <t>469</t>
  </si>
  <si>
    <t>791</t>
  </si>
  <si>
    <t>1476</t>
  </si>
  <si>
    <t>493</t>
  </si>
  <si>
    <t>EnQuest Heather Ltd, EnQuest Plc</t>
  </si>
  <si>
    <t>920</t>
  </si>
  <si>
    <t>1077</t>
  </si>
  <si>
    <t>1107</t>
  </si>
  <si>
    <t>P2531</t>
  </si>
  <si>
    <t>P2599</t>
  </si>
  <si>
    <t>1078</t>
  </si>
  <si>
    <t>ENQUEST PROGRESS Ltd, EnQuest Plc</t>
  </si>
  <si>
    <t>Equinor (UK) Ltd, Equinor UK Ltd</t>
  </si>
  <si>
    <t>726</t>
  </si>
  <si>
    <t>1026</t>
  </si>
  <si>
    <t>2343</t>
  </si>
  <si>
    <t>2449</t>
  </si>
  <si>
    <t>2460</t>
  </si>
  <si>
    <t>#N/A</t>
  </si>
  <si>
    <t>Equinor (UK) Ltd, Equinor UK Ltd, Igas Energy Enterprise Ltd, STAR ENERGY GROUP PLC (prev IGAS ENERGY Plc)</t>
  </si>
  <si>
    <t>1</t>
  </si>
  <si>
    <t>Alkane Energy (UK) Ltd, EUROPA OIL AND GAS, Europa Oil &amp; Gas Ltd, INFINIS ENERGY, Perenco (UK) Ltd, Perenco UK Ltd</t>
  </si>
  <si>
    <t>DL3</t>
  </si>
  <si>
    <t>EUROPA OIL AND GAS, Europa Oil &amp; Gas Ltd</t>
  </si>
  <si>
    <t>EXXONMOBIL INTERNATIONAL, Esso Exploration and Production UK Ltd</t>
  </si>
  <si>
    <t>E464</t>
  </si>
  <si>
    <t>GX TECHNOLOGY EAME Ltd</t>
  </si>
  <si>
    <t>467</t>
  </si>
  <si>
    <t>Harbour Energy Plc, Premier Oil (UK) Ltd</t>
  </si>
  <si>
    <t>1430</t>
  </si>
  <si>
    <t>P2305</t>
  </si>
  <si>
    <t>Harbour Energy Plc, Premier Oil E&amp;P (UK) EU Ltd</t>
  </si>
  <si>
    <t>1114</t>
  </si>
  <si>
    <t>Harbour Energy Plc, Premier Oil E&amp;P (UK) Ltd</t>
  </si>
  <si>
    <t>66</t>
  </si>
  <si>
    <t>Chrysaor Ltd, Harbour Energy Plc</t>
  </si>
  <si>
    <t>101</t>
  </si>
  <si>
    <t>110</t>
  </si>
  <si>
    <t>Chrysaor North Sea Ltd, Harbour Energy Plc</t>
  </si>
  <si>
    <t>Chrysaor Petroleum Company U.K. Ltd, Harbour Energy Plc</t>
  </si>
  <si>
    <t>672</t>
  </si>
  <si>
    <t>2399</t>
  </si>
  <si>
    <t>2456</t>
  </si>
  <si>
    <t>103</t>
  </si>
  <si>
    <t>Chrysaor Production (U.K) Ltd, Harbour Energy Plc</t>
  </si>
  <si>
    <t>590</t>
  </si>
  <si>
    <t>741</t>
  </si>
  <si>
    <t>99</t>
  </si>
  <si>
    <t>Chrysaor Resources ( Irish Sea) Ltd, Harbour Energy Plc</t>
  </si>
  <si>
    <t>251</t>
  </si>
  <si>
    <t>2486</t>
  </si>
  <si>
    <t>HORIZON ENERGY PARTNERS, HORIZON ENERGY PARTNERS Ltd</t>
  </si>
  <si>
    <t>HUMBLY GROVE ENERGY Ltd, Humbly Grove Energy Ltd, Repsol Resources UK Ltd</t>
  </si>
  <si>
    <t>7</t>
  </si>
  <si>
    <t>IGAS Plc, Island Gas Ltd, Shell (UK) Ltd, Shell Plc</t>
  </si>
  <si>
    <t>9</t>
  </si>
  <si>
    <t>IGAS Plc, Island Gas Ltd</t>
  </si>
  <si>
    <t>211</t>
  </si>
  <si>
    <t>ML18</t>
  </si>
  <si>
    <t>ML3</t>
  </si>
  <si>
    <t>ML6</t>
  </si>
  <si>
    <t>2333</t>
  </si>
  <si>
    <t>INEOS FPS Ltd, INEOS Industries</t>
  </si>
  <si>
    <t>INEOS Industries, INEOS UK SNS Ltd</t>
  </si>
  <si>
    <t>299</t>
  </si>
  <si>
    <t>INEOS Industries, INEOS Upstream Ltd</t>
  </si>
  <si>
    <t xml:space="preserve">PEDL 133 </t>
  </si>
  <si>
    <t>PEDL193</t>
  </si>
  <si>
    <t>PEDL272</t>
  </si>
  <si>
    <t>PEDL280</t>
  </si>
  <si>
    <t>PEDL282</t>
  </si>
  <si>
    <t>PEDL283</t>
  </si>
  <si>
    <t>PEDL284</t>
  </si>
  <si>
    <t>PEDL285</t>
  </si>
  <si>
    <t>PEDL289</t>
  </si>
  <si>
    <t>PEDL291</t>
  </si>
  <si>
    <t>PEDL292</t>
  </si>
  <si>
    <t>PEDL293</t>
  </si>
  <si>
    <t>PEDL294</t>
  </si>
  <si>
    <t>PEDL295</t>
  </si>
  <si>
    <t>PEDL296</t>
  </si>
  <si>
    <t>PEDL300</t>
  </si>
  <si>
    <t>PEDL301</t>
  </si>
  <si>
    <t>PEDL303</t>
  </si>
  <si>
    <t>PEDL304</t>
  </si>
  <si>
    <t>PEDL307</t>
  </si>
  <si>
    <t>PEDL308</t>
  </si>
  <si>
    <t>PEDL309</t>
  </si>
  <si>
    <t>PEDL311</t>
  </si>
  <si>
    <t>PEDL332</t>
  </si>
  <si>
    <t>PEDL349</t>
  </si>
  <si>
    <t>10</t>
  </si>
  <si>
    <t>Alkane Energy (UK) Ltd, INFINIS ENERGY</t>
  </si>
  <si>
    <t>130</t>
  </si>
  <si>
    <t>255</t>
  </si>
  <si>
    <t>Alkane Energy (UK) Ltd, INFINIS ENERGY, Shell (UK) Ltd, Shell Plc</t>
  </si>
  <si>
    <t>277</t>
  </si>
  <si>
    <t>279</t>
  </si>
  <si>
    <t>281</t>
  </si>
  <si>
    <t>Alkane Energy (UK) Ltd, INFINIS ENERGY, TOTALENERGIES E&amp;P UK Ltd, TotalEnergies Holdings UK Ltd</t>
  </si>
  <si>
    <t>310</t>
  </si>
  <si>
    <t>PEDL37</t>
  </si>
  <si>
    <t>PEDL39</t>
  </si>
  <si>
    <t>11</t>
  </si>
  <si>
    <t>INFINIS ENERGY, Regent Park Energy Ltd, Shell (UK) Ltd, Shell Plc</t>
  </si>
  <si>
    <t>161</t>
  </si>
  <si>
    <t>INFINIS ENERGY, Regent Park Energy Ltd</t>
  </si>
  <si>
    <t>169</t>
  </si>
  <si>
    <t>PEDL43</t>
  </si>
  <si>
    <t>PEDL57</t>
  </si>
  <si>
    <t>213</t>
  </si>
  <si>
    <t>INFINIS ENERGY, Seven Star Natural Gas Ltd</t>
  </si>
  <si>
    <t>39</t>
  </si>
  <si>
    <t>IOG (UK) Ltd, IOG Plc</t>
  </si>
  <si>
    <t>2342</t>
  </si>
  <si>
    <t>1736</t>
  </si>
  <si>
    <t>IOG North Sea Ltd, IOG Plc</t>
  </si>
  <si>
    <t>2438</t>
  </si>
  <si>
    <t>2442</t>
  </si>
  <si>
    <t>119</t>
  </si>
  <si>
    <t>Ithaca Energy, Ithaca Energy (UK) Ltd</t>
  </si>
  <si>
    <t>264</t>
  </si>
  <si>
    <t>ITHACA MA Ltd, Ithaca Energy</t>
  </si>
  <si>
    <t>2373</t>
  </si>
  <si>
    <t>Ithaca Energy, Ithaca Oil &amp; Gas Ltd</t>
  </si>
  <si>
    <t>1028</t>
  </si>
  <si>
    <t>ITHACA SP E&amp;P Ltd, Ithaca Energy</t>
  </si>
  <si>
    <t>2403</t>
  </si>
  <si>
    <t>2382</t>
  </si>
  <si>
    <t>ITHACA ZETA Ltd, Ithaca Energy</t>
  </si>
  <si>
    <t>JERSEY OIL AND GAS Plc, JERSEY PETROLEUM Ltd</t>
  </si>
  <si>
    <t>631</t>
  </si>
  <si>
    <t>NEO ENERGY (ZEX) Ltd, Neo Energy</t>
  </si>
  <si>
    <t>2390</t>
  </si>
  <si>
    <t>2498</t>
  </si>
  <si>
    <t>NEO ENERGY CENTRAL NORTH SEA Ltd, Neo Energy</t>
  </si>
  <si>
    <t>456</t>
  </si>
  <si>
    <t>NEO ENERGY PETROLEUM Ltd, Neo Energy</t>
  </si>
  <si>
    <t>2013</t>
  </si>
  <si>
    <t>2350</t>
  </si>
  <si>
    <t>735</t>
  </si>
  <si>
    <t>NEO Energy Production UK  Ltd, Neo Energy</t>
  </si>
  <si>
    <t>1041</t>
  </si>
  <si>
    <t>1464</t>
  </si>
  <si>
    <t>1055</t>
  </si>
  <si>
    <t>Neptune E&amp;P (UK) Ltd, Neptune Energy Group Ltd</t>
  </si>
  <si>
    <t>1731</t>
  </si>
  <si>
    <t>2429</t>
  </si>
  <si>
    <t>NEPTUNE E&amp;P UK Ltd, Neptune Energy Group Ltd</t>
  </si>
  <si>
    <t>2321</t>
  </si>
  <si>
    <t>NORTH SEA NATURAL RESOURCES, North Sea Natural Resources Ltd</t>
  </si>
  <si>
    <t>2500</t>
  </si>
  <si>
    <t>ONE-Dyas UK Ltd, One-Dyas UK Ltd</t>
  </si>
  <si>
    <t>215</t>
  </si>
  <si>
    <t>ONSHORE OILFIELD SERVICES Ltd</t>
  </si>
  <si>
    <t>2482</t>
  </si>
  <si>
    <t>ORCADIAN ENERGY, ORCADIAN ENERGY (CNS) LTD</t>
  </si>
  <si>
    <t>2400</t>
  </si>
  <si>
    <t>PARKMEAD GROUP Plc, Parkmead (E&amp;P) Ltd</t>
  </si>
  <si>
    <t>Perenco (UK) Ltd, Perenco UK Ltd</t>
  </si>
  <si>
    <t>25</t>
  </si>
  <si>
    <t>37</t>
  </si>
  <si>
    <t>89</t>
  </si>
  <si>
    <t>302</t>
  </si>
  <si>
    <t>463</t>
  </si>
  <si>
    <t>534</t>
  </si>
  <si>
    <t>606</t>
  </si>
  <si>
    <t>685</t>
  </si>
  <si>
    <t>787</t>
  </si>
  <si>
    <t>ML5</t>
  </si>
  <si>
    <t>PL259</t>
  </si>
  <si>
    <t>461</t>
  </si>
  <si>
    <t>Perenco Gas (UK) Ltd, Perenco UK Ltd</t>
  </si>
  <si>
    <t>844</t>
  </si>
  <si>
    <t>2433</t>
  </si>
  <si>
    <t>PETROGAS INTERNATIONAL, PETROGAS NORTH SEA Ltd</t>
  </si>
  <si>
    <t>PETROGAS INTERNATIONAL, Petrogas North Sea Ltd</t>
  </si>
  <si>
    <t>471</t>
  </si>
  <si>
    <t>PING PETROLEUM UK PLC, PING PETROLEUM UK Plc</t>
  </si>
  <si>
    <t>Hurricane Energy Plc, Prax Upstream Ltd (Formerly Hurricane Energy Plc)</t>
  </si>
  <si>
    <t>P2308</t>
  </si>
  <si>
    <t>2451</t>
  </si>
  <si>
    <t>RAPID OIL PRODUCTION, RAPID OIL PRODUCTION LTD</t>
  </si>
  <si>
    <t>183</t>
  </si>
  <si>
    <t>RATHLIN ENERGY, Rathlin Energy (UK) Ltd</t>
  </si>
  <si>
    <t>2478</t>
  </si>
  <si>
    <t>263</t>
  </si>
  <si>
    <t>256</t>
  </si>
  <si>
    <t>Repsol Resources UK Ltd, Repsol Sinopec North Sea Ltd</t>
  </si>
  <si>
    <t>19</t>
  </si>
  <si>
    <t>291</t>
  </si>
  <si>
    <t>297</t>
  </si>
  <si>
    <t>RIGON ENERGY, RIGON OPERATIONS Ltd, Repsol Resources UK Ltd</t>
  </si>
  <si>
    <t>307</t>
  </si>
  <si>
    <t>729</t>
  </si>
  <si>
    <t>810</t>
  </si>
  <si>
    <t>973</t>
  </si>
  <si>
    <t>1051</t>
  </si>
  <si>
    <t>RockRose, Rockrose UKCS4 Ltd</t>
  </si>
  <si>
    <t>1720</t>
  </si>
  <si>
    <t>SCOTTISH POWER UK Plc, ScottishPower Energy Management Ltd</t>
  </si>
  <si>
    <t xml:space="preserve">Serica Energy (UK) Ltd, Serica Energy Plc </t>
  </si>
  <si>
    <t>98</t>
  </si>
  <si>
    <t>BG International Ltd, Shell Plc</t>
  </si>
  <si>
    <t>69</t>
  </si>
  <si>
    <t>Enterprise Oil Ltd, Shell Plc</t>
  </si>
  <si>
    <t>77</t>
  </si>
  <si>
    <t>114</t>
  </si>
  <si>
    <t>Shell (UK) Ltd, Shell Plc</t>
  </si>
  <si>
    <t>13</t>
  </si>
  <si>
    <t>54</t>
  </si>
  <si>
    <t>88</t>
  </si>
  <si>
    <t>117</t>
  </si>
  <si>
    <t>257</t>
  </si>
  <si>
    <t>295</t>
  </si>
  <si>
    <t>465</t>
  </si>
  <si>
    <t>523</t>
  </si>
  <si>
    <t>559</t>
  </si>
  <si>
    <t>664</t>
  </si>
  <si>
    <t>886</t>
  </si>
  <si>
    <t>1117</t>
  </si>
  <si>
    <t>2340</t>
  </si>
  <si>
    <t>2377</t>
  </si>
  <si>
    <t>2401</t>
  </si>
  <si>
    <t>2437</t>
  </si>
  <si>
    <t>2495</t>
  </si>
  <si>
    <t>2559</t>
  </si>
  <si>
    <t>2596</t>
  </si>
  <si>
    <t>Shell Clair UK Ltd, Shell Plc</t>
  </si>
  <si>
    <t>PEDL157</t>
  </si>
  <si>
    <t>SONOREX ENERGY Ltd</t>
  </si>
  <si>
    <t>327</t>
  </si>
  <si>
    <t>SOUTH WESTERN ENERGY Ltd, South Western Energy Ltd</t>
  </si>
  <si>
    <t>329</t>
  </si>
  <si>
    <t>Igas Energy Development Ltd, STAR ENERGY GROUP PLC (prev IGAS ENERGY Plc)</t>
  </si>
  <si>
    <t>DL2</t>
  </si>
  <si>
    <t>Igas Energy Enterprise Ltd, STAR ENERGY GROUP PLC (prev IGAS ENERGY Plc)</t>
  </si>
  <si>
    <t>Igas Energy Production Ltd, STAR ENERGY GROUP PLC (prev IGAS ENERGY Plc)</t>
  </si>
  <si>
    <t>6</t>
  </si>
  <si>
    <t>220</t>
  </si>
  <si>
    <t>STAR ENERGY OIL &amp; GAS Ltd</t>
  </si>
  <si>
    <t>PL205</t>
  </si>
  <si>
    <t>Star Energy Weald Basin Ltd</t>
  </si>
  <si>
    <t>2448</t>
  </si>
  <si>
    <t>TAILWIND ENERGY CHINOOK Ltd, Tailwind Energy</t>
  </si>
  <si>
    <t>Tailwind Energy, Tailwind Mistral Ltd</t>
  </si>
  <si>
    <t>TANGRAM ENERGY Ltd, Tangram Energy Ltd</t>
  </si>
  <si>
    <t>313</t>
  </si>
  <si>
    <t>945</t>
  </si>
  <si>
    <t>AL6</t>
  </si>
  <si>
    <t>Third Energy (UK) Gas Ltd</t>
  </si>
  <si>
    <t>DL5</t>
  </si>
  <si>
    <t>PL77</t>
  </si>
  <si>
    <t>PL80</t>
  </si>
  <si>
    <t>TOTALENERGIES E&amp;P NORTH SEA UK Ltd, TotalEnergies Holdings UK Ltd</t>
  </si>
  <si>
    <t>2344</t>
  </si>
  <si>
    <t>2450</t>
  </si>
  <si>
    <t>118</t>
  </si>
  <si>
    <t>TOTALENERGIES E&amp;P UK Ltd, TotalEnergies Holdings UK Ltd</t>
  </si>
  <si>
    <t>284</t>
  </si>
  <si>
    <t>416</t>
  </si>
  <si>
    <t>491</t>
  </si>
  <si>
    <t>622</t>
  </si>
  <si>
    <t>701</t>
  </si>
  <si>
    <t>911</t>
  </si>
  <si>
    <t>1453</t>
  </si>
  <si>
    <t>2411</t>
  </si>
  <si>
    <t>137</t>
  </si>
  <si>
    <t>UK OIL &amp; GAS Plc, UKOG (137/246) Ltd</t>
  </si>
  <si>
    <t>UK OIL &amp; GAS Plc, UKOG (234) Ltd</t>
  </si>
  <si>
    <t>UNITED OIL &amp; GAS Plc, United Oil &amp; Gas Plc</t>
  </si>
  <si>
    <t>683</t>
  </si>
  <si>
    <t>WALDORF PETROLEUM RESOURCES Ltd, Waldorf Energy Partners Ltd</t>
  </si>
  <si>
    <t>1070</t>
  </si>
  <si>
    <t>1733</t>
  </si>
  <si>
    <t>Wintershall Noordzee B.V., Wintershall Noordzee BV</t>
  </si>
  <si>
    <t>EXL276</t>
  </si>
  <si>
    <t>Biogas Technology (Sawtry) Ltd, YLEM GROUP Ltd</t>
  </si>
  <si>
    <t>19637</t>
  </si>
  <si>
    <t>Albion Stone, Albion Stone Portland Lease</t>
  </si>
  <si>
    <t>30887149</t>
  </si>
  <si>
    <t>na</t>
  </si>
  <si>
    <t>Albion Stone, Albion Stone Portland Lease, CRH Plc, Tarmac Trading Ltd</t>
  </si>
  <si>
    <t>Licence Area 476</t>
  </si>
  <si>
    <t>Boskalis Westminster Holdings Ltd, Llanelli Sand Dredging Limited</t>
  </si>
  <si>
    <t xml:space="preserve">Licence Area 451 </t>
  </si>
  <si>
    <t>Boskalis Westminster Holdings Ltd, Westminster Gravels Limited</t>
  </si>
  <si>
    <t>Licence Area 457</t>
  </si>
  <si>
    <t>Licence Area 501</t>
  </si>
  <si>
    <t xml:space="preserve">Licence Area 515 </t>
  </si>
  <si>
    <t>8736</t>
  </si>
  <si>
    <t>Breedon Group plc, Breedon Trading Limited</t>
  </si>
  <si>
    <t>20346</t>
  </si>
  <si>
    <t>2025257</t>
  </si>
  <si>
    <t>2031957</t>
  </si>
  <si>
    <t>3031958</t>
  </si>
  <si>
    <t>3031963</t>
  </si>
  <si>
    <t>4032180</t>
  </si>
  <si>
    <t>30883764</t>
  </si>
  <si>
    <t>30883765</t>
  </si>
  <si>
    <t>30886151</t>
  </si>
  <si>
    <t>30886152</t>
  </si>
  <si>
    <t>30893048</t>
  </si>
  <si>
    <t>30893051</t>
  </si>
  <si>
    <t>30898539</t>
  </si>
  <si>
    <t>30898540</t>
  </si>
  <si>
    <t>30901792</t>
  </si>
  <si>
    <t>Area 137 Area A 0010099</t>
  </si>
  <si>
    <t>CEMEX UK MARINE LTD, Cemex Espana, S.A</t>
  </si>
  <si>
    <t>Area 340 Nab 0010093</t>
  </si>
  <si>
    <t>Area 407 St Catherine's 0010105</t>
  </si>
  <si>
    <t>Area 430 Southwold East 0010051</t>
  </si>
  <si>
    <t>Area 453 Owers Extension 0016243</t>
  </si>
  <si>
    <t>Area 458/464 West Bassurelle 0013234</t>
  </si>
  <si>
    <t>Area 460 South Hastings 0016246</t>
  </si>
  <si>
    <t>Area 473 Greenwich Light East 0013027</t>
  </si>
  <si>
    <t>Area 507/1- Shipwash 0016273</t>
  </si>
  <si>
    <t>Area 510/1-2 Longsand 0016276</t>
  </si>
  <si>
    <t>Area 511 Lowestoft 0018726</t>
  </si>
  <si>
    <t>Area 512 ex 251/454 0016244</t>
  </si>
  <si>
    <t>Area 513 Lowestoft 0018727</t>
  </si>
  <si>
    <t>Area 514/1-4 Humber 0016242</t>
  </si>
  <si>
    <t>Area 522 West Wight 0019141</t>
  </si>
  <si>
    <t>Area 526 Culver Extension 0019145</t>
  </si>
  <si>
    <t>Jetty minerals commercial, Llysfaen</t>
  </si>
  <si>
    <t>CEMEX UK MATERIAL LTD, Cemex Espana, S.A</t>
  </si>
  <si>
    <t>Pant y Pwll Dwr Quarry</t>
  </si>
  <si>
    <t>L/2012/00057</t>
  </si>
  <si>
    <t>CFE (DEME), DEME Building Materials Ltd</t>
  </si>
  <si>
    <t>L/2013/00182</t>
  </si>
  <si>
    <t>L/2014/00254</t>
  </si>
  <si>
    <t>L/20155/00049</t>
  </si>
  <si>
    <t>L/2021/00253</t>
  </si>
  <si>
    <t>TULIC-127</t>
  </si>
  <si>
    <t xml:space="preserve">CRH Plc, Tarmac Marine Ltd </t>
  </si>
  <si>
    <t>TULIC-1601</t>
  </si>
  <si>
    <t xml:space="preserve">TULIC-1601 </t>
  </si>
  <si>
    <t>TULIC-1602</t>
  </si>
  <si>
    <t>TULIC-197</t>
  </si>
  <si>
    <t>TULIC-251</t>
  </si>
  <si>
    <t>TULIC-254</t>
  </si>
  <si>
    <t>TULIC-351</t>
  </si>
  <si>
    <t>TULIC-395</t>
  </si>
  <si>
    <t>TULIC-395/1-2</t>
  </si>
  <si>
    <t>TULIC-396/488</t>
  </si>
  <si>
    <t>TULIC-430</t>
  </si>
  <si>
    <t>TULIC-458/464</t>
  </si>
  <si>
    <t>TULIC-460</t>
  </si>
  <si>
    <t>TULIC-481</t>
  </si>
  <si>
    <t>TULIC-493</t>
  </si>
  <si>
    <t>TULIC-494</t>
  </si>
  <si>
    <t>TULIC-500/1-4</t>
  </si>
  <si>
    <t>TULIC-509/1-3</t>
  </si>
  <si>
    <t xml:space="preserve">TULIC-526 </t>
  </si>
  <si>
    <t>TULIC-531</t>
  </si>
  <si>
    <t>106</t>
  </si>
  <si>
    <t>Hanson Aggregates Ltd, Hanson Aggregates Marine Limited, HeidelbergCement AG</t>
  </si>
  <si>
    <t>240</t>
  </si>
  <si>
    <t>Hanson Aggregates Marine Limited, HeidelbergCement AG</t>
  </si>
  <si>
    <t>435</t>
  </si>
  <si>
    <t>460</t>
  </si>
  <si>
    <t>473</t>
  </si>
  <si>
    <t>526</t>
  </si>
  <si>
    <t>1601</t>
  </si>
  <si>
    <t>1602</t>
  </si>
  <si>
    <t>242-361</t>
  </si>
  <si>
    <t>401-2</t>
  </si>
  <si>
    <t>Area 395/1-2, Off Selsey Bill</t>
  </si>
  <si>
    <t>Aggregate Industries UK Ltd, Holcim Ltd</t>
  </si>
  <si>
    <t>Cauldon Low</t>
  </si>
  <si>
    <t>Area 481, 375,000 tpa</t>
  </si>
  <si>
    <t>1520</t>
  </si>
  <si>
    <t>Volker Dredging, Volker Dredging Ltd</t>
  </si>
  <si>
    <t>8777</t>
  </si>
  <si>
    <t>1015618</t>
  </si>
  <si>
    <t>1015725</t>
  </si>
  <si>
    <t>1015726</t>
  </si>
  <si>
    <t>Changelog</t>
  </si>
  <si>
    <t>Part affected by changes</t>
  </si>
  <si>
    <r>
      <t xml:space="preserve">Part 2: #6.3, added and estimate for ASM </t>
    </r>
    <r>
      <rPr>
        <b/>
        <sz val="10.5"/>
        <color theme="1"/>
        <rFont val="Calibri"/>
        <family val="2"/>
      </rPr>
      <t xml:space="preserve">informal </t>
    </r>
    <r>
      <rPr>
        <sz val="10.5"/>
        <color theme="1"/>
        <rFont val="Calibri"/>
        <family val="2"/>
      </rPr>
      <t>sector</t>
    </r>
  </si>
  <si>
    <t>Part 2: removed the disclosure checklist, kept #3.2 Production, #3.3 Exports and #6.3 Economic contribution</t>
  </si>
  <si>
    <t>Part 3: Added a "Public" type for companies</t>
  </si>
  <si>
    <t>Part 3: Supporting company or not</t>
  </si>
  <si>
    <t>Part 3: Added Costs and GHG emissions for the Project list, value and unit</t>
  </si>
  <si>
    <t>On costs, any futher disaggregation needed?  Opex vs Capex? On GHG emissions, further disaggregation with CH4 vs CO2?</t>
  </si>
  <si>
    <t>Edited guidance to reflect the edits in the Part 2 and 3</t>
  </si>
  <si>
    <t>2,3</t>
  </si>
  <si>
    <t>Changed tab titles</t>
  </si>
  <si>
    <t>Updated commodity list: Precious Gem, Tantalite</t>
  </si>
  <si>
    <t>Lists</t>
  </si>
  <si>
    <t>Part 2: Added a section on #3.1 Exploration (reserves), connected to the commodity checklist</t>
  </si>
  <si>
    <t>Part 3: Added two columns for companies and gov entities: Submitted reporting templates? Adhered to quality assurances?</t>
  </si>
  <si>
    <t>Part 3: Add a column for national quality assurance companies + government agencies</t>
  </si>
  <si>
    <t>Part 4: Added a "Final recipient" column J, added validation data guidance for input</t>
  </si>
  <si>
    <t>Part 2: Grade/Quality of commodities for production and Export volumes, column G</t>
  </si>
  <si>
    <t>Part 3: Service providers for each company added column H</t>
  </si>
  <si>
    <t>Part 3: start and end for projects (Part 3), column D and E</t>
  </si>
  <si>
    <t>Optional functionalities to be added:</t>
  </si>
  <si>
    <t>dynamic subtotal</t>
  </si>
  <si>
    <t>visualisations</t>
  </si>
  <si>
    <t>materiality threshold calculations (companies/revenue streams)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</si>
</sst>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_ * #,##0.00_ ;_ * \-#,##0.00_ ;_ * &quot;-&quot;??_ ;_ @_ "/>
    <numFmt numFmtId="166" formatCode="yyyy\-mm\-dd"/>
    <numFmt numFmtId="167" formatCode="_ * #,##0_ ;_ * \-#,##0_ ;_ * &quot;-&quot;??_ ;_ @_ "/>
    <numFmt numFmtId="168" formatCode="mm/dd/yyyy"/>
  </numFmts>
  <fonts count="94">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8"/>
      <name val="Calibri"/>
      <family val="2"/>
    </font>
    <font>
      <i/>
      <u/>
      <sz val="14"/>
      <color theme="1"/>
      <name val="Franklin Gothic Book"/>
      <family val="2"/>
    </font>
    <font>
      <sz val="10.5"/>
      <color rgb="FFFF0000"/>
      <name val="Calibri"/>
      <family val="2"/>
    </font>
    <font>
      <b/>
      <i/>
      <sz val="10.5"/>
      <color theme="1"/>
      <name val="Calibri"/>
      <family val="2"/>
    </font>
    <font>
      <sz val="10"/>
      <color theme="1"/>
      <name val="Franklin Gothic Book"/>
      <family val="2"/>
    </font>
    <font>
      <i/>
      <sz val="10"/>
      <color theme="1"/>
      <name val="Franklin Gothic Book"/>
      <family val="2"/>
    </font>
    <font>
      <u/>
      <sz val="10"/>
      <color theme="10"/>
      <name val="Franklin Gothic Book"/>
      <family val="2"/>
    </font>
    <font>
      <sz val="10"/>
      <color rgb="FF000000"/>
      <name val="Franklin Gothic Book"/>
      <family val="2"/>
    </font>
    <font>
      <b/>
      <sz val="20"/>
      <color rgb="FFFFFFFF"/>
      <name val="Calibri"/>
      <family val="2"/>
    </font>
    <font>
      <b/>
      <sz val="12"/>
      <color rgb="FF000000"/>
      <name val="Calibri"/>
      <family val="2"/>
    </font>
    <font>
      <b/>
      <sz val="14"/>
      <color rgb="FFFFFFFF"/>
      <name val="Calibri"/>
      <family val="2"/>
    </font>
    <font>
      <i/>
      <sz val="12"/>
      <name val="Calibri"/>
      <family val="2"/>
    </font>
    <font>
      <b/>
      <sz val="10.5"/>
      <name val="Calibri"/>
      <family val="2"/>
    </font>
    <font>
      <sz val="10.5"/>
      <name val="Calibri"/>
      <family val="2"/>
      <scheme val="minor"/>
    </font>
    <font>
      <sz val="10.5"/>
      <color rgb="FF0563C1"/>
      <name val="Calibri"/>
      <family val="2"/>
      <scheme val="minor"/>
    </font>
    <font>
      <b/>
      <sz val="11"/>
      <name val="Calibri"/>
      <family val="2"/>
    </font>
    <font>
      <b/>
      <sz val="10.5"/>
      <color rgb="FFFFFFFF"/>
      <name val="Calibri"/>
      <family val="2"/>
    </font>
    <font>
      <b/>
      <sz val="10.5"/>
      <color rgb="FFC00000"/>
      <name val="Calibri"/>
      <family val="2"/>
    </font>
    <font>
      <i/>
      <sz val="10"/>
      <name val="Calibri"/>
      <family val="2"/>
    </font>
    <font>
      <sz val="12"/>
      <color rgb="FF242424"/>
      <name val="Franklin Gothic Book"/>
      <family val="2"/>
    </font>
    <font>
      <b/>
      <u/>
      <sz val="11"/>
      <color rgb="FF0563C1"/>
      <name val="Franklin Gothic Book"/>
    </font>
    <font>
      <b/>
      <sz val="11"/>
      <color rgb="FF000000"/>
      <name val="Franklin Gothic Book"/>
    </font>
    <font>
      <b/>
      <u/>
      <sz val="11"/>
      <color theme="10"/>
      <name val="Franklin Gothic Book"/>
    </font>
  </fonts>
  <fills count="23">
    <fill>
      <patternFill patternType="none"/>
    </fill>
    <fill>
      <patternFill patternType="gray125"/>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FFF00"/>
        <bgColor indexed="64"/>
      </patternFill>
    </fill>
    <fill>
      <patternFill patternType="solid">
        <fgColor theme="0"/>
        <bgColor theme="4" tint="0.79998168889431442"/>
      </patternFill>
    </fill>
    <fill>
      <patternFill patternType="solid">
        <fgColor rgb="FFD9E1F2"/>
        <bgColor indexed="64"/>
      </patternFill>
    </fill>
    <fill>
      <patternFill patternType="solid">
        <fgColor rgb="FFF2F2F2"/>
      </patternFill>
    </fill>
    <fill>
      <patternFill patternType="solid">
        <fgColor rgb="FF0070C0"/>
      </patternFill>
    </fill>
    <fill>
      <patternFill patternType="solid">
        <fgColor rgb="FFFFC000"/>
      </patternFill>
    </fill>
    <fill>
      <patternFill patternType="solid">
        <fgColor rgb="FF00B0F0"/>
      </patternFill>
    </fill>
    <fill>
      <patternFill patternType="solid">
        <fgColor rgb="FFD9E1F2"/>
      </patternFill>
    </fill>
    <fill>
      <patternFill patternType="solid">
        <fgColor rgb="FFFFF9E6"/>
      </patternFill>
    </fill>
    <fill>
      <patternFill patternType="solid">
        <fgColor rgb="FF4472C4"/>
      </patternFill>
    </fill>
    <fill>
      <patternFill patternType="solid">
        <fgColor rgb="FFF8F9FA"/>
      </patternFill>
    </fill>
    <fill>
      <patternFill patternType="solid">
        <fgColor rgb="FFFFFFFF"/>
      </patternFill>
    </fill>
    <fill>
      <patternFill patternType="solid">
        <fgColor rgb="FF8EA9DB"/>
      </patternFill>
    </fill>
    <fill>
      <patternFill patternType="solid">
        <fgColor rgb="FFFFF2CC"/>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style="thin">
        <color indexed="64"/>
      </top>
      <bottom style="thin">
        <color indexed="64"/>
      </bottom>
      <diagonal/>
    </border>
    <border>
      <left style="medium">
        <color rgb="FFFFC000"/>
      </left>
      <right/>
      <top/>
      <bottom/>
      <diagonal/>
    </border>
    <border>
      <left/>
      <right/>
      <top/>
      <bottom style="medium">
        <color rgb="FF000000"/>
      </bottom>
      <diagonal/>
    </border>
    <border>
      <left/>
      <right/>
      <top/>
      <bottom style="thin">
        <color rgb="FFD0D0D0"/>
      </bottom>
      <diagonal/>
    </border>
    <border>
      <left/>
      <right/>
      <top/>
      <bottom style="thin">
        <color rgb="FF4472C4"/>
      </bottom>
      <diagonal/>
    </border>
  </borders>
  <cellStyleXfs count="8">
    <xf numFmtId="0" fontId="0" fillId="0" borderId="0"/>
    <xf numFmtId="165"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0" fontId="7" fillId="0" borderId="0">
      <alignment vertical="center" wrapText="1"/>
    </xf>
  </cellStyleXfs>
  <cellXfs count="376">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4" borderId="0" xfId="3" applyFont="1" applyFill="1" applyAlignment="1">
      <alignment horizontal="left" vertical="center"/>
    </xf>
    <xf numFmtId="0" fontId="23" fillId="4" borderId="0" xfId="3" applyFont="1" applyFill="1" applyAlignment="1">
      <alignment vertical="center"/>
    </xf>
    <xf numFmtId="0" fontId="38" fillId="4" borderId="0" xfId="2" applyFont="1" applyFill="1" applyBorder="1" applyAlignment="1"/>
    <xf numFmtId="0" fontId="29" fillId="3" borderId="32" xfId="3" applyFont="1" applyFill="1" applyBorder="1" applyAlignment="1">
      <alignment horizontal="left" vertical="center"/>
    </xf>
    <xf numFmtId="0" fontId="29" fillId="0" borderId="32" xfId="3" applyFont="1" applyBorder="1" applyAlignment="1">
      <alignment horizontal="left" vertical="center"/>
    </xf>
    <xf numFmtId="0" fontId="39" fillId="4"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36" xfId="3" applyFont="1" applyBorder="1" applyAlignment="1">
      <alignment horizontal="left" vertical="center"/>
    </xf>
    <xf numFmtId="0" fontId="42" fillId="0" borderId="36" xfId="3" applyFont="1" applyBorder="1" applyAlignment="1">
      <alignment horizontal="left" vertical="center"/>
    </xf>
    <xf numFmtId="0" fontId="33" fillId="0" borderId="36"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5" borderId="0" xfId="3" applyFont="1" applyFill="1" applyAlignment="1">
      <alignment horizontal="left" vertical="center"/>
    </xf>
    <xf numFmtId="0" fontId="23" fillId="5" borderId="0" xfId="3" applyFont="1" applyFill="1" applyAlignment="1">
      <alignment horizontal="left" vertical="center"/>
    </xf>
    <xf numFmtId="0" fontId="33" fillId="5" borderId="0" xfId="3" applyFont="1" applyFill="1" applyAlignment="1">
      <alignment vertical="center"/>
    </xf>
    <xf numFmtId="0" fontId="36" fillId="5" borderId="0" xfId="3" applyFont="1" applyFill="1" applyAlignment="1">
      <alignment horizontal="left" vertical="center"/>
    </xf>
    <xf numFmtId="0" fontId="33" fillId="5" borderId="0" xfId="3" applyFont="1" applyFill="1" applyAlignment="1">
      <alignment horizontal="left" vertical="center" wrapText="1" indent="2"/>
    </xf>
    <xf numFmtId="0" fontId="28" fillId="5" borderId="0" xfId="3" applyFont="1" applyFill="1" applyAlignment="1">
      <alignment vertical="center"/>
    </xf>
    <xf numFmtId="0" fontId="33" fillId="5" borderId="0" xfId="3" applyFont="1" applyFill="1" applyAlignment="1">
      <alignment vertical="center" wrapText="1"/>
    </xf>
    <xf numFmtId="0" fontId="36" fillId="5" borderId="0" xfId="3" applyFont="1" applyFill="1" applyAlignment="1">
      <alignment vertical="center"/>
    </xf>
    <xf numFmtId="0" fontId="23" fillId="5" borderId="0" xfId="3" applyFont="1" applyFill="1" applyAlignment="1">
      <alignment vertical="center"/>
    </xf>
    <xf numFmtId="0" fontId="29" fillId="5" borderId="0" xfId="3" applyFont="1" applyFill="1" applyAlignment="1">
      <alignment vertical="center"/>
    </xf>
    <xf numFmtId="0" fontId="34" fillId="5" borderId="0" xfId="3" applyFont="1" applyFill="1" applyAlignment="1">
      <alignment vertical="center"/>
    </xf>
    <xf numFmtId="0" fontId="36" fillId="5" borderId="0" xfId="3" applyFont="1" applyFill="1" applyAlignment="1">
      <alignment horizontal="left" vertical="center" indent="2"/>
    </xf>
    <xf numFmtId="0" fontId="39" fillId="6" borderId="32" xfId="3" applyFont="1" applyFill="1" applyBorder="1" applyAlignment="1">
      <alignment horizontal="left" vertical="center"/>
    </xf>
    <xf numFmtId="0" fontId="38" fillId="5" borderId="0" xfId="4" applyFont="1" applyFill="1" applyBorder="1" applyAlignment="1"/>
    <xf numFmtId="0" fontId="40" fillId="5" borderId="21" xfId="3" applyFont="1" applyFill="1" applyBorder="1" applyAlignment="1">
      <alignment vertical="center" wrapText="1"/>
    </xf>
    <xf numFmtId="0" fontId="42" fillId="5" borderId="22" xfId="3" applyFont="1" applyFill="1" applyBorder="1" applyAlignment="1">
      <alignment vertical="center" wrapText="1"/>
    </xf>
    <xf numFmtId="0" fontId="43" fillId="5" borderId="23" xfId="3" applyFont="1" applyFill="1" applyBorder="1" applyAlignment="1">
      <alignment vertical="center" wrapText="1"/>
    </xf>
    <xf numFmtId="0" fontId="40" fillId="5" borderId="24" xfId="3" applyFont="1" applyFill="1" applyBorder="1" applyAlignment="1">
      <alignment vertical="center" wrapText="1"/>
    </xf>
    <xf numFmtId="0" fontId="42" fillId="5" borderId="1" xfId="3" applyFont="1" applyFill="1" applyBorder="1" applyAlignment="1">
      <alignment vertical="center" wrapText="1"/>
    </xf>
    <xf numFmtId="0" fontId="42" fillId="5" borderId="25" xfId="3" applyFont="1" applyFill="1" applyBorder="1" applyAlignment="1">
      <alignment vertical="center" wrapText="1"/>
    </xf>
    <xf numFmtId="0" fontId="42" fillId="5" borderId="28" xfId="3" applyFont="1" applyFill="1" applyBorder="1" applyAlignment="1">
      <alignment vertical="center" wrapText="1"/>
    </xf>
    <xf numFmtId="0" fontId="42" fillId="5" borderId="0" xfId="3" applyFont="1" applyFill="1" applyAlignment="1">
      <alignment vertical="center" wrapText="1"/>
    </xf>
    <xf numFmtId="0" fontId="42" fillId="5" borderId="29" xfId="3" applyFont="1" applyFill="1" applyBorder="1" applyAlignment="1">
      <alignment vertical="center" wrapText="1"/>
    </xf>
    <xf numFmtId="0" fontId="43" fillId="5" borderId="28" xfId="3" applyFont="1" applyFill="1" applyBorder="1" applyAlignment="1">
      <alignment vertical="center" wrapText="1"/>
    </xf>
    <xf numFmtId="0" fontId="43" fillId="5" borderId="26" xfId="3" applyFont="1" applyFill="1" applyBorder="1" applyAlignment="1">
      <alignment vertical="center" wrapText="1"/>
    </xf>
    <xf numFmtId="0" fontId="42" fillId="5" borderId="18" xfId="3" applyFont="1" applyFill="1" applyBorder="1" applyAlignment="1">
      <alignment vertical="center" wrapText="1"/>
    </xf>
    <xf numFmtId="0" fontId="42" fillId="5" borderId="27"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3"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3"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42" fillId="0" borderId="1" xfId="3" applyFont="1" applyBorder="1" applyAlignment="1">
      <alignment horizontal="left" vertical="center"/>
    </xf>
    <xf numFmtId="0" fontId="42" fillId="3" borderId="0" xfId="3" applyFont="1" applyFill="1" applyAlignment="1">
      <alignment horizontal="left" vertical="center"/>
    </xf>
    <xf numFmtId="0" fontId="42" fillId="0" borderId="11" xfId="3" applyFont="1" applyBorder="1" applyAlignment="1">
      <alignment horizontal="left" vertical="center"/>
    </xf>
    <xf numFmtId="0" fontId="33" fillId="0" borderId="0" xfId="3" applyFont="1" applyAlignment="1">
      <alignment horizontal="left" vertical="center" indent="1"/>
    </xf>
    <xf numFmtId="0" fontId="33" fillId="0" borderId="2" xfId="3" applyFont="1" applyBorder="1" applyAlignment="1">
      <alignment horizontal="left" vertical="center" indent="1"/>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5" xfId="3" applyFont="1" applyBorder="1" applyAlignment="1">
      <alignment horizontal="left" vertical="center"/>
    </xf>
    <xf numFmtId="0" fontId="42" fillId="3" borderId="18"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0" fontId="34" fillId="0" borderId="20" xfId="3" applyFont="1" applyBorder="1" applyAlignment="1" applyProtection="1">
      <alignment vertical="center"/>
      <protection locked="0"/>
    </xf>
    <xf numFmtId="0" fontId="40" fillId="0" borderId="14" xfId="3" applyFont="1" applyBorder="1" applyAlignment="1">
      <alignment horizontal="left" vertical="center"/>
    </xf>
    <xf numFmtId="0" fontId="48" fillId="0" borderId="14" xfId="3" applyFont="1" applyBorder="1" applyAlignment="1">
      <alignment vertical="center"/>
    </xf>
    <xf numFmtId="0" fontId="33" fillId="0" borderId="9" xfId="3" applyFont="1" applyBorder="1" applyAlignment="1" applyProtection="1">
      <alignment vertical="center"/>
      <protection locked="0"/>
    </xf>
    <xf numFmtId="0" fontId="33" fillId="6" borderId="5" xfId="3" applyFont="1" applyFill="1" applyBorder="1" applyAlignment="1">
      <alignment vertical="center"/>
    </xf>
    <xf numFmtId="166" fontId="33" fillId="6" borderId="5" xfId="3" applyNumberFormat="1" applyFont="1" applyFill="1" applyBorder="1" applyAlignment="1">
      <alignment vertical="center"/>
    </xf>
    <xf numFmtId="0" fontId="33" fillId="6" borderId="0" xfId="3" applyFont="1" applyFill="1" applyAlignment="1">
      <alignment vertical="center"/>
    </xf>
    <xf numFmtId="0" fontId="33" fillId="6" borderId="33" xfId="3" applyFont="1" applyFill="1" applyBorder="1" applyAlignment="1">
      <alignment vertical="center" wrapText="1"/>
    </xf>
    <xf numFmtId="0" fontId="33" fillId="6" borderId="1" xfId="3" applyFont="1" applyFill="1" applyBorder="1" applyAlignment="1">
      <alignment vertical="center"/>
    </xf>
    <xf numFmtId="0" fontId="15" fillId="5" borderId="0" xfId="3" applyFont="1" applyFill="1" applyAlignment="1">
      <alignment vertical="center"/>
    </xf>
    <xf numFmtId="0" fontId="33" fillId="0" borderId="9" xfId="3" applyFont="1" applyBorder="1" applyAlignment="1" applyProtection="1">
      <alignment horizontal="left" vertical="center" indent="4"/>
      <protection locked="0"/>
    </xf>
    <xf numFmtId="0" fontId="42" fillId="3"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1" xfId="2" applyFont="1" applyFill="1" applyBorder="1" applyAlignment="1">
      <alignment horizontal="left" vertical="center" wrapText="1"/>
    </xf>
    <xf numFmtId="0" fontId="33" fillId="0" borderId="21" xfId="3" applyFont="1" applyBorder="1" applyAlignment="1">
      <alignment vertical="center" wrapText="1"/>
    </xf>
    <xf numFmtId="0" fontId="33" fillId="0" borderId="22" xfId="3" applyFont="1" applyBorder="1" applyAlignment="1">
      <alignment horizontal="left" vertical="center" indent="1"/>
    </xf>
    <xf numFmtId="0" fontId="33" fillId="0" borderId="23" xfId="3" applyFont="1" applyBorder="1" applyAlignment="1">
      <alignment horizontal="left" vertical="center" indent="1"/>
    </xf>
    <xf numFmtId="0" fontId="33" fillId="0" borderId="22" xfId="3" applyFont="1" applyBorder="1" applyAlignment="1">
      <alignment horizontal="left" vertical="center" wrapText="1" indent="1"/>
    </xf>
    <xf numFmtId="0" fontId="33" fillId="0" borderId="22" xfId="3" applyFont="1" applyBorder="1" applyAlignment="1">
      <alignment horizontal="left" vertical="center" wrapText="1" indent="3"/>
    </xf>
    <xf numFmtId="0" fontId="33" fillId="0" borderId="23" xfId="3" applyFont="1" applyBorder="1" applyAlignment="1">
      <alignment horizontal="left" vertical="center" wrapText="1" indent="3"/>
    </xf>
    <xf numFmtId="0" fontId="23" fillId="0" borderId="21" xfId="3" applyFont="1" applyBorder="1" applyAlignment="1">
      <alignment vertical="center"/>
    </xf>
    <xf numFmtId="0" fontId="35" fillId="0" borderId="22" xfId="2" applyFont="1" applyFill="1" applyBorder="1" applyAlignment="1">
      <alignment horizontal="left" vertical="center" wrapText="1" indent="1"/>
    </xf>
    <xf numFmtId="0" fontId="35" fillId="0" borderId="23" xfId="2" applyFont="1" applyFill="1" applyBorder="1" applyAlignment="1">
      <alignment horizontal="left" vertical="center" wrapText="1" indent="1"/>
    </xf>
    <xf numFmtId="0" fontId="33" fillId="0" borderId="23" xfId="3" applyFont="1" applyBorder="1" applyAlignment="1">
      <alignment vertical="center" wrapText="1"/>
    </xf>
    <xf numFmtId="0" fontId="35" fillId="0" borderId="22" xfId="2" applyFont="1" applyFill="1" applyBorder="1" applyAlignment="1">
      <alignment horizontal="left" vertical="center" wrapText="1" indent="3"/>
    </xf>
    <xf numFmtId="0" fontId="35" fillId="0" borderId="23" xfId="2" applyFont="1" applyFill="1" applyBorder="1" applyAlignment="1">
      <alignment horizontal="left" vertical="center" wrapText="1" indent="3"/>
    </xf>
    <xf numFmtId="0" fontId="33" fillId="4" borderId="21" xfId="3" applyFont="1" applyFill="1" applyBorder="1" applyAlignment="1">
      <alignment vertical="center" wrapText="1"/>
    </xf>
    <xf numFmtId="0" fontId="23" fillId="4" borderId="21" xfId="3" applyFont="1" applyFill="1" applyBorder="1" applyAlignment="1">
      <alignment vertical="center"/>
    </xf>
    <xf numFmtId="0" fontId="35" fillId="0" borderId="22"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6" borderId="22" xfId="3" applyFont="1" applyFill="1" applyBorder="1" applyAlignment="1">
      <alignment vertical="center" wrapText="1"/>
    </xf>
    <xf numFmtId="0" fontId="33" fillId="6" borderId="23" xfId="3" applyFont="1" applyFill="1" applyBorder="1" applyAlignment="1">
      <alignment vertical="center" wrapText="1"/>
    </xf>
    <xf numFmtId="0" fontId="33" fillId="6" borderId="22" xfId="3" applyFont="1" applyFill="1" applyBorder="1" applyAlignment="1">
      <alignment horizontal="left" vertical="center" wrapText="1" indent="3"/>
    </xf>
    <xf numFmtId="0" fontId="23" fillId="6" borderId="22" xfId="3" applyFont="1" applyFill="1" applyBorder="1" applyAlignment="1">
      <alignment vertical="center"/>
    </xf>
    <xf numFmtId="0" fontId="54" fillId="0" borderId="0" xfId="3" applyFont="1" applyAlignment="1">
      <alignment horizontal="left" vertical="center"/>
    </xf>
    <xf numFmtId="0" fontId="55" fillId="0" borderId="0" xfId="3" applyFont="1" applyAlignment="1">
      <alignment vertical="center"/>
    </xf>
    <xf numFmtId="0" fontId="42" fillId="0" borderId="0" xfId="3" applyFont="1" applyAlignment="1">
      <alignment vertical="center"/>
    </xf>
    <xf numFmtId="165" fontId="42" fillId="0" borderId="0" xfId="1" applyFont="1" applyFill="1" applyAlignment="1">
      <alignment horizontal="left" vertical="center"/>
    </xf>
    <xf numFmtId="0" fontId="42" fillId="5" borderId="18" xfId="3" applyFont="1" applyFill="1" applyBorder="1" applyAlignment="1">
      <alignment vertical="center"/>
    </xf>
    <xf numFmtId="0" fontId="25" fillId="5" borderId="0" xfId="0" applyFont="1" applyFill="1" applyAlignment="1">
      <alignment vertical="center"/>
    </xf>
    <xf numFmtId="0" fontId="54" fillId="0" borderId="30" xfId="0" applyFont="1" applyBorder="1"/>
    <xf numFmtId="0" fontId="54" fillId="0" borderId="14" xfId="0" applyFont="1" applyBorder="1"/>
    <xf numFmtId="165" fontId="54" fillId="0" borderId="31" xfId="1" applyFont="1" applyBorder="1"/>
    <xf numFmtId="0" fontId="58" fillId="0" borderId="0" xfId="5" applyFont="1"/>
    <xf numFmtId="0" fontId="54" fillId="2" borderId="2" xfId="0" applyFont="1" applyFill="1" applyBorder="1" applyAlignment="1">
      <alignment vertical="center"/>
    </xf>
    <xf numFmtId="0" fontId="42" fillId="5" borderId="0" xfId="3" applyFont="1" applyFill="1" applyAlignment="1">
      <alignment horizontal="left" vertical="center" indent="1"/>
    </xf>
    <xf numFmtId="0" fontId="42" fillId="5" borderId="0" xfId="3" applyFont="1" applyFill="1" applyAlignment="1">
      <alignment horizontal="left" vertical="center"/>
    </xf>
    <xf numFmtId="165" fontId="42" fillId="5" borderId="0" xfId="1" applyFont="1" applyFill="1" applyBorder="1" applyAlignment="1">
      <alignment horizontal="left" vertical="center"/>
    </xf>
    <xf numFmtId="0" fontId="43" fillId="0" borderId="0" xfId="3" applyFont="1" applyAlignment="1">
      <alignment horizontal="left" vertical="center"/>
    </xf>
    <xf numFmtId="0" fontId="54" fillId="5" borderId="0" xfId="0" applyFont="1" applyFill="1" applyAlignment="1">
      <alignment vertical="center"/>
    </xf>
    <xf numFmtId="0" fontId="60" fillId="0" borderId="0" xfId="3" applyFont="1" applyAlignment="1">
      <alignment horizontal="left" vertical="center"/>
    </xf>
    <xf numFmtId="0" fontId="60" fillId="0" borderId="0" xfId="3" applyFont="1" applyAlignment="1">
      <alignment vertical="center"/>
    </xf>
    <xf numFmtId="0" fontId="60" fillId="0" borderId="0" xfId="3" quotePrefix="1" applyFont="1" applyAlignment="1">
      <alignment horizontal="left" vertical="center"/>
    </xf>
    <xf numFmtId="0" fontId="4" fillId="0" borderId="12" xfId="0" applyFont="1" applyBorder="1"/>
    <xf numFmtId="0" fontId="4" fillId="0" borderId="13" xfId="0" applyFont="1" applyBorder="1"/>
    <xf numFmtId="0" fontId="35" fillId="0" borderId="23" xfId="2" applyFont="1" applyFill="1" applyBorder="1" applyAlignment="1">
      <alignment horizontal="left" vertical="center" wrapText="1" indent="2"/>
    </xf>
    <xf numFmtId="0" fontId="35" fillId="0" borderId="21" xfId="2" applyFont="1" applyFill="1" applyBorder="1" applyAlignment="1">
      <alignment horizontal="left" vertical="center" wrapText="1" indent="2"/>
    </xf>
    <xf numFmtId="0" fontId="33" fillId="6" borderId="23"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4" xfId="2" applyFont="1" applyFill="1" applyBorder="1" applyAlignment="1" applyProtection="1">
      <alignment vertical="center"/>
      <protection locked="0"/>
    </xf>
    <xf numFmtId="0" fontId="15"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6"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68" fillId="0" borderId="0" xfId="3" applyFont="1" applyAlignment="1">
      <alignment horizontal="left" vertical="center"/>
    </xf>
    <xf numFmtId="0" fontId="1" fillId="0" borderId="0" xfId="3" applyFont="1" applyAlignment="1">
      <alignment horizontal="left" vertical="center"/>
    </xf>
    <xf numFmtId="0" fontId="69" fillId="0" borderId="22" xfId="2" applyFont="1" applyFill="1" applyBorder="1" applyAlignment="1">
      <alignment horizontal="left" vertical="center" wrapText="1"/>
    </xf>
    <xf numFmtId="0" fontId="29" fillId="3" borderId="32" xfId="3" applyFont="1" applyFill="1" applyBorder="1" applyAlignment="1">
      <alignment horizontal="left" vertical="center" wrapText="1"/>
    </xf>
    <xf numFmtId="0" fontId="23" fillId="0" borderId="38" xfId="3" applyFont="1" applyBorder="1" applyAlignment="1">
      <alignment vertical="center"/>
    </xf>
    <xf numFmtId="0" fontId="70" fillId="0" borderId="30" xfId="0" applyFont="1" applyBorder="1"/>
    <xf numFmtId="0" fontId="54" fillId="0" borderId="0" xfId="0" applyFont="1"/>
    <xf numFmtId="165" fontId="54" fillId="0" borderId="0" xfId="1" applyFont="1" applyBorder="1"/>
    <xf numFmtId="167" fontId="21" fillId="0" borderId="0" xfId="0" applyNumberFormat="1" applyFont="1"/>
    <xf numFmtId="164" fontId="21" fillId="0" borderId="0" xfId="0" applyNumberFormat="1" applyFont="1"/>
    <xf numFmtId="0" fontId="0" fillId="0" borderId="0" xfId="0" applyAlignment="1">
      <alignment horizontal="left"/>
    </xf>
    <xf numFmtId="0" fontId="1" fillId="0" borderId="21" xfId="3" applyFont="1" applyBorder="1" applyAlignment="1">
      <alignment vertical="center"/>
    </xf>
    <xf numFmtId="0" fontId="1" fillId="3" borderId="21" xfId="3" applyFont="1" applyFill="1" applyBorder="1" applyAlignment="1">
      <alignment horizontal="left" vertical="center"/>
    </xf>
    <xf numFmtId="0" fontId="1" fillId="3" borderId="22" xfId="3" applyFont="1" applyFill="1" applyBorder="1" applyAlignment="1">
      <alignment horizontal="left" vertical="center"/>
    </xf>
    <xf numFmtId="0" fontId="1" fillId="3" borderId="23" xfId="3" applyFont="1" applyFill="1" applyBorder="1" applyAlignment="1">
      <alignment horizontal="left" vertical="center"/>
    </xf>
    <xf numFmtId="0" fontId="1" fillId="0" borderId="0" xfId="0" applyFont="1"/>
    <xf numFmtId="0" fontId="1" fillId="0" borderId="0" xfId="3" applyFont="1" applyAlignment="1">
      <alignment horizontal="right" vertical="center"/>
    </xf>
    <xf numFmtId="0" fontId="1" fillId="5" borderId="0" xfId="3" applyFont="1" applyFill="1" applyAlignment="1">
      <alignment horizontal="left" vertical="center"/>
    </xf>
    <xf numFmtId="0" fontId="1" fillId="5" borderId="0" xfId="3" applyFont="1" applyFill="1" applyAlignment="1">
      <alignment vertical="center"/>
    </xf>
    <xf numFmtId="0" fontId="1" fillId="4" borderId="0" xfId="3" applyFont="1" applyFill="1" applyAlignment="1">
      <alignment horizontal="left" vertical="center"/>
    </xf>
    <xf numFmtId="0" fontId="1" fillId="0" borderId="2" xfId="3" applyFont="1" applyBorder="1" applyAlignment="1">
      <alignment horizontal="left" vertical="center"/>
    </xf>
    <xf numFmtId="0" fontId="1" fillId="0" borderId="20" xfId="3" applyFont="1" applyBorder="1" applyAlignment="1">
      <alignment horizontal="left" vertical="center"/>
    </xf>
    <xf numFmtId="0" fontId="1" fillId="0" borderId="14" xfId="3" applyFont="1" applyBorder="1" applyAlignment="1">
      <alignment horizontal="left" vertical="center"/>
    </xf>
    <xf numFmtId="0" fontId="1" fillId="0" borderId="29" xfId="3" applyFont="1" applyBorder="1" applyAlignment="1">
      <alignment horizontal="left" vertical="center"/>
    </xf>
    <xf numFmtId="0" fontId="1" fillId="0" borderId="22" xfId="3" applyFont="1" applyBorder="1" applyAlignment="1">
      <alignment vertical="center"/>
    </xf>
    <xf numFmtId="0" fontId="1" fillId="0" borderId="1" xfId="3" applyFont="1" applyBorder="1" applyAlignment="1">
      <alignment horizontal="left" vertical="center"/>
    </xf>
    <xf numFmtId="0" fontId="1" fillId="0" borderId="18" xfId="3" applyFont="1" applyBorder="1" applyAlignment="1">
      <alignment horizontal="left" vertical="center"/>
    </xf>
    <xf numFmtId="165" fontId="1" fillId="0" borderId="0" xfId="1" applyFont="1" applyFill="1" applyAlignment="1">
      <alignment horizontal="left" vertical="center"/>
    </xf>
    <xf numFmtId="165" fontId="1" fillId="0" borderId="0" xfId="1" applyFont="1"/>
    <xf numFmtId="0" fontId="1" fillId="0" borderId="0" xfId="3" applyFont="1" applyAlignment="1">
      <alignment vertical="center"/>
    </xf>
    <xf numFmtId="165" fontId="1" fillId="0" borderId="0" xfId="1" applyFont="1" applyAlignment="1">
      <alignment horizontal="right"/>
    </xf>
    <xf numFmtId="165" fontId="1" fillId="0" borderId="0" xfId="0" applyNumberFormat="1" applyFont="1"/>
    <xf numFmtId="164" fontId="1" fillId="0" borderId="0" xfId="0" applyNumberFormat="1" applyFont="1"/>
    <xf numFmtId="0" fontId="24" fillId="6" borderId="0" xfId="3" applyFont="1" applyFill="1" applyAlignment="1">
      <alignment vertical="center"/>
    </xf>
    <xf numFmtId="0" fontId="35" fillId="9" borderId="0" xfId="3" applyFont="1" applyFill="1" applyAlignment="1">
      <alignment vertical="center"/>
    </xf>
    <xf numFmtId="0" fontId="72" fillId="0" borderId="0" xfId="3" applyFont="1" applyAlignment="1">
      <alignment horizontal="left" vertical="center"/>
    </xf>
    <xf numFmtId="0" fontId="27" fillId="0" borderId="22" xfId="2" applyFont="1" applyFill="1" applyBorder="1" applyAlignment="1">
      <alignment horizontal="left" vertical="center" wrapText="1"/>
    </xf>
    <xf numFmtId="0" fontId="29" fillId="0" borderId="0" xfId="3" applyFont="1" applyAlignment="1">
      <alignment horizontal="left" vertical="center"/>
    </xf>
    <xf numFmtId="14" fontId="0" fillId="0" borderId="0" xfId="0" applyNumberFormat="1" applyAlignment="1">
      <alignment horizontal="left" wrapText="1"/>
    </xf>
    <xf numFmtId="0" fontId="0" fillId="0" borderId="0" xfId="0" applyAlignment="1">
      <alignment horizontal="left" wrapText="1"/>
    </xf>
    <xf numFmtId="0" fontId="73" fillId="0" borderId="0" xfId="0" applyFont="1" applyAlignment="1">
      <alignment horizontal="left" wrapText="1"/>
    </xf>
    <xf numFmtId="0" fontId="74" fillId="0" borderId="0" xfId="0" applyFont="1" applyAlignment="1">
      <alignment horizontal="left" wrapText="1"/>
    </xf>
    <xf numFmtId="14" fontId="5" fillId="0" borderId="0" xfId="0" applyNumberFormat="1" applyFont="1" applyAlignment="1">
      <alignment horizontal="left" wrapText="1"/>
    </xf>
    <xf numFmtId="0" fontId="1" fillId="0" borderId="21" xfId="3" applyFont="1" applyBorder="1" applyAlignment="1">
      <alignment horizontal="left" vertical="center"/>
    </xf>
    <xf numFmtId="0" fontId="1" fillId="0" borderId="22" xfId="3" applyFont="1" applyBorder="1" applyAlignment="1">
      <alignment horizontal="left" vertical="center"/>
    </xf>
    <xf numFmtId="0" fontId="0" fillId="0" borderId="0" xfId="0" applyAlignment="1">
      <alignment wrapText="1"/>
    </xf>
    <xf numFmtId="0" fontId="33" fillId="0" borderId="28" xfId="3" applyFont="1" applyBorder="1" applyAlignment="1">
      <alignment horizontal="left" vertical="center" wrapText="1" indent="1"/>
    </xf>
    <xf numFmtId="0" fontId="33" fillId="6" borderId="29" xfId="3" applyFont="1" applyFill="1" applyBorder="1" applyAlignment="1">
      <alignment vertical="center" wrapText="1"/>
    </xf>
    <xf numFmtId="0" fontId="66" fillId="0" borderId="42" xfId="3" applyFont="1" applyBorder="1" applyAlignment="1">
      <alignment horizontal="left" vertical="center"/>
    </xf>
    <xf numFmtId="0" fontId="6" fillId="6" borderId="2" xfId="2" applyFill="1" applyBorder="1" applyAlignment="1">
      <alignment vertical="center" wrapText="1"/>
    </xf>
    <xf numFmtId="0" fontId="42" fillId="3" borderId="2" xfId="3" applyFont="1" applyFill="1" applyBorder="1" applyAlignment="1">
      <alignment horizontal="left" vertical="center" wrapText="1"/>
    </xf>
    <xf numFmtId="0" fontId="33" fillId="6" borderId="5" xfId="3" applyFont="1" applyFill="1" applyBorder="1" applyAlignment="1">
      <alignment vertical="center" wrapText="1"/>
    </xf>
    <xf numFmtId="0" fontId="6" fillId="6" borderId="5" xfId="2" applyFill="1" applyBorder="1" applyAlignment="1">
      <alignment vertical="center" wrapText="1"/>
    </xf>
    <xf numFmtId="4" fontId="54" fillId="0" borderId="31" xfId="1" applyNumberFormat="1" applyFont="1" applyBorder="1"/>
    <xf numFmtId="0" fontId="6" fillId="7" borderId="27" xfId="2" applyNumberFormat="1" applyFill="1" applyBorder="1" applyAlignment="1">
      <alignment vertical="center"/>
    </xf>
    <xf numFmtId="0" fontId="6" fillId="0" borderId="0" xfId="2"/>
    <xf numFmtId="0" fontId="75" fillId="0" borderId="0" xfId="0" applyFont="1" applyAlignment="1">
      <alignment horizontal="left" vertical="top"/>
    </xf>
    <xf numFmtId="0" fontId="75" fillId="0" borderId="0" xfId="3" applyFont="1" applyAlignment="1">
      <alignment horizontal="left" vertical="top"/>
    </xf>
    <xf numFmtId="0" fontId="75" fillId="0" borderId="0" xfId="0" applyFont="1" applyAlignment="1">
      <alignment horizontal="left" vertical="top" wrapText="1"/>
    </xf>
    <xf numFmtId="0" fontId="75" fillId="0" borderId="0" xfId="3" quotePrefix="1" applyFont="1" applyAlignment="1">
      <alignment horizontal="left" vertical="top"/>
    </xf>
    <xf numFmtId="167" fontId="76" fillId="0" borderId="0" xfId="1" applyNumberFormat="1" applyFont="1" applyFill="1" applyAlignment="1">
      <alignment horizontal="left" vertical="top"/>
    </xf>
    <xf numFmtId="0" fontId="76" fillId="0" borderId="0" xfId="3" applyFont="1" applyAlignment="1">
      <alignment horizontal="left" vertical="top"/>
    </xf>
    <xf numFmtId="165" fontId="76" fillId="0" borderId="0" xfId="1" applyFont="1" applyFill="1" applyAlignment="1">
      <alignment horizontal="left" vertical="top"/>
    </xf>
    <xf numFmtId="0" fontId="75" fillId="0" borderId="0" xfId="0" quotePrefix="1" applyFont="1" applyAlignment="1">
      <alignment horizontal="left" vertical="top"/>
    </xf>
    <xf numFmtId="0" fontId="77" fillId="0" borderId="0" xfId="2" applyFont="1" applyAlignment="1">
      <alignment horizontal="left" vertical="top"/>
    </xf>
    <xf numFmtId="0" fontId="78" fillId="0" borderId="0" xfId="0" applyFont="1" applyAlignment="1">
      <alignment horizontal="left" vertical="top"/>
    </xf>
    <xf numFmtId="0" fontId="76" fillId="0" borderId="0" xfId="3" applyFont="1" applyAlignment="1">
      <alignment horizontal="left" vertical="top" wrapText="1"/>
    </xf>
    <xf numFmtId="0" fontId="77" fillId="0" borderId="0" xfId="2" quotePrefix="1" applyFont="1" applyAlignment="1">
      <alignment horizontal="left" vertical="top" wrapText="1"/>
    </xf>
    <xf numFmtId="0" fontId="76" fillId="0" borderId="0" xfId="3" quotePrefix="1" applyFont="1" applyAlignment="1">
      <alignment horizontal="left" vertical="top"/>
    </xf>
    <xf numFmtId="0" fontId="77" fillId="0" borderId="0" xfId="2" applyFont="1" applyAlignment="1">
      <alignment horizontal="left" vertical="top" wrapText="1"/>
    </xf>
    <xf numFmtId="0" fontId="75" fillId="0" borderId="0" xfId="3" applyFont="1" applyAlignment="1">
      <alignment horizontal="left" vertical="top" wrapText="1"/>
    </xf>
    <xf numFmtId="0" fontId="6" fillId="0" borderId="0" xfId="2" applyAlignment="1">
      <alignment vertical="center"/>
    </xf>
    <xf numFmtId="0" fontId="6" fillId="0" borderId="0" xfId="2" applyFill="1" applyAlignment="1">
      <alignment vertical="center"/>
    </xf>
    <xf numFmtId="0" fontId="75" fillId="4" borderId="0" xfId="0" applyFont="1" applyFill="1" applyAlignment="1">
      <alignment horizontal="left" vertical="top"/>
    </xf>
    <xf numFmtId="0" fontId="42" fillId="10" borderId="26" xfId="3" applyFont="1" applyFill="1" applyBorder="1" applyAlignment="1">
      <alignment vertical="center"/>
    </xf>
    <xf numFmtId="0" fontId="1" fillId="4" borderId="0" xfId="0" applyFont="1" applyFill="1"/>
    <xf numFmtId="0" fontId="1" fillId="0" borderId="0" xfId="0" applyFont="1" applyAlignment="1">
      <alignment horizontal="left"/>
    </xf>
    <xf numFmtId="0" fontId="78" fillId="4" borderId="0" xfId="0" applyFont="1" applyFill="1" applyAlignment="1">
      <alignment horizontal="left" vertical="top"/>
    </xf>
    <xf numFmtId="3" fontId="33" fillId="6" borderId="22" xfId="3" applyNumberFormat="1" applyFont="1" applyFill="1" applyBorder="1" applyAlignment="1">
      <alignment vertical="center" wrapText="1"/>
    </xf>
    <xf numFmtId="0" fontId="33" fillId="6" borderId="22" xfId="3" applyFont="1" applyFill="1" applyBorder="1" applyAlignment="1">
      <alignment horizontal="right" vertical="center" wrapText="1"/>
    </xf>
    <xf numFmtId="165" fontId="33" fillId="6" borderId="23" xfId="1" applyFont="1" applyFill="1" applyBorder="1" applyAlignment="1">
      <alignment vertical="center" wrapText="1"/>
    </xf>
    <xf numFmtId="0" fontId="1" fillId="3" borderId="22" xfId="3" applyFont="1" applyFill="1" applyBorder="1" applyAlignment="1">
      <alignment horizontal="left" vertical="center" wrapText="1"/>
    </xf>
    <xf numFmtId="0" fontId="1" fillId="3" borderId="22" xfId="3" quotePrefix="1" applyFont="1" applyFill="1" applyBorder="1" applyAlignment="1">
      <alignment horizontal="left" vertical="center" wrapText="1"/>
    </xf>
    <xf numFmtId="0" fontId="1" fillId="11" borderId="21" xfId="3" applyFont="1" applyFill="1" applyBorder="1" applyAlignment="1">
      <alignment horizontal="left" vertical="center"/>
    </xf>
    <xf numFmtId="0" fontId="1" fillId="0" borderId="0" xfId="3" applyFont="1" applyAlignment="1">
      <alignment horizontal="right"/>
    </xf>
    <xf numFmtId="3" fontId="33" fillId="6" borderId="22" xfId="3" applyNumberFormat="1" applyFont="1" applyFill="1" applyBorder="1" applyAlignment="1">
      <alignment horizontal="right" wrapText="1"/>
    </xf>
    <xf numFmtId="3" fontId="33" fillId="6" borderId="23" xfId="3" applyNumberFormat="1" applyFont="1" applyFill="1" applyBorder="1" applyAlignment="1">
      <alignment horizontal="right" wrapText="1"/>
    </xf>
    <xf numFmtId="0" fontId="33" fillId="6" borderId="22" xfId="3" applyFont="1" applyFill="1" applyBorder="1" applyAlignment="1">
      <alignment horizontal="left" wrapText="1"/>
    </xf>
    <xf numFmtId="0" fontId="1" fillId="3" borderId="23" xfId="3" quotePrefix="1" applyFont="1" applyFill="1" applyBorder="1" applyAlignment="1">
      <alignment horizontal="left" vertical="center" wrapText="1"/>
    </xf>
    <xf numFmtId="0" fontId="0" fillId="11" borderId="21" xfId="0" quotePrefix="1" applyFill="1" applyBorder="1" applyAlignment="1">
      <alignment vertical="top" wrapText="1"/>
    </xf>
    <xf numFmtId="0" fontId="36" fillId="3" borderId="22" xfId="3" applyFont="1" applyFill="1" applyBorder="1" applyAlignment="1">
      <alignment horizontal="left" vertical="center" wrapText="1"/>
    </xf>
    <xf numFmtId="0" fontId="36" fillId="3" borderId="22" xfId="3" quotePrefix="1" applyFont="1" applyFill="1" applyBorder="1" applyAlignment="1">
      <alignment horizontal="left" vertical="center" wrapText="1"/>
    </xf>
    <xf numFmtId="0" fontId="1" fillId="3" borderId="21" xfId="3" applyFont="1" applyFill="1" applyBorder="1" applyAlignment="1">
      <alignment horizontal="left" vertical="center" wrapText="1"/>
    </xf>
    <xf numFmtId="10" fontId="33" fillId="0" borderId="23" xfId="6" applyNumberFormat="1" applyFont="1" applyFill="1" applyBorder="1" applyAlignment="1">
      <alignment vertical="center" wrapText="1"/>
    </xf>
    <xf numFmtId="0" fontId="70" fillId="0" borderId="0" xfId="0" applyFont="1"/>
    <xf numFmtId="3" fontId="33" fillId="6" borderId="22" xfId="1" applyNumberFormat="1" applyFont="1" applyFill="1" applyBorder="1" applyAlignment="1">
      <alignment vertical="center" wrapText="1"/>
    </xf>
    <xf numFmtId="3" fontId="33" fillId="6" borderId="22" xfId="3" applyNumberFormat="1" applyFont="1" applyFill="1" applyBorder="1" applyAlignment="1">
      <alignment horizontal="right" vertical="center" wrapText="1"/>
    </xf>
    <xf numFmtId="14" fontId="1" fillId="6" borderId="0" xfId="3" applyNumberFormat="1" applyFont="1" applyFill="1" applyAlignment="1">
      <alignment horizontal="right" vertical="center"/>
    </xf>
    <xf numFmtId="0" fontId="46" fillId="3" borderId="33" xfId="3" quotePrefix="1" applyFont="1" applyFill="1" applyBorder="1" applyAlignment="1">
      <alignment horizontal="left" vertical="center"/>
    </xf>
    <xf numFmtId="0" fontId="46" fillId="3" borderId="0" xfId="3" quotePrefix="1" applyFont="1" applyFill="1" applyAlignment="1">
      <alignment horizontal="left" vertical="center"/>
    </xf>
    <xf numFmtId="0" fontId="42" fillId="3" borderId="2" xfId="3" quotePrefix="1" applyFont="1" applyFill="1" applyBorder="1" applyAlignment="1">
      <alignment horizontal="left" vertical="center" wrapText="1"/>
    </xf>
    <xf numFmtId="0" fontId="33" fillId="6" borderId="22" xfId="3" quotePrefix="1" applyFont="1" applyFill="1" applyBorder="1" applyAlignment="1">
      <alignment horizontal="left" vertical="center" wrapText="1" indent="3"/>
    </xf>
    <xf numFmtId="0" fontId="35" fillId="3" borderId="0" xfId="3" quotePrefix="1" applyFont="1" applyFill="1" applyAlignment="1">
      <alignment horizontal="left" vertical="center" wrapText="1"/>
    </xf>
    <xf numFmtId="165" fontId="42" fillId="0" borderId="0" xfId="1" applyFont="1" applyAlignment="1">
      <alignment horizontal="left" vertical="center"/>
    </xf>
    <xf numFmtId="0" fontId="42" fillId="5" borderId="0" xfId="3" applyFont="1" applyFill="1" applyAlignment="1">
      <alignment vertical="center"/>
    </xf>
    <xf numFmtId="0" fontId="42" fillId="5" borderId="0" xfId="3" quotePrefix="1" applyFont="1" applyFill="1" applyAlignment="1">
      <alignment vertical="center"/>
    </xf>
    <xf numFmtId="0" fontId="6" fillId="6" borderId="22" xfId="2" applyFill="1" applyBorder="1" applyAlignment="1">
      <alignment horizontal="center" vertical="center" wrapText="1"/>
    </xf>
    <xf numFmtId="0" fontId="0" fillId="11" borderId="21" xfId="0" quotePrefix="1" applyFill="1" applyBorder="1" applyAlignment="1">
      <alignment horizontal="left" vertical="top" wrapText="1"/>
    </xf>
    <xf numFmtId="0" fontId="0" fillId="11" borderId="22" xfId="0" quotePrefix="1" applyFill="1" applyBorder="1" applyAlignment="1">
      <alignment horizontal="left" vertical="top" wrapText="1"/>
    </xf>
    <xf numFmtId="49" fontId="79" fillId="13" borderId="0" xfId="0" applyNumberFormat="1" applyFont="1" applyFill="1" applyAlignment="1">
      <alignment vertical="top"/>
    </xf>
    <xf numFmtId="0" fontId="79" fillId="13" borderId="0" xfId="0" applyFont="1" applyFill="1" applyAlignment="1">
      <alignment vertical="top"/>
    </xf>
    <xf numFmtId="49" fontId="80" fillId="14" borderId="0" xfId="0" applyNumberFormat="1" applyFont="1" applyFill="1" applyAlignment="1">
      <alignment vertical="top"/>
    </xf>
    <xf numFmtId="49" fontId="81" fillId="15" borderId="0" xfId="0" applyNumberFormat="1" applyFont="1" applyFill="1" applyAlignment="1">
      <alignment vertical="top"/>
    </xf>
    <xf numFmtId="0" fontId="81" fillId="15" borderId="0" xfId="0" applyFont="1" applyFill="1" applyAlignment="1">
      <alignment vertical="top"/>
    </xf>
    <xf numFmtId="49" fontId="82" fillId="16" borderId="0" xfId="0" applyNumberFormat="1" applyFont="1" applyFill="1" applyAlignment="1">
      <alignment vertical="top"/>
    </xf>
    <xf numFmtId="0" fontId="82" fillId="16" borderId="0" xfId="0" applyFont="1" applyFill="1" applyAlignment="1">
      <alignment vertical="top"/>
    </xf>
    <xf numFmtId="49" fontId="83" fillId="17" borderId="43" xfId="0" applyNumberFormat="1" applyFont="1" applyFill="1" applyBorder="1" applyAlignment="1">
      <alignment vertical="top"/>
    </xf>
    <xf numFmtId="49" fontId="84" fillId="17" borderId="43" xfId="0" applyNumberFormat="1" applyFont="1" applyFill="1" applyBorder="1" applyAlignment="1">
      <alignment vertical="top"/>
    </xf>
    <xf numFmtId="49" fontId="83" fillId="12" borderId="0" xfId="0" applyNumberFormat="1" applyFont="1" applyFill="1" applyAlignment="1">
      <alignment vertical="top"/>
    </xf>
    <xf numFmtId="49" fontId="83" fillId="0" borderId="0" xfId="0" applyNumberFormat="1" applyFont="1" applyAlignment="1">
      <alignment vertical="top"/>
    </xf>
    <xf numFmtId="0" fontId="84" fillId="17" borderId="43" xfId="0" applyFont="1" applyFill="1" applyBorder="1" applyAlignment="1">
      <alignment vertical="top"/>
    </xf>
    <xf numFmtId="168" fontId="84" fillId="0" borderId="0" xfId="0" applyNumberFormat="1" applyFont="1" applyAlignment="1">
      <alignment vertical="top"/>
    </xf>
    <xf numFmtId="49" fontId="85" fillId="0" borderId="0" xfId="0" applyNumberFormat="1" applyFont="1" applyAlignment="1">
      <alignment vertical="top"/>
    </xf>
    <xf numFmtId="49" fontId="81" fillId="18" borderId="44" xfId="0" applyNumberFormat="1" applyFont="1" applyFill="1" applyBorder="1" applyAlignment="1">
      <alignment vertical="top"/>
    </xf>
    <xf numFmtId="49" fontId="84" fillId="0" borderId="0" xfId="0" applyNumberFormat="1" applyFont="1" applyAlignment="1">
      <alignment vertical="top"/>
    </xf>
    <xf numFmtId="49" fontId="86" fillId="16" borderId="0" xfId="0" applyNumberFormat="1" applyFont="1" applyFill="1" applyAlignment="1">
      <alignment vertical="top"/>
    </xf>
    <xf numFmtId="49" fontId="84" fillId="19" borderId="0" xfId="0" applyNumberFormat="1" applyFont="1" applyFill="1" applyAlignment="1">
      <alignment horizontal="left" vertical="top" indent="2"/>
    </xf>
    <xf numFmtId="49" fontId="87" fillId="18" borderId="44" xfId="0" applyNumberFormat="1" applyFont="1" applyFill="1" applyBorder="1" applyAlignment="1">
      <alignment horizontal="center" vertical="top"/>
    </xf>
    <xf numFmtId="49" fontId="84" fillId="20" borderId="45" xfId="0" applyNumberFormat="1" applyFont="1" applyFill="1" applyBorder="1" applyAlignment="1">
      <alignment horizontal="center" vertical="top"/>
    </xf>
    <xf numFmtId="49" fontId="84" fillId="20" borderId="45" xfId="0" applyNumberFormat="1" applyFont="1" applyFill="1" applyBorder="1" applyAlignment="1">
      <alignment vertical="top"/>
    </xf>
    <xf numFmtId="49" fontId="84" fillId="12" borderId="45" xfId="0" applyNumberFormat="1" applyFont="1" applyFill="1" applyBorder="1" applyAlignment="1">
      <alignment horizontal="center" vertical="top"/>
    </xf>
    <xf numFmtId="49" fontId="84" fillId="12" borderId="45" xfId="0" applyNumberFormat="1" applyFont="1" applyFill="1" applyBorder="1" applyAlignment="1">
      <alignment vertical="top"/>
    </xf>
    <xf numFmtId="49" fontId="80" fillId="21" borderId="46" xfId="0" applyNumberFormat="1" applyFont="1" applyFill="1" applyBorder="1" applyAlignment="1">
      <alignment vertical="top"/>
    </xf>
    <xf numFmtId="49" fontId="83" fillId="22" borderId="0" xfId="0" applyNumberFormat="1" applyFont="1" applyFill="1" applyAlignment="1">
      <alignment vertical="top"/>
    </xf>
    <xf numFmtId="0" fontId="87" fillId="18" borderId="44" xfId="0" applyFont="1" applyFill="1" applyBorder="1" applyAlignment="1">
      <alignment horizontal="center" vertical="top"/>
    </xf>
    <xf numFmtId="0" fontId="84" fillId="20" borderId="45" xfId="0" applyFont="1" applyFill="1" applyBorder="1" applyAlignment="1">
      <alignment vertical="top"/>
    </xf>
    <xf numFmtId="0" fontId="84" fillId="12" borderId="45" xfId="0" applyFont="1" applyFill="1" applyBorder="1" applyAlignment="1">
      <alignment vertical="top"/>
    </xf>
    <xf numFmtId="49" fontId="88" fillId="0" borderId="0" xfId="0" applyNumberFormat="1" applyFont="1" applyAlignment="1">
      <alignment vertical="top"/>
    </xf>
    <xf numFmtId="168" fontId="84" fillId="20" borderId="45" xfId="0" applyNumberFormat="1" applyFont="1" applyFill="1" applyBorder="1" applyAlignment="1">
      <alignment vertical="top"/>
    </xf>
    <xf numFmtId="49" fontId="89" fillId="12" borderId="0" xfId="0" applyNumberFormat="1" applyFont="1" applyFill="1" applyAlignment="1">
      <alignment horizontal="center" vertical="top"/>
    </xf>
    <xf numFmtId="0" fontId="0" fillId="0" borderId="0" xfId="0">
      <extLst>
        <ext xmlns:xfpb="http://schemas.microsoft.com/office/spreadsheetml/2022/featurepropertybag" uri="{C7286773-470A-42A8-94C5-96B5CB345126}">
          <xfpb:xfComplement i="0"/>
        </ext>
      </extLst>
    </xf>
    <xf numFmtId="0" fontId="42" fillId="3" borderId="0" xfId="3" quotePrefix="1" applyFont="1" applyFill="1" applyAlignment="1">
      <alignment horizontal="left" vertical="center" wrapText="1"/>
    </xf>
    <xf numFmtId="0" fontId="0" fillId="0" borderId="0" xfId="0" quotePrefix="1"/>
    <xf numFmtId="0" fontId="0" fillId="0" borderId="0" xfId="0" quotePrefix="1" applyAlignment="1">
      <alignment horizontal="left"/>
    </xf>
    <xf numFmtId="0" fontId="75" fillId="9" borderId="0" xfId="0" applyFont="1" applyFill="1" applyAlignment="1">
      <alignment horizontal="left" vertical="top"/>
    </xf>
    <xf numFmtId="0" fontId="75" fillId="9" borderId="0" xfId="0" applyFont="1" applyFill="1" applyAlignment="1">
      <alignment horizontal="left" vertical="top" wrapText="1"/>
    </xf>
    <xf numFmtId="0" fontId="75" fillId="9" borderId="0" xfId="3" applyFont="1" applyFill="1" applyAlignment="1">
      <alignment horizontal="left" vertical="top"/>
    </xf>
    <xf numFmtId="0" fontId="75" fillId="9" borderId="0" xfId="3" applyFont="1" applyFill="1" applyAlignment="1">
      <alignment horizontal="left" vertical="top" wrapText="1"/>
    </xf>
    <xf numFmtId="165" fontId="1" fillId="0" borderId="0" xfId="1" applyFont="1" applyFill="1"/>
    <xf numFmtId="165" fontId="1" fillId="0" borderId="0" xfId="1" applyFont="1" applyFill="1" applyAlignment="1">
      <alignment horizontal="right"/>
    </xf>
    <xf numFmtId="167" fontId="1" fillId="0" borderId="0" xfId="1" applyNumberFormat="1" applyFont="1" applyFill="1"/>
    <xf numFmtId="0" fontId="90" fillId="0" borderId="0" xfId="0" applyFont="1"/>
    <xf numFmtId="0" fontId="54" fillId="0" borderId="0" xfId="0" applyFont="1" applyAlignment="1">
      <alignment horizontal="left" vertical="center"/>
    </xf>
    <xf numFmtId="0" fontId="1" fillId="0" borderId="0" xfId="0" applyFont="1" applyAlignment="1">
      <alignment horizontal="left" vertical="center"/>
    </xf>
    <xf numFmtId="49" fontId="50" fillId="22" borderId="0" xfId="0" applyNumberFormat="1" applyFont="1" applyFill="1" applyAlignment="1">
      <alignment vertical="top"/>
    </xf>
    <xf numFmtId="167" fontId="6" fillId="0" borderId="0" xfId="2" applyNumberFormat="1" applyFill="1" applyAlignment="1">
      <alignment horizontal="left" vertical="top" wrapText="1"/>
    </xf>
    <xf numFmtId="49" fontId="75" fillId="0" borderId="0" xfId="0" quotePrefix="1" applyNumberFormat="1" applyFont="1" applyAlignment="1">
      <alignment horizontal="left" vertical="top"/>
    </xf>
    <xf numFmtId="49" fontId="75" fillId="0" borderId="0" xfId="0" applyNumberFormat="1" applyFont="1" applyAlignment="1">
      <alignment horizontal="left" vertical="top"/>
    </xf>
    <xf numFmtId="0" fontId="58" fillId="0" borderId="0" xfId="5" applyFont="1" applyFill="1"/>
    <xf numFmtId="0" fontId="93" fillId="0" borderId="21" xfId="2" applyFont="1" applyBorder="1" applyAlignment="1">
      <alignment horizontal="left" vertical="center" wrapText="1"/>
    </xf>
    <xf numFmtId="0" fontId="34" fillId="0" borderId="0" xfId="3" applyFont="1" applyAlignment="1">
      <alignment horizontal="left" vertical="center" wrapText="1"/>
    </xf>
    <xf numFmtId="0" fontId="49" fillId="5" borderId="0" xfId="2" applyFont="1" applyFill="1" applyBorder="1" applyAlignment="1">
      <alignment vertical="center"/>
    </xf>
    <xf numFmtId="0" fontId="27" fillId="5" borderId="3" xfId="2" applyFont="1" applyFill="1" applyBorder="1" applyAlignment="1">
      <alignment horizontal="center" vertical="center"/>
    </xf>
    <xf numFmtId="0" fontId="38" fillId="5" borderId="0" xfId="2" applyFont="1" applyFill="1" applyBorder="1" applyAlignment="1">
      <alignment vertical="center" wrapText="1"/>
    </xf>
    <xf numFmtId="0" fontId="33" fillId="5" borderId="0" xfId="3" applyFont="1" applyFill="1" applyAlignment="1">
      <alignment horizontal="left" vertical="center" wrapText="1" indent="2"/>
    </xf>
    <xf numFmtId="0" fontId="27" fillId="5" borderId="15" xfId="2" applyFont="1" applyFill="1" applyBorder="1" applyAlignment="1">
      <alignment horizontal="center" vertical="center"/>
    </xf>
    <xf numFmtId="0" fontId="27" fillId="5" borderId="16" xfId="2" applyFont="1" applyFill="1" applyBorder="1" applyAlignment="1">
      <alignment horizontal="center" vertical="center"/>
    </xf>
    <xf numFmtId="0" fontId="27" fillId="5" borderId="17" xfId="2" applyFont="1" applyFill="1" applyBorder="1" applyAlignment="1">
      <alignment horizontal="center" vertical="center"/>
    </xf>
    <xf numFmtId="0" fontId="36" fillId="5" borderId="0" xfId="2" applyFont="1" applyFill="1" applyBorder="1" applyAlignment="1">
      <alignment vertical="center"/>
    </xf>
    <xf numFmtId="0" fontId="23" fillId="5" borderId="0" xfId="3" applyFont="1" applyFill="1" applyAlignment="1">
      <alignment horizontal="left" vertical="center"/>
    </xf>
    <xf numFmtId="0" fontId="59" fillId="5" borderId="0" xfId="3" applyFont="1" applyFill="1" applyAlignment="1">
      <alignment horizontal="left" vertical="center"/>
    </xf>
    <xf numFmtId="0" fontId="35" fillId="5" borderId="0" xfId="3" applyFont="1" applyFill="1" applyAlignment="1">
      <alignment horizontal="left" vertical="center" wrapText="1" indent="3"/>
    </xf>
    <xf numFmtId="0" fontId="42" fillId="5" borderId="0" xfId="3" applyFont="1" applyFill="1" applyAlignment="1">
      <alignment horizontal="left" vertical="center" wrapText="1" indent="3"/>
    </xf>
    <xf numFmtId="0" fontId="38" fillId="5" borderId="0" xfId="2" applyFont="1" applyFill="1" applyAlignment="1"/>
    <xf numFmtId="0" fontId="20" fillId="0" borderId="0" xfId="0" applyFont="1" applyAlignment="1">
      <alignment vertical="center"/>
    </xf>
    <xf numFmtId="0" fontId="23" fillId="0" borderId="40" xfId="3" applyFont="1" applyBorder="1" applyAlignment="1">
      <alignment vertical="center"/>
    </xf>
    <xf numFmtId="0" fontId="23" fillId="0" borderId="41" xfId="3" applyFont="1" applyBorder="1" applyAlignment="1">
      <alignment vertical="center"/>
    </xf>
    <xf numFmtId="0" fontId="34" fillId="0" borderId="36" xfId="3" applyFont="1" applyBorder="1" applyAlignment="1">
      <alignment horizontal="left" vertical="center"/>
    </xf>
    <xf numFmtId="0" fontId="19" fillId="0" borderId="0" xfId="2" applyFont="1" applyFill="1" applyBorder="1" applyAlignment="1">
      <alignment horizontal="center" vertical="center"/>
    </xf>
    <xf numFmtId="0" fontId="34" fillId="0" borderId="0" xfId="3" applyFont="1" applyAlignment="1">
      <alignment horizontal="left" vertical="center"/>
    </xf>
    <xf numFmtId="0" fontId="1" fillId="3" borderId="22" xfId="3" applyFont="1" applyFill="1" applyBorder="1" applyAlignment="1">
      <alignment horizontal="left" vertical="center" wrapText="1"/>
    </xf>
    <xf numFmtId="0" fontId="1" fillId="3" borderId="23" xfId="3" applyFont="1" applyFill="1" applyBorder="1" applyAlignment="1">
      <alignment horizontal="left" vertical="center" wrapText="1"/>
    </xf>
    <xf numFmtId="0" fontId="42" fillId="5" borderId="0" xfId="3" applyFont="1" applyFill="1" applyAlignment="1">
      <alignment vertical="center" wrapText="1"/>
    </xf>
    <xf numFmtId="0" fontId="27" fillId="5" borderId="39" xfId="2" applyFont="1" applyFill="1" applyBorder="1" applyAlignment="1">
      <alignment horizontal="center" vertical="center"/>
    </xf>
    <xf numFmtId="0" fontId="27" fillId="5" borderId="19" xfId="2" applyFont="1" applyFill="1" applyBorder="1" applyAlignment="1">
      <alignment horizontal="center" vertical="center"/>
    </xf>
    <xf numFmtId="0" fontId="27" fillId="5" borderId="37" xfId="2" applyFont="1" applyFill="1" applyBorder="1" applyAlignment="1">
      <alignment horizontal="center" vertical="center"/>
    </xf>
    <xf numFmtId="0" fontId="27" fillId="5" borderId="0" xfId="2" applyFont="1" applyFill="1" applyBorder="1" applyAlignment="1">
      <alignment horizontal="center" vertical="center"/>
    </xf>
    <xf numFmtId="0" fontId="52" fillId="5" borderId="0" xfId="2" applyFont="1" applyFill="1" applyAlignment="1"/>
    <xf numFmtId="0" fontId="1" fillId="0" borderId="0" xfId="3" applyFont="1" applyAlignment="1">
      <alignment horizontal="left" vertical="center"/>
    </xf>
    <xf numFmtId="0" fontId="15" fillId="5" borderId="0" xfId="3" applyFont="1" applyFill="1" applyAlignment="1">
      <alignment vertical="center"/>
    </xf>
    <xf numFmtId="0" fontId="53" fillId="5" borderId="0" xfId="3" applyFont="1" applyFill="1" applyAlignment="1">
      <alignment horizontal="left" vertical="center"/>
    </xf>
    <xf numFmtId="0" fontId="42" fillId="0" borderId="0" xfId="3" applyFont="1" applyAlignment="1">
      <alignment horizontal="left" vertical="center"/>
    </xf>
    <xf numFmtId="0" fontId="24" fillId="6" borderId="0" xfId="3" applyFont="1" applyFill="1" applyAlignment="1">
      <alignment vertical="center"/>
    </xf>
    <xf numFmtId="0" fontId="55" fillId="8" borderId="24" xfId="3" applyFont="1" applyFill="1" applyBorder="1" applyAlignment="1">
      <alignment horizontal="left" vertical="center"/>
    </xf>
    <xf numFmtId="0" fontId="55" fillId="8" borderId="1" xfId="3" applyFont="1" applyFill="1" applyBorder="1" applyAlignment="1">
      <alignment horizontal="left" vertical="center"/>
    </xf>
    <xf numFmtId="0" fontId="55" fillId="8" borderId="25" xfId="3" applyFont="1" applyFill="1" applyBorder="1" applyAlignment="1">
      <alignment horizontal="left" vertical="center"/>
    </xf>
    <xf numFmtId="0" fontId="23" fillId="0" borderId="38" xfId="3" applyFont="1" applyBorder="1" applyAlignment="1">
      <alignment vertical="center"/>
    </xf>
    <xf numFmtId="0" fontId="61" fillId="6" borderId="0" xfId="2" applyFont="1" applyFill="1" applyBorder="1" applyAlignment="1">
      <alignment horizontal="left" vertical="center" wrapText="1"/>
    </xf>
    <xf numFmtId="0" fontId="61" fillId="6"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5" borderId="4" xfId="2" applyFont="1" applyFill="1" applyBorder="1" applyAlignment="1">
      <alignment horizontal="left" vertical="center" wrapText="1"/>
    </xf>
    <xf numFmtId="0" fontId="27" fillId="5" borderId="0" xfId="2" applyFont="1" applyFill="1" applyAlignment="1"/>
    <xf numFmtId="0" fontId="59" fillId="5" borderId="0" xfId="0" applyFont="1" applyFill="1" applyAlignment="1">
      <alignment vertical="center" wrapText="1"/>
    </xf>
    <xf numFmtId="0" fontId="42" fillId="5" borderId="0" xfId="0" applyFont="1" applyFill="1" applyAlignment="1">
      <alignment horizontal="left" vertical="center" wrapText="1"/>
    </xf>
    <xf numFmtId="0" fontId="42" fillId="5" borderId="0" xfId="0" applyFont="1" applyFill="1" applyAlignment="1">
      <alignment horizontal="left" vertical="center" wrapText="1" indent="3"/>
    </xf>
    <xf numFmtId="0" fontId="35" fillId="5" borderId="0" xfId="0" applyFont="1" applyFill="1" applyAlignment="1">
      <alignment horizontal="left" vertical="center" wrapText="1" indent="3"/>
    </xf>
    <xf numFmtId="0" fontId="35" fillId="5" borderId="0" xfId="0" applyFont="1" applyFill="1" applyAlignment="1">
      <alignment horizontal="left" vertical="center" wrapText="1"/>
    </xf>
    <xf numFmtId="0" fontId="35" fillId="5" borderId="0" xfId="0" applyFont="1" applyFill="1" applyAlignment="1">
      <alignment horizontal="left" vertical="top" wrapText="1" indent="3"/>
    </xf>
    <xf numFmtId="0" fontId="25" fillId="5"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42" fillId="5" borderId="0" xfId="0" applyFont="1" applyFill="1" applyAlignment="1">
      <alignment horizontal="left" vertical="center" wrapText="1" indent="2"/>
    </xf>
    <xf numFmtId="0" fontId="22" fillId="5" borderId="0" xfId="0" applyFont="1" applyFill="1" applyAlignment="1">
      <alignment vertical="center" wrapText="1"/>
    </xf>
    <xf numFmtId="0" fontId="23" fillId="0" borderId="2" xfId="3" applyFont="1" applyBorder="1" applyAlignment="1">
      <alignment vertical="center"/>
    </xf>
    <xf numFmtId="0" fontId="26" fillId="5" borderId="0" xfId="0" applyFont="1" applyFill="1" applyAlignment="1">
      <alignment vertical="center"/>
    </xf>
    <xf numFmtId="0" fontId="6" fillId="0" borderId="0" xfId="2" quotePrefix="1" applyAlignment="1">
      <alignment horizontal="left" wrapText="1"/>
    </xf>
    <xf numFmtId="0" fontId="21" fillId="0" borderId="0" xfId="0" applyFont="1" applyAlignment="1"/>
  </cellXfs>
  <cellStyles count="8">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Normal 4" xfId="7" xr:uid="{5E425965-400A-4A0B-B2B0-34B3421B7778}"/>
    <cellStyle name="Per cent" xfId="6" builtinId="5"/>
  </cellStyles>
  <dxfs count="122">
    <dxf>
      <alignment horizontal="left" vertical="bottom" textRotation="0" wrapText="1" indent="0" justifyLastLine="0" shrinkToFit="0" readingOrder="0"/>
    </dxf>
    <dxf>
      <alignment horizontal="left" vertical="bottom" textRotation="0" wrapText="1" indent="0" justifyLastLine="0" shrinkToFit="0" readingOrder="0"/>
    </dxf>
    <dxf>
      <numFmt numFmtId="0" formatCode="General"/>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u val="none"/>
        <vertAlign val="baseline"/>
        <sz val="11"/>
        <color theme="1"/>
        <name val="Franklin Gothic Book"/>
        <family val="2"/>
        <scheme val="none"/>
      </font>
      <numFmt numFmtId="0" formatCode="General"/>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numFmt numFmtId="167" formatCode="_ * #,##0_ ;_ * \-#,##0_ ;_ * &quot;-&quot;??_ ;_ @_ "/>
      <fill>
        <patternFill patternType="solid">
          <fgColor indexed="64"/>
          <bgColor rgb="FFFFFF00"/>
        </patternFill>
      </fill>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numFmt numFmtId="0" formatCode="General"/>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alignment horizontal="right" vertical="bottom"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name val="Franklin Gothic Book"/>
        <family val="2"/>
        <scheme val="none"/>
      </font>
      <alignment horizontal="left" vertical="center" textRotation="0" wrapText="0" indent="0" justifyLastLine="0" shrinkToFit="0" readingOrder="0"/>
    </dxf>
    <dxf>
      <border outline="0">
        <top style="medium">
          <color indexed="64"/>
        </top>
      </border>
    </dxf>
    <dxf>
      <font>
        <strike val="0"/>
        <outline val="0"/>
        <shadow val="0"/>
        <u val="none"/>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0"/>
        <color theme="1"/>
        <name val="Franklin Gothic Book"/>
        <family val="2"/>
        <scheme val="none"/>
      </font>
      <numFmt numFmtId="165" formatCode="_ * #,##0.00_ ;_ * \-#,##0.00_ ;_ * &quot;-&quot;??_ ;_ @_ "/>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theme="1"/>
        <name val="Franklin Gothic Book"/>
        <family val="2"/>
        <scheme val="none"/>
      </font>
      <numFmt numFmtId="167" formatCode="_ * #,##0_ ;_ * \-#,##0_ ;_ * &quot;-&quot;??_ ;_ @_ "/>
      <fill>
        <patternFill patternType="none">
          <fgColor indexed="64"/>
          <bgColor indexed="65"/>
        </patternFill>
      </fill>
      <alignment horizontal="left" vertical="top" textRotation="0" wrapText="0" indent="0" justifyLastLine="0" shrinkToFit="0" readingOrder="0"/>
    </dxf>
    <dxf>
      <font>
        <b val="0"/>
        <i/>
        <strike val="0"/>
        <condense val="0"/>
        <extend val="0"/>
        <outline val="0"/>
        <shadow val="0"/>
        <u val="none"/>
        <vertAlign val="baseline"/>
        <sz val="10"/>
        <color theme="1"/>
        <name val="Franklin Gothic Book"/>
        <family val="2"/>
        <scheme val="none"/>
      </font>
      <numFmt numFmtId="167" formatCode="_ * #,##0_ ;_ * \-#,##0_ ;_ * &quot;-&quot;??_ ;_ @_ "/>
      <fill>
        <patternFill patternType="none">
          <fgColor indexed="64"/>
          <bgColor indexed="65"/>
        </patternFill>
      </fill>
      <alignment horizontal="left" vertical="top" textRotation="0" wrapText="0" indent="0" justifyLastLine="0" shrinkToFit="0" readingOrder="0"/>
    </dxf>
    <dxf>
      <font>
        <b val="0"/>
        <i/>
        <strike val="0"/>
        <condense val="0"/>
        <extend val="0"/>
        <outline val="0"/>
        <shadow val="0"/>
        <u val="none"/>
        <vertAlign val="baseline"/>
        <sz val="10"/>
        <color theme="1"/>
        <name val="Franklin Gothic Book"/>
        <family val="2"/>
        <scheme val="none"/>
      </font>
      <numFmt numFmtId="167" formatCode="_ * #,##0_ ;_ * \-#,##0_ ;_ * &quot;-&quot;??_ ;_ @_ "/>
      <fill>
        <patternFill patternType="none">
          <fgColor indexed="64"/>
          <bgColor indexed="65"/>
        </patternFill>
      </fill>
      <alignment horizontal="left" vertical="top" textRotation="0" wrapText="0" indent="0" justifyLastLine="0" shrinkToFit="0" readingOrder="0"/>
    </dxf>
    <dxf>
      <font>
        <b val="0"/>
        <i/>
        <strike val="0"/>
        <condense val="0"/>
        <extend val="0"/>
        <outline val="0"/>
        <shadow val="0"/>
        <u val="none"/>
        <vertAlign val="baseline"/>
        <sz val="10"/>
        <color theme="1"/>
        <name val="Franklin Gothic Book"/>
        <family val="2"/>
        <scheme val="none"/>
      </font>
      <numFmt numFmtId="167" formatCode="_ * #,##0_ ;_ * \-#,##0_ ;_ * &quot;-&quot;??_ ;_ @_ "/>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theme="1"/>
        <name val="Franklin Gothic Book"/>
        <family val="2"/>
        <scheme val="none"/>
      </font>
      <numFmt numFmtId="167" formatCode="_ * #,##0_ ;_ * \-#,##0_ ;_ * &quot;-&quot;??_ ;_ @_ "/>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theme="1"/>
        <name val="Franklin Gothic Book"/>
        <family val="2"/>
        <scheme val="none"/>
      </font>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theme="1"/>
        <name val="Franklin Gothic Book"/>
        <family val="2"/>
        <scheme val="none"/>
      </font>
      <fill>
        <patternFill patternType="none">
          <fgColor indexed="64"/>
          <bgColor indexed="65"/>
        </patternFill>
      </fill>
      <alignment horizontal="left" vertical="top" textRotation="0" wrapText="0" indent="0" justifyLastLine="0" shrinkToFit="0" readingOrder="0"/>
    </dxf>
    <dxf>
      <font>
        <strike val="0"/>
        <outline val="0"/>
        <shadow val="0"/>
        <vertAlign val="baseline"/>
        <sz val="10"/>
        <name val="Franklin Gothic Book"/>
        <family val="2"/>
        <scheme val="none"/>
      </font>
      <alignment horizontal="left" vertical="top" textRotation="0" indent="0" justifyLastLine="0" shrinkToFit="0" readingOrder="0"/>
    </dxf>
    <dxf>
      <font>
        <b val="0"/>
        <i/>
        <strike val="0"/>
        <condense val="0"/>
        <extend val="0"/>
        <outline val="0"/>
        <shadow val="0"/>
        <u val="none"/>
        <vertAlign val="baseline"/>
        <sz val="10"/>
        <color theme="1"/>
        <name val="Franklin Gothic Book"/>
        <family val="2"/>
        <scheme val="none"/>
      </font>
      <fill>
        <patternFill patternType="none">
          <fgColor indexed="64"/>
          <bgColor indexed="65"/>
        </patternFill>
      </fill>
      <alignment horizontal="left" vertical="top" textRotation="0" wrapText="0" indent="0" justifyLastLine="0" shrinkToFit="0" readingOrder="0"/>
    </dxf>
    <dxf>
      <font>
        <b val="0"/>
        <i/>
        <strike val="0"/>
        <condense val="0"/>
        <extend val="0"/>
        <outline val="0"/>
        <shadow val="0"/>
        <u val="none"/>
        <vertAlign val="baseline"/>
        <sz val="10"/>
        <color theme="1"/>
        <name val="Franklin Gothic Book"/>
        <family val="2"/>
        <scheme val="none"/>
      </font>
      <alignment horizontal="left" vertical="top" textRotation="0" wrapText="0" indent="0" justifyLastLine="0" shrinkToFit="0" readingOrder="0"/>
    </dxf>
    <dxf>
      <font>
        <strike val="0"/>
        <outline val="0"/>
        <shadow val="0"/>
        <vertAlign val="baseline"/>
        <sz val="10"/>
        <name val="Franklin Gothic Book"/>
        <family val="2"/>
        <scheme val="none"/>
      </font>
      <alignment horizontal="left" vertical="top" textRotation="0" indent="0" justifyLastLine="0" shrinkToFit="0" readingOrder="0"/>
    </dxf>
    <dxf>
      <border outline="0">
        <top style="medium">
          <color indexed="64"/>
        </top>
      </border>
    </dxf>
    <dxf>
      <font>
        <strike val="0"/>
        <outline val="0"/>
        <shadow val="0"/>
        <vertAlign val="baseline"/>
        <sz val="10"/>
        <name val="Franklin Gothic Book"/>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21"/>
      <tableStyleElement type="firstRowStripe" dxfId="120"/>
      <tableStyleElement type="secondRowStripe" dxfId="119"/>
    </tableStyle>
  </tableStyles>
  <colors>
    <mruColors>
      <color rgb="FFD9E1F2"/>
      <color rgb="FFF6A70A"/>
      <color rgb="FF1BC2EE"/>
      <color rgb="FF165B89"/>
      <color rgb="FF188FBB"/>
      <color rgb="FF7F7F7F"/>
      <color rgb="FF132856"/>
      <color rgb="FFD9D9D9"/>
      <color rgb="FFEBCB9F"/>
      <color rgb="FF007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47750"/>
          <a:ext cx="12592050"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15</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0975" y="0"/>
          <a:ext cx="2377440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13</xdr:col>
      <xdr:colOff>49155</xdr:colOff>
      <xdr:row>29</xdr:row>
      <xdr:rowOff>121519</xdr:rowOff>
    </xdr:from>
    <xdr:to>
      <xdr:col>15</xdr:col>
      <xdr:colOff>40190</xdr:colOff>
      <xdr:row>71</xdr:row>
      <xdr:rowOff>117598</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15864" y="4831772"/>
          <a:ext cx="6485718" cy="825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5" xr16:uid="{6812B0CF-7058-4235-B2FB-F4501A34BE91}" autoFormatId="16" applyNumberFormats="0" applyBorderFormats="0" applyFontFormats="0" applyPatternFormats="0" applyAlignmentFormats="0" applyWidthHeightFormats="0">
  <queryTableRefresh nextId="3">
    <queryTableFields count="2">
      <queryTableField id="1" name="Full project name" tableColumnId="1"/>
      <queryTableField id="2" name="Affiliated companies" tableColumnId="2"/>
    </queryTableFields>
  </queryTableRefresh>
</queryTable>
</file>

<file path=xl/tables/_rels/table15.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5:M82" totalsRowShown="0" headerRowDxfId="118" dataDxfId="117" tableBorderDxfId="116" headerRowCellStyle="Normal 2">
  <autoFilter ref="B25:M82" xr:uid="{6A89EE5C-8D1E-45E6-82AB-11CD45BA6E40}">
    <filterColumn colId="1">
      <filters blank="1">
        <filter val="Yes"/>
      </filters>
    </filterColumn>
  </autoFilter>
  <sortState xmlns:xlrd2="http://schemas.microsoft.com/office/spreadsheetml/2017/richdata2" ref="B26:M82">
    <sortCondition ref="B25:B82"/>
  </sortState>
  <tableColumns count="12">
    <tableColumn id="1" xr3:uid="{8CC8A279-3D52-433B-A927-54271A548F95}" name="Full company name" dataDxfId="115"/>
    <tableColumn id="9" xr3:uid="{569744A7-08DA-4666-B127-19E31888A7B8}" name="Supporting company?" dataDxfId="114" dataCellStyle="Normal 2"/>
    <tableColumn id="7" xr3:uid="{6199F5EF-D667-4A2E-B4B6-E28C9D86CE7D}" name="Company type" dataDxfId="113" dataCellStyle="Normal 2"/>
    <tableColumn id="2" xr3:uid="{47CFFE63-62E9-4C2F-AF7A-8C998C2115DD}" name="Company ID number" dataDxfId="112"/>
    <tableColumn id="5" xr3:uid="{44126531-1251-489D-817D-0BB675AD4463}" name="Sector" dataDxfId="111" dataCellStyle="Normal 2"/>
    <tableColumn id="3" xr3:uid="{B0C9D6BC-CD8D-487B-AAF5-C67B584CF297}" name="Commodities (comma-seperated)" dataDxfId="110" dataCellStyle="Normal 2"/>
    <tableColumn id="4" xr3:uid="{647342AE-9A02-48F4-8A87-5A810456D069}" name="Stock exchange listing or company website " dataDxfId="109" dataCellStyle="Comma"/>
    <tableColumn id="8" xr3:uid="{A71D3E18-CE7F-4A3A-9C59-406CFD09BD83}" name="Audited financial statement (or balance sheet, cash flows, profit/loss statement if unavailable)" dataDxfId="108" dataCellStyle="Comma"/>
    <tableColumn id="11" xr3:uid="{A1DCFFC3-DEBC-48DA-AC80-0B38A62D33FD}" name="Submitted reporting templates?" dataDxfId="107" dataCellStyle="Comma"/>
    <tableColumn id="12" xr3:uid="{FA1E824F-2167-4C3E-BE6A-9CE08BA82D5D}" name="Adhered to national audit?" dataDxfId="106" dataCellStyle="Comma"/>
    <tableColumn id="10" xr3:uid="{CB418A07-3D44-4455-B6A5-459311DEDE43}" name="Adhered to MSG's quality assurances?" dataDxfId="105" dataCellStyle="Comma"/>
    <tableColumn id="6" xr3:uid="{2A2434D1-ADCC-40FE-8B5D-B8088719FA46}" name="Payments to Governments Report" dataDxfId="104" dataCellStyle="Comma">
      <calculatedColumnFormula>(SUMIFS(Table10[Revenue value],Table10[Company],Companies[[#This Row],[Full company name]],Table10[Reporting currency],"USD"))+IFERROR(SUMIFS(Table10[Revenue value],Table10[Company],Companies[[#This Row],[Full company name]],Table10[Reporting currency],"&lt;&gt;USD")/'1_About'!$E$34,0)</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5" totalsRowShown="0" headerRowDxfId="24">
  <autoFilter ref="N2:P75" xr:uid="{00000000-0009-0000-0100-000005000000}"/>
  <sortState xmlns:xlrd2="http://schemas.microsoft.com/office/spreadsheetml/2017/richdata2" ref="N3:P72">
    <sortCondition ref="N2:N72"/>
  </sortState>
  <tableColumns count="3">
    <tableColumn id="1" xr3:uid="{00000000-0010-0000-0500-000001000000}" name="HS ProductCode" dataDxfId="23"/>
    <tableColumn id="2" xr3:uid="{00000000-0010-0000-0500-000002000000}" name="HS Product Description" dataDxfId="22"/>
    <tableColumn id="3" xr3:uid="{00000000-0010-0000-0500-000003000000}" name="HS Product Description w volume" dataDxfId="21"/>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20" dataDxfId="19">
  <autoFilter ref="S2:Y30" xr:uid="{00000000-0009-0000-0100-000007000000}"/>
  <tableColumns count="7">
    <tableColumn id="4" xr3:uid="{00000000-0010-0000-0600-000004000000}" name="Combined" dataDxfId="18"/>
    <tableColumn id="1" xr3:uid="{00000000-0010-0000-0600-000001000000}" name="GFS description" dataDxfId="17"/>
    <tableColumn id="2" xr3:uid="{00000000-0010-0000-0600-000002000000}" name="GFS Code" dataDxfId="16"/>
    <tableColumn id="5" xr3:uid="{00000000-0010-0000-0600-000005000000}" name="GFS Level 1" dataDxfId="15"/>
    <tableColumn id="6" xr3:uid="{00000000-0010-0000-0600-000006000000}" name="GFS Level 2" dataDxfId="14"/>
    <tableColumn id="7" xr3:uid="{00000000-0010-0000-0600-000007000000}" name="GFS Level 3" dataDxfId="13"/>
    <tableColumn id="8" xr3:uid="{00000000-0010-0000-0600-000008000000}" name="GFS Level 4" dataDxfId="12"/>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11" dataDxfId="10">
  <autoFilter ref="AA2:AA9" xr:uid="{00000000-0009-0000-0100-000008000000}"/>
  <tableColumns count="1">
    <tableColumn id="1" xr3:uid="{00000000-0010-0000-0700-000001000000}" name="Sector(s)" dataDxfId="9"/>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8" dataDxfId="7">
  <autoFilter ref="AC2:AC8" xr:uid="{1ADBC98D-8EE2-4E2D-8292-B9B5E1C6604C}"/>
  <tableColumns count="1">
    <tableColumn id="1" xr3:uid="{619D7381-1BA4-49E4-A221-3684B2D0D7D6}" name="Project phases" dataDxfId="6"/>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5" dataDxfId="4">
  <autoFilter ref="AE2:AE7" xr:uid="{0BF01CFB-5BFF-465C-ABA9-A1B7D70AB6D1}"/>
  <tableColumns count="1">
    <tableColumn id="1" xr3:uid="{85A7D8AC-4324-4EDB-9E4C-151DC7BBE4CC}" name="&lt; Agency type &gt;" dataDxfId="3"/>
  </tableColumns>
  <tableStyleInfo name="EITI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BD0254A-F0AD-4889-9E10-4D84BCE360E4}" name="Project_Payments_Field" displayName="Project_Payments_Field" ref="A1:B612" tableType="queryTable" totalsRowShown="0">
  <autoFilter ref="A1:B612" xr:uid="{FBD0254A-F0AD-4889-9E10-4D84BCE360E4}"/>
  <tableColumns count="2">
    <tableColumn id="1" xr3:uid="{D7A7A47A-7C4D-4C60-BAB0-2A5A637C6F32}" uniqueName="1" name="Full project name" queryTableFieldId="1" dataDxfId="2"/>
    <tableColumn id="2" xr3:uid="{E618E674-C4C3-498E-AD5D-214E6AC6B0DC}" uniqueName="2" name="Affiliated companies" queryTableFieldId="2"/>
  </tableColumns>
  <tableStyleInfo name="TableStyleMedium1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8B24B9C-67E7-4196-8D01-06B350FE11A3}" name="Table15" displayName="Table15" ref="A1:C34" totalsRowShown="0">
  <autoFilter ref="A1:C34" xr:uid="{48B24B9C-67E7-4196-8D01-06B350FE11A3}"/>
  <tableColumns count="3">
    <tableColumn id="1" xr3:uid="{7C56075E-D87C-49D5-9020-1ED456B1FA45}" name="Changelog" dataDxfId="1"/>
    <tableColumn id="3" xr3:uid="{AADE9DAF-E8FF-4E3A-8449-76F7733F4FC6}" name="Part affected by changes" dataDxfId="0"/>
    <tableColumn id="2" xr3:uid="{8D93E45E-9242-4B7C-9A52-2775AC1CE4DF}" name="Comments"/>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H19" totalsRowShown="0" headerRowDxfId="103" dataDxfId="102" tableBorderDxfId="101" headerRowCellStyle="Normal 2">
  <autoFilter ref="B14:H19" xr:uid="{A8B4B39C-0D0F-4818-88C8-91C925EC55AF}"/>
  <tableColumns count="7">
    <tableColumn id="1" xr3:uid="{A514468B-E09B-48E0-A959-4DFDD8AB4C35}" name="Full name of agency" dataDxfId="100"/>
    <tableColumn id="4" xr3:uid="{E93FD104-7FE2-4A59-B947-6626A8244D37}" name="Agency type" dataDxfId="99" dataCellStyle="Normal 2"/>
    <tableColumn id="2" xr3:uid="{AB7B7E22-1DB9-44DD-B707-BD73D8566D73}" name="ID number (if applicable)" dataDxfId="98"/>
    <tableColumn id="6" xr3:uid="{CDDEBF4D-B947-40F5-9E57-42CEE58E717C}" name="Submitted reporting templates?" dataDxfId="97" dataCellStyle="Normal 2"/>
    <tableColumn id="7" xr3:uid="{0764E2C0-3EC1-4903-83EE-757C0A1CD33A}" name="Adhered to national audit?" dataDxfId="96" dataCellStyle="Normal 2"/>
    <tableColumn id="5" xr3:uid="{AD18E9A8-F958-4952-8AAD-920BBB20A3F0}" name="Adhered to MSG's quality assurances?" dataDxfId="95" dataCellStyle="Normal 2"/>
    <tableColumn id="3" xr3:uid="{D4ED04ED-28EF-4370-8F5D-96FBFBDE5D1D}" name="Total reported" dataDxfId="94"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84:Q491" totalsRowShown="0" headerRowDxfId="93" dataDxfId="92" tableBorderDxfId="91" headerRowCellStyle="Normal 2">
  <autoFilter ref="B84:Q491" xr:uid="{BB4EE31E-36E6-444B-8B65-954004E3DCB7}"/>
  <sortState xmlns:xlrd2="http://schemas.microsoft.com/office/spreadsheetml/2017/richdata2" ref="B85:Q491">
    <sortCondition ref="B84:B491"/>
  </sortState>
  <tableColumns count="16">
    <tableColumn id="1" xr3:uid="{F5AA4BF4-7DA0-4C74-9A5B-14547F26D1B1}" name="Full project name" dataDxfId="90" dataCellStyle="Normal 2"/>
    <tableColumn id="2" xr3:uid="{685B8D42-EFD0-4DC2-BE10-28D18E979777}" name="Legal agreement reference number(s): contract, licence, lease, concession, …" dataDxfId="89"/>
    <tableColumn id="14" xr3:uid="{9EDB49FF-99D6-4607-BC44-AF6134235632}" name="Start date" dataDxfId="88"/>
    <tableColumn id="15" xr3:uid="{7B8AABA0-1E4F-4842-804C-71F3BB2E37E8}" name="Expiry date" dataDxfId="87"/>
    <tableColumn id="3" xr3:uid="{603E42CC-ECFB-4B1F-A620-0AA181E1F649}" name="Affiliated companies, start with Operator" dataDxfId="86"/>
    <tableColumn id="5" xr3:uid="{228121AB-6AF3-45CE-A57C-DE91B9AADBA7}" name="Commodities (one commodity/row)" dataDxfId="85" dataCellStyle="Normal 2"/>
    <tableColumn id="6" xr3:uid="{235ED50D-2537-4E98-9096-D0CE3E3A0720}" name="Status" dataDxfId="84"/>
    <tableColumn id="7" xr3:uid="{AD7BD532-EFD5-4B42-9DCF-ACD36F766A33}" name="Production (volume)" dataDxfId="83"/>
    <tableColumn id="8" xr3:uid="{8F48E404-F666-43CF-B215-2413E02429D2}" name="Unit" dataDxfId="82"/>
    <tableColumn id="9" xr3:uid="{2E15003C-1852-483F-B320-AD9DABEF1059}" name="Production (value)" dataDxfId="81" dataCellStyle="Normal 2"/>
    <tableColumn id="10" xr3:uid="{AFFC1E31-5241-4FC5-9872-AB13888FD0EC}" name="Currency" dataDxfId="80"/>
    <tableColumn id="4" xr3:uid="{BBB7EF6C-40D2-4D90-A25E-5E8DC4EB5649}" name="GHG Emissions" dataDxfId="79"/>
    <tableColumn id="11" xr3:uid="{569A036F-6767-48BB-81CC-6E6F2AC99260}" name="Emissions unit" dataDxfId="78"/>
    <tableColumn id="12" xr3:uid="{80F4BA1A-C253-4BFE-9F30-E64A4EDF377B}" name="Costs -Capex-" dataDxfId="77"/>
    <tableColumn id="16" xr3:uid="{CEAA2554-C57A-4145-8F09-C58516768072}" name="Costs -Opex-" dataDxfId="76" dataCellStyle="Normal 2"/>
    <tableColumn id="13" xr3:uid="{E7A5DA60-6FDD-4846-999B-11BE0182171A}" name="Cost currency" dataDxfId="75" dataCellStyle="Normal 2"/>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L32" totalsRowShown="0" headerRowDxfId="74" dataDxfId="73">
  <autoFilter ref="B21:L32" xr:uid="{00000000-0009-0000-0100-000006000000}"/>
  <tableColumns count="11">
    <tableColumn id="8" xr3:uid="{00000000-0010-0000-0000-000008000000}" name="GFS Level 1" dataDxfId="72"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71"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70"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9"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8"/>
    <tableColumn id="11" xr3:uid="{00000000-0010-0000-0000-00000B000000}" name="Sector" dataDxfId="67"/>
    <tableColumn id="3" xr3:uid="{00000000-0010-0000-0000-000003000000}" name="Revenue stream name" dataDxfId="66"/>
    <tableColumn id="4" xr3:uid="{00000000-0010-0000-0000-000004000000}" name="Government entity" dataDxfId="65"/>
    <tableColumn id="12" xr3:uid="{1FABD70F-0A0F-47F2-A088-AB0CEFAECC85}" name="Final recipient" dataDxfId="64" dataCellStyle="Comma"/>
    <tableColumn id="5" xr3:uid="{00000000-0010-0000-0000-000005000000}" name="Revenue value" dataDxfId="63" dataCellStyle="Comma"/>
    <tableColumn id="2" xr3:uid="{717E21EE-FF78-4681-8A7C-9B91BD3462F9}" name="Currency" dataDxfId="62"/>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310" totalsRowShown="0" headerRowDxfId="61" dataDxfId="60">
  <autoFilter ref="B14:N310" xr:uid="{F6A9E8DB-AAD3-4F23-BDF8-F73CD40C929E}"/>
  <sortState xmlns:xlrd2="http://schemas.microsoft.com/office/spreadsheetml/2017/richdata2" ref="B15:N310">
    <sortCondition ref="C14:C310"/>
  </sortState>
  <tableColumns count="13">
    <tableColumn id="7" xr3:uid="{B0B955AC-7B0F-4E2F-A90F-081F8DF53075}" name="Sector" dataDxfId="59">
      <calculatedColumnFormula>VLOOKUP(C15,Companies[],5,FALSE)</calculatedColumnFormula>
    </tableColumn>
    <tableColumn id="1" xr3:uid="{F4BA65A6-3315-4982-8AD1-6233F51539B3}" name="Company" dataDxfId="58"/>
    <tableColumn id="3" xr3:uid="{4A565997-97E1-47A8-8ADC-39016648A467}" name="Government entity" dataDxfId="57"/>
    <tableColumn id="4" xr3:uid="{75F55348-A345-4AA0-B61D-0C0295D72872}" name="Revenue stream name" dataDxfId="56"/>
    <tableColumn id="5" xr3:uid="{8F7A06AD-203D-4268-8054-4B0336697888}" name="Levied on project (Y/N)" dataDxfId="55"/>
    <tableColumn id="6" xr3:uid="{9B64602E-90E7-4EA8-BE6A-A27376494140}" name="Reported by project (Y/N)" dataDxfId="54" dataCellStyle="Comma"/>
    <tableColumn id="2" xr3:uid="{43916E52-B1CF-479E-90B0-1D04D88358CC}" name="Project name" dataDxfId="53"/>
    <tableColumn id="13" xr3:uid="{34B04123-A3F5-4642-9FBB-D99F80C5C76E}" name="Reporting currency" dataDxfId="52"/>
    <tableColumn id="14" xr3:uid="{6349802A-D43D-4C34-8E59-A12205BD358D}" name="Revenue value" dataDxfId="51" dataCellStyle="Comma"/>
    <tableColumn id="18" xr3:uid="{9520FDAE-EF49-4183-894D-5E5291D023E4}" name="Payment made in-kind (Y/N)" dataDxfId="50"/>
    <tableColumn id="8" xr3:uid="{A773D8BD-C33D-417F-8B52-0168D9E80008}" name="In-kind volume (if applicable)" dataDxfId="49"/>
    <tableColumn id="9" xr3:uid="{BED2E64F-7F4B-4636-8EC9-DCC71768D73F}" name="Unit (if applicable)" dataDxfId="48"/>
    <tableColumn id="10" xr3:uid="{A6754352-A303-4E88-808C-7F5939247080}" name="Comments" dataDxfId="47"/>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6" dataDxfId="45">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4"/>
    <tableColumn id="2" xr3:uid="{00000000-0010-0000-0100-000002000000}" name="ISO Alpha-2 Code" dataDxfId="43"/>
    <tableColumn id="3" xr3:uid="{00000000-0010-0000-0100-000003000000}" name="ISO Alpha-3 Code" dataDxfId="42"/>
    <tableColumn id="4" xr3:uid="{00000000-0010-0000-0100-000004000000}" name="ISO Numeric Code (UN M49)" dataDxfId="41"/>
    <tableColumn id="5" xr3:uid="{00000000-0010-0000-0100-000005000000}" name="Currency code (ISO-4217)" dataDxfId="40"/>
    <tableColumn id="6" xr3:uid="{00000000-0010-0000-0100-000006000000}" name="Currency code num (ISO-4217)" dataDxfId="39"/>
    <tableColumn id="7" xr3:uid="{00000000-0010-0000-0100-000007000000}" name="Currency" dataDxfId="38"/>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7" dataDxfId="36">
  <autoFilter ref="I2:I7" xr:uid="{00000000-0009-0000-0100-000002000000}"/>
  <tableColumns count="1">
    <tableColumn id="1" xr3:uid="{00000000-0010-0000-0200-000001000000}" name="List" dataDxfId="35"/>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4" dataDxfId="33" headerRowBorderDxfId="31" tableBorderDxfId="32">
  <autoFilter ref="I10:K168" xr:uid="{00000000-0009-0000-0100-000004000000}"/>
  <tableColumns count="3">
    <tableColumn id="1" xr3:uid="{00000000-0010-0000-0300-000001000000}" name="Currency code (ISO-4217)" dataDxfId="30"/>
    <tableColumn id="2" xr3:uid="{00000000-0010-0000-0300-000002000000}" name="Currency code num (ISO-4217)" dataDxfId="29"/>
    <tableColumn id="3" xr3:uid="{00000000-0010-0000-0300-000003000000}" name="Currency" dataDxfId="28"/>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7" dataDxfId="26">
  <autoFilter ref="K2:K7" xr:uid="{00000000-0009-0000-0100-000003000000}"/>
  <tableColumns count="1">
    <tableColumn id="1" xr3:uid="{00000000-0010-0000-0400-000001000000}" name="List" dataDxfId="25"/>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www.nstauthority.co.uk/data-centre/nsta-open-data/"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bankofengland.co.uk/boeapps/database/Rates.asp?TD=2&amp;TM=Jan&amp;TY=2024&amp;into=GBP&amp;rateview=A" TargetMode="External"/><Relationship Id="rId5" Type="http://schemas.openxmlformats.org/officeDocument/2006/relationships/hyperlink" Target="mailto:Hedi.Zaghouani@bdo.co.uk"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stauthority.co.uk/news-publications/reserves-and-resources-report-as-at-end-2023/" TargetMode="External"/><Relationship Id="rId3" Type="http://schemas.openxmlformats.org/officeDocument/2006/relationships/hyperlink" Target="mailto:data@eiti.org" TargetMode="External"/><Relationship Id="rId7" Type="http://schemas.openxmlformats.org/officeDocument/2006/relationships/hyperlink" Target="https://www.ons.gov.uk/economy/grossdomesticproductgdp/timeseries/abmi/qna" TargetMode="External"/><Relationship Id="rId2" Type="http://schemas.openxmlformats.org/officeDocument/2006/relationships/hyperlink" Target="https://unstats.un.org/unsd/nationalaccount/sna2008.asp"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5" Type="http://schemas.openxmlformats.org/officeDocument/2006/relationships/hyperlink" Target="https://eiti.org/document/standard" TargetMode="External"/><Relationship Id="rId4" Type="http://schemas.openxmlformats.org/officeDocument/2006/relationships/hyperlink" Target="https://eiti.org/summary-data-template"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find-and-update.company-information.service.gov.uk/company/00245717" TargetMode="External"/><Relationship Id="rId21" Type="http://schemas.openxmlformats.org/officeDocument/2006/relationships/hyperlink" Target="https://find-and-update.company-information.service.gov.uk/company/FC033971" TargetMode="External"/><Relationship Id="rId42" Type="http://schemas.openxmlformats.org/officeDocument/2006/relationships/hyperlink" Target="https://find-and-update.company-information.service.gov.uk/company/06295350" TargetMode="External"/><Relationship Id="rId47" Type="http://schemas.openxmlformats.org/officeDocument/2006/relationships/hyperlink" Target="https://find-and-update.company-information.service.gov.uk/company/03291592" TargetMode="External"/><Relationship Id="rId63" Type="http://schemas.openxmlformats.org/officeDocument/2006/relationships/hyperlink" Target="https://live.euronext.com/en/product/equities/FR0000120271-XPAR" TargetMode="External"/><Relationship Id="rId68" Type="http://schemas.openxmlformats.org/officeDocument/2006/relationships/hyperlink" Target="https://www.londonstockexchange.com/turquoise-stock/E:REPE" TargetMode="External"/><Relationship Id="rId2" Type="http://schemas.openxmlformats.org/officeDocument/2006/relationships/hyperlink" Target="mailto:data@eiti.org" TargetMode="External"/><Relationship Id="rId16" Type="http://schemas.openxmlformats.org/officeDocument/2006/relationships/hyperlink" Target="https://find-and-update.company-information.service.gov.uk/company/09711370" TargetMode="External"/><Relationship Id="rId29" Type="http://schemas.openxmlformats.org/officeDocument/2006/relationships/hyperlink" Target="https://find-and-update.company-information.service.gov.uk/company/00338917" TargetMode="External"/><Relationship Id="rId11" Type="http://schemas.openxmlformats.org/officeDocument/2006/relationships/hyperlink" Target="https://find-and-update.company-information.service.gov.uk/company/SC200459" TargetMode="External"/><Relationship Id="rId24" Type="http://schemas.openxmlformats.org/officeDocument/2006/relationships/hyperlink" Target="https://find-and-update.company-information.service.gov.uk/company/11957078" TargetMode="External"/><Relationship Id="rId32" Type="http://schemas.openxmlformats.org/officeDocument/2006/relationships/hyperlink" Target="https://find-and-update.company-information.service.gov.uk/company/00658390" TargetMode="External"/><Relationship Id="rId37" Type="http://schemas.openxmlformats.org/officeDocument/2006/relationships/hyperlink" Target="https://find-and-update.company-information.service.gov.uk/company/04590759" TargetMode="External"/><Relationship Id="rId40" Type="http://schemas.openxmlformats.org/officeDocument/2006/relationships/hyperlink" Target="https://find-and-update.company-information.service.gov.uk/company/01285743" TargetMode="External"/><Relationship Id="rId45" Type="http://schemas.openxmlformats.org/officeDocument/2006/relationships/hyperlink" Target="https://find-and-update.company-information.service.gov.uk/company/00825828" TargetMode="External"/><Relationship Id="rId53" Type="http://schemas.openxmlformats.org/officeDocument/2006/relationships/hyperlink" Target="https://find-and-update.company-information.service.gov.uk/company/03919249" TargetMode="External"/><Relationship Id="rId58" Type="http://schemas.openxmlformats.org/officeDocument/2006/relationships/hyperlink" Target="https://money.tmx.com/en/quote/CNQ" TargetMode="External"/><Relationship Id="rId66" Type="http://schemas.openxmlformats.org/officeDocument/2006/relationships/hyperlink" Target="https://www.londonstockexchange.com/market-stock/0MG2/heidelberg-materials-ag/overview" TargetMode="External"/><Relationship Id="rId74" Type="http://schemas.openxmlformats.org/officeDocument/2006/relationships/table" Target="../tables/table3.xml"/><Relationship Id="rId5" Type="http://schemas.openxmlformats.org/officeDocument/2006/relationships/hyperlink" Target="https://find-and-update.company-information.service.gov.uk/company/01767530/filing-history" TargetMode="External"/><Relationship Id="rId61" Type="http://schemas.openxmlformats.org/officeDocument/2006/relationships/hyperlink" Target="https://www.adx.ae/English/Pages/productsandservices/securities/selectcompany/default.aspx?listedcompanyid=TAQA&amp;pnavTitle=TAQA" TargetMode="External"/><Relationship Id="rId19" Type="http://schemas.openxmlformats.org/officeDocument/2006/relationships/hyperlink" Target="https://find-and-update.company-information.service.gov.uk/company/13920571" TargetMode="External"/><Relationship Id="rId14" Type="http://schemas.openxmlformats.org/officeDocument/2006/relationships/hyperlink" Target="https://find-and-update.company-information.service.gov.uk/company/12086835" TargetMode="External"/><Relationship Id="rId22" Type="http://schemas.openxmlformats.org/officeDocument/2006/relationships/hyperlink" Target="https://find-and-update.company-information.service.gov.uk/company/01805156" TargetMode="External"/><Relationship Id="rId27" Type="http://schemas.openxmlformats.org/officeDocument/2006/relationships/hyperlink" Target="https://find-and-update.company-information.service.gov.uk/company/09696268" TargetMode="External"/><Relationship Id="rId30" Type="http://schemas.openxmlformats.org/officeDocument/2006/relationships/hyperlink" Target="https://find-and-update.company-information.service.gov.uk/company/00102498" TargetMode="External"/><Relationship Id="rId35" Type="http://schemas.openxmlformats.org/officeDocument/2006/relationships/hyperlink" Target="https://find-and-update.company-information.service.gov.uk/company/01051137" TargetMode="External"/><Relationship Id="rId43" Type="http://schemas.openxmlformats.org/officeDocument/2006/relationships/hyperlink" Target="https://find-and-update.company-information.service.gov.uk/company/SC234781" TargetMode="External"/><Relationship Id="rId48" Type="http://schemas.openxmlformats.org/officeDocument/2006/relationships/hyperlink" Target="https://find-and-update.company-information.service.gov.uk/company/04073712" TargetMode="External"/><Relationship Id="rId56" Type="http://schemas.openxmlformats.org/officeDocument/2006/relationships/hyperlink" Target="https://www.tsx.com/news/new-company-listings?id=223" TargetMode="External"/><Relationship Id="rId64" Type="http://schemas.openxmlformats.org/officeDocument/2006/relationships/hyperlink" Target="https://www.londonstockexchange.com/stock/TLW/tullow-oil-plc/company-page" TargetMode="External"/><Relationship Id="rId69" Type="http://schemas.openxmlformats.org/officeDocument/2006/relationships/hyperlink" Target="https://find-and-update.company-information.service.gov.uk/company/10660338" TargetMode="External"/><Relationship Id="rId8" Type="http://schemas.openxmlformats.org/officeDocument/2006/relationships/hyperlink" Target="https://find-and-update.company-information.service.gov.uk/company/03456891" TargetMode="External"/><Relationship Id="rId51" Type="http://schemas.openxmlformats.org/officeDocument/2006/relationships/hyperlink" Target="https://find-and-update.company-information.service.gov.uk/company/07533961" TargetMode="External"/><Relationship Id="rId72" Type="http://schemas.openxmlformats.org/officeDocument/2006/relationships/table" Target="../tables/table1.xml"/><Relationship Id="rId3" Type="http://schemas.openxmlformats.org/officeDocument/2006/relationships/hyperlink" Target="https://eiti.org/summary-data-template" TargetMode="External"/><Relationship Id="rId12" Type="http://schemas.openxmlformats.org/officeDocument/2006/relationships/hyperlink" Target="https://find-and-update.company-information.service.gov.uk/company/01019769" TargetMode="External"/><Relationship Id="rId17" Type="http://schemas.openxmlformats.org/officeDocument/2006/relationships/hyperlink" Target="https://find-and-update.company-information.service.gov.uk/company/03531783" TargetMode="External"/><Relationship Id="rId25" Type="http://schemas.openxmlformats.org/officeDocument/2006/relationships/hyperlink" Target="https://find-and-update.company-information.service.gov.uk/company/BR009394" TargetMode="External"/><Relationship Id="rId33" Type="http://schemas.openxmlformats.org/officeDocument/2006/relationships/hyperlink" Target="https://find-and-update.company-information.service.gov.uk/company/03033654" TargetMode="External"/><Relationship Id="rId38" Type="http://schemas.openxmlformats.org/officeDocument/2006/relationships/hyperlink" Target="https://find-and-update.company-information.service.gov.uk/company/00862823" TargetMode="External"/><Relationship Id="rId46" Type="http://schemas.openxmlformats.org/officeDocument/2006/relationships/hyperlink" Target="https://find-and-update.company-information.service.gov.uk/company/04366849" TargetMode="External"/><Relationship Id="rId59" Type="http://schemas.openxmlformats.org/officeDocument/2006/relationships/hyperlink" Target="https://www.nyse.com/quote/XNYS:XOM/QUOTE" TargetMode="External"/><Relationship Id="rId67" Type="http://schemas.openxmlformats.org/officeDocument/2006/relationships/hyperlink" Target="https://money.tmx.com/en/quote/EQNR:US" TargetMode="External"/><Relationship Id="rId20" Type="http://schemas.openxmlformats.org/officeDocument/2006/relationships/hyperlink" Target="https://find-and-update.company-information.service.gov.uk/company/09665181" TargetMode="External"/><Relationship Id="rId41" Type="http://schemas.openxmlformats.org/officeDocument/2006/relationships/hyperlink" Target="https://find-and-update.company-information.service.gov.uk/company/05458042" TargetMode="External"/><Relationship Id="rId54" Type="http://schemas.openxmlformats.org/officeDocument/2006/relationships/hyperlink" Target="https://www.six-group.com/en/products-services/the-swiss-stock-exchange.html" TargetMode="External"/><Relationship Id="rId62" Type="http://schemas.openxmlformats.org/officeDocument/2006/relationships/hyperlink" Target="https://www.londonstockexchange.com/stock/CRH/crh-plc/company-page" TargetMode="External"/><Relationship Id="rId70" Type="http://schemas.openxmlformats.org/officeDocument/2006/relationships/hyperlink" Target="https://find-and-update.company-information.service.gov.uk/company/09121775" TargetMode="External"/><Relationship Id="rId1" Type="http://schemas.openxmlformats.org/officeDocument/2006/relationships/hyperlink" Target="mailto:data@eiti.org" TargetMode="External"/><Relationship Id="rId6" Type="http://schemas.openxmlformats.org/officeDocument/2006/relationships/hyperlink" Target="https://find-and-update.company-information.service.gov.uk/company/02304376/filing-history" TargetMode="External"/><Relationship Id="rId15" Type="http://schemas.openxmlformats.org/officeDocument/2006/relationships/hyperlink" Target="https://find-and-update.company-information.service.gov.uk/company/10647707" TargetMode="External"/><Relationship Id="rId23" Type="http://schemas.openxmlformats.org/officeDocument/2006/relationships/hyperlink" Target="https://find-and-update.company-information.service.gov.uk/company/01179300" TargetMode="External"/><Relationship Id="rId28" Type="http://schemas.openxmlformats.org/officeDocument/2006/relationships/hyperlink" Target="https://find-and-update.company-information.service.gov.uk/company/07720972" TargetMode="External"/><Relationship Id="rId36" Type="http://schemas.openxmlformats.org/officeDocument/2006/relationships/hyperlink" Target="https://find-and-update.company-information.service.gov.uk/company/00813187" TargetMode="External"/><Relationship Id="rId49" Type="http://schemas.openxmlformats.org/officeDocument/2006/relationships/hyperlink" Target="https://find-and-update.company-information.service.gov.uk/company/00972618" TargetMode="External"/><Relationship Id="rId57" Type="http://schemas.openxmlformats.org/officeDocument/2006/relationships/hyperlink" Target="https://live.euronext.com/nl/product/equities/be0003883031-xbru/cfe/cfeb" TargetMode="External"/><Relationship Id="rId10" Type="http://schemas.openxmlformats.org/officeDocument/2006/relationships/hyperlink" Target="https://find-and-update.company-information.service.gov.uk/company/04689011" TargetMode="External"/><Relationship Id="rId31" Type="http://schemas.openxmlformats.org/officeDocument/2006/relationships/hyperlink" Target="https://find-and-update.company-information.service.gov.uk/company/14739556" TargetMode="External"/><Relationship Id="rId44" Type="http://schemas.openxmlformats.org/officeDocument/2006/relationships/hyperlink" Target="https://find-and-update.company-information.service.gov.uk/company/SC272009" TargetMode="External"/><Relationship Id="rId52" Type="http://schemas.openxmlformats.org/officeDocument/2006/relationships/hyperlink" Target="https://find-and-update.company-information.service.gov.uk/company/01722136" TargetMode="External"/><Relationship Id="rId60" Type="http://schemas.openxmlformats.org/officeDocument/2006/relationships/hyperlink" Target="https://www.londonstockexchange.com/stock/SQZ/serica-energy-plc/company-page" TargetMode="External"/><Relationship Id="rId65" Type="http://schemas.openxmlformats.org/officeDocument/2006/relationships/hyperlink" Target="https://www.londonstockexchange.com/stock/SHEL/shell-plc/company-page" TargetMode="External"/><Relationship Id="rId73" Type="http://schemas.openxmlformats.org/officeDocument/2006/relationships/table" Target="../tables/table2.xml"/><Relationship Id="rId4" Type="http://schemas.openxmlformats.org/officeDocument/2006/relationships/hyperlink" Target="https://beta.companieshouse.gov.uk/" TargetMode="External"/><Relationship Id="rId9" Type="http://schemas.openxmlformats.org/officeDocument/2006/relationships/hyperlink" Target="https://find-and-update.company-information.service.gov.uk/company/08066733" TargetMode="External"/><Relationship Id="rId13" Type="http://schemas.openxmlformats.org/officeDocument/2006/relationships/hyperlink" Target="https://find-and-update.company-information.service.gov.uk/company/NI006389" TargetMode="External"/><Relationship Id="rId18" Type="http://schemas.openxmlformats.org/officeDocument/2006/relationships/hyperlink" Target="https://find-and-update.company-information.service.gov.uk/company/04653066" TargetMode="External"/><Relationship Id="rId39" Type="http://schemas.openxmlformats.org/officeDocument/2006/relationships/hyperlink" Target="https://find-and-update.company-information.service.gov.uk/company/07140891" TargetMode="External"/><Relationship Id="rId34" Type="http://schemas.openxmlformats.org/officeDocument/2006/relationships/hyperlink" Target="https://find-and-update.company-information.service.gov.uk/company/01006065" TargetMode="External"/><Relationship Id="rId50" Type="http://schemas.openxmlformats.org/officeDocument/2006/relationships/hyperlink" Target="https://find-and-update.company-information.service.gov.uk/company/05975475" TargetMode="External"/><Relationship Id="rId55" Type="http://schemas.openxmlformats.org/officeDocument/2006/relationships/hyperlink" Target="https://www.bursamalaysia.com/bm/trade/trading_resources/listing_directory/company-profile?stock_code=5199" TargetMode="External"/><Relationship Id="rId7" Type="http://schemas.openxmlformats.org/officeDocument/2006/relationships/hyperlink" Target="https://find-and-update.company-information.service.gov.uk/company/04370508" TargetMode="External"/><Relationship Id="rId7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sites/default/files/attachments/040617update-on-the-standard-template-to-collect-data-on-government-revenues-from-natural-resources.pdf"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iti.org/document/standard" TargetMode="External"/><Relationship Id="rId2" Type="http://schemas.openxmlformats.org/officeDocument/2006/relationships/hyperlink" Target="https://eiti.org/summary-data-template" TargetMode="External"/><Relationship Id="rId1" Type="http://schemas.openxmlformats.org/officeDocument/2006/relationships/hyperlink" Target="mailto:data@eiti.org" TargetMode="External"/><Relationship Id="rId6" Type="http://schemas.openxmlformats.org/officeDocument/2006/relationships/printerSettings" Target="../printerSettings/printerSettings7.bin"/><Relationship Id="rId5" Type="http://schemas.openxmlformats.org/officeDocument/2006/relationships/hyperlink" Target="https://eiti.org/document/standard" TargetMode="External"/><Relationship Id="rId4" Type="http://schemas.openxmlformats.org/officeDocument/2006/relationships/hyperlink" Target="https://eiti.org/document/standard" TargetMode="External"/></Relationships>
</file>

<file path=xl/worksheets/_rels/sheet8.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tabColor rgb="FF92D050"/>
    <pageSetUpPr fitToPage="1"/>
  </sheetPr>
  <dimension ref="B1:G57"/>
  <sheetViews>
    <sheetView showGridLines="0" zoomScaleNormal="100" workbookViewId="0">
      <selection activeCell="C34" sqref="C34"/>
    </sheetView>
  </sheetViews>
  <sheetFormatPr defaultColWidth="4" defaultRowHeight="24" customHeight="1"/>
  <cols>
    <col min="1" max="1" width="4" style="17"/>
    <col min="2" max="2" width="4" style="17" hidden="1" customWidth="1"/>
    <col min="3" max="3" width="76.5703125" style="17" customWidth="1"/>
    <col min="4" max="4" width="2.7109375" style="17" customWidth="1"/>
    <col min="5" max="5" width="56.28515625" style="17" customWidth="1"/>
    <col min="6" max="6" width="2.7109375" style="17" customWidth="1"/>
    <col min="7" max="7" width="50.5703125" style="17" customWidth="1"/>
    <col min="8" max="16384" width="4" style="17"/>
  </cols>
  <sheetData>
    <row r="1" spans="2:7" ht="15.75" customHeight="1">
      <c r="B1" s="160"/>
      <c r="C1" s="18"/>
      <c r="D1" s="160"/>
      <c r="E1" s="160"/>
      <c r="F1" s="160"/>
      <c r="G1" s="160"/>
    </row>
    <row r="2" spans="2:7" ht="15.75">
      <c r="B2" s="160"/>
      <c r="C2" s="160"/>
      <c r="D2" s="160"/>
      <c r="E2" s="160"/>
      <c r="F2" s="160"/>
      <c r="G2" s="160"/>
    </row>
    <row r="3" spans="2:7" ht="15.75">
      <c r="B3" s="160"/>
      <c r="C3" s="160"/>
      <c r="D3" s="160"/>
      <c r="E3" s="175"/>
      <c r="F3" s="160"/>
      <c r="G3" s="175"/>
    </row>
    <row r="4" spans="2:7" ht="15.75">
      <c r="B4" s="160"/>
      <c r="C4" s="160"/>
      <c r="D4" s="160"/>
      <c r="E4" s="175" t="s">
        <v>0</v>
      </c>
      <c r="F4" s="160"/>
      <c r="G4" s="256">
        <v>45701</v>
      </c>
    </row>
    <row r="5" spans="2:7" ht="15.75">
      <c r="B5" s="160"/>
      <c r="C5" s="160"/>
      <c r="D5" s="160"/>
      <c r="E5" s="160"/>
      <c r="F5" s="160"/>
      <c r="G5" s="160"/>
    </row>
    <row r="6" spans="2:7" ht="3.75" customHeight="1">
      <c r="B6" s="160"/>
      <c r="C6" s="160"/>
      <c r="D6" s="160"/>
      <c r="E6" s="160"/>
      <c r="F6" s="160"/>
      <c r="G6" s="160"/>
    </row>
    <row r="7" spans="2:7" ht="3.75" customHeight="1">
      <c r="B7" s="160"/>
      <c r="C7" s="160"/>
      <c r="D7" s="160"/>
      <c r="E7" s="160"/>
      <c r="F7" s="160"/>
      <c r="G7" s="160"/>
    </row>
    <row r="8" spans="2:7" ht="15.75">
      <c r="B8" s="160"/>
      <c r="C8" s="160"/>
      <c r="D8" s="160"/>
      <c r="E8" s="160"/>
      <c r="F8" s="160"/>
      <c r="G8" s="160"/>
    </row>
    <row r="9" spans="2:7" ht="15.75">
      <c r="B9" s="160"/>
      <c r="C9" s="38"/>
      <c r="D9" s="39"/>
      <c r="E9" s="39"/>
      <c r="F9" s="176"/>
      <c r="G9" s="176"/>
    </row>
    <row r="10" spans="2:7">
      <c r="B10" s="160"/>
      <c r="C10" s="96" t="s">
        <v>1</v>
      </c>
      <c r="D10" s="177"/>
      <c r="E10" s="177"/>
      <c r="F10" s="176"/>
      <c r="G10" s="176"/>
    </row>
    <row r="11" spans="2:7" ht="15.75">
      <c r="B11" s="160"/>
      <c r="C11" s="193" t="s">
        <v>2</v>
      </c>
      <c r="D11" s="40"/>
      <c r="E11" s="40"/>
      <c r="F11" s="176"/>
      <c r="G11" s="176"/>
    </row>
    <row r="12" spans="2:7" ht="15.75">
      <c r="B12" s="160"/>
      <c r="C12" s="38"/>
      <c r="D12" s="39"/>
      <c r="E12" s="39"/>
      <c r="F12" s="176"/>
      <c r="G12" s="176"/>
    </row>
    <row r="13" spans="2:7" ht="15.75">
      <c r="B13" s="160"/>
      <c r="C13" s="41" t="s">
        <v>3</v>
      </c>
      <c r="D13" s="39"/>
      <c r="E13" s="39"/>
      <c r="F13" s="176"/>
      <c r="G13" s="176"/>
    </row>
    <row r="14" spans="2:7" ht="15.75">
      <c r="B14" s="160"/>
      <c r="C14" s="323" t="s">
        <v>4</v>
      </c>
      <c r="D14" s="323"/>
      <c r="E14" s="323"/>
      <c r="F14" s="176"/>
      <c r="G14" s="176"/>
    </row>
    <row r="15" spans="2:7" ht="15.75">
      <c r="B15" s="160"/>
      <c r="C15" s="42"/>
      <c r="D15" s="42"/>
      <c r="E15" s="42"/>
      <c r="F15" s="176"/>
      <c r="G15" s="176"/>
    </row>
    <row r="16" spans="2:7" ht="15.75">
      <c r="B16" s="160"/>
      <c r="C16" s="43" t="s">
        <v>5</v>
      </c>
      <c r="D16" s="44"/>
      <c r="E16" s="44"/>
      <c r="F16" s="176"/>
      <c r="G16" s="176"/>
    </row>
    <row r="17" spans="2:7" ht="15.75">
      <c r="B17" s="160"/>
      <c r="C17" s="45" t="s">
        <v>6</v>
      </c>
      <c r="D17" s="44"/>
      <c r="E17" s="44"/>
      <c r="F17" s="176"/>
      <c r="G17" s="176"/>
    </row>
    <row r="18" spans="2:7" ht="15.75">
      <c r="B18" s="160"/>
      <c r="C18" s="45" t="s">
        <v>7</v>
      </c>
      <c r="D18" s="44"/>
      <c r="E18" s="44"/>
      <c r="F18" s="176"/>
      <c r="G18" s="176"/>
    </row>
    <row r="19" spans="2:7" ht="15.75">
      <c r="B19" s="160"/>
      <c r="C19" s="327" t="s">
        <v>8</v>
      </c>
      <c r="D19" s="327"/>
      <c r="E19" s="327"/>
      <c r="F19" s="176"/>
      <c r="G19" s="176"/>
    </row>
    <row r="20" spans="2:7" ht="32.1" customHeight="1">
      <c r="B20" s="160"/>
      <c r="C20" s="322" t="s">
        <v>9</v>
      </c>
      <c r="D20" s="322"/>
      <c r="E20" s="322"/>
      <c r="F20" s="176"/>
      <c r="G20" s="176"/>
    </row>
    <row r="21" spans="2:7" ht="15.75">
      <c r="B21" s="160"/>
      <c r="C21" s="44"/>
      <c r="D21" s="44"/>
      <c r="E21" s="44"/>
      <c r="F21" s="176"/>
      <c r="G21" s="176"/>
    </row>
    <row r="22" spans="2:7" ht="15.75">
      <c r="B22" s="160"/>
      <c r="C22" s="43" t="s">
        <v>10</v>
      </c>
      <c r="D22" s="45"/>
      <c r="E22" s="45"/>
      <c r="F22" s="176"/>
      <c r="G22" s="176"/>
    </row>
    <row r="23" spans="2:7" ht="15.75">
      <c r="B23" s="160"/>
      <c r="C23" s="45"/>
      <c r="D23" s="45"/>
      <c r="E23" s="45"/>
      <c r="F23" s="176"/>
      <c r="G23" s="176"/>
    </row>
    <row r="24" spans="2:7" ht="15.75">
      <c r="B24" s="160"/>
      <c r="C24" s="46"/>
      <c r="D24" s="177"/>
      <c r="E24" s="177"/>
      <c r="F24" s="176"/>
      <c r="G24" s="176"/>
    </row>
    <row r="25" spans="2:7" ht="15.75">
      <c r="B25" s="160"/>
      <c r="C25" s="47" t="s">
        <v>11</v>
      </c>
      <c r="D25" s="177"/>
      <c r="E25" s="177"/>
      <c r="F25" s="176"/>
      <c r="G25" s="176"/>
    </row>
    <row r="26" spans="2:7" ht="15.75">
      <c r="B26" s="160"/>
      <c r="C26" s="48"/>
      <c r="D26" s="177"/>
      <c r="E26" s="177"/>
      <c r="F26" s="176"/>
      <c r="G26" s="176"/>
    </row>
    <row r="27" spans="2:7" ht="15.75">
      <c r="B27" s="160"/>
      <c r="C27" s="49" t="s">
        <v>12</v>
      </c>
      <c r="D27" s="177"/>
      <c r="E27" s="177"/>
      <c r="F27" s="176"/>
      <c r="G27" s="176"/>
    </row>
    <row r="28" spans="2:7" ht="15.75">
      <c r="B28" s="160"/>
      <c r="C28" s="49" t="s">
        <v>13</v>
      </c>
      <c r="D28" s="177"/>
      <c r="E28" s="177"/>
      <c r="F28" s="176"/>
      <c r="G28" s="176"/>
    </row>
    <row r="29" spans="2:7" ht="15.75">
      <c r="B29" s="160"/>
      <c r="C29" s="49" t="s">
        <v>14</v>
      </c>
      <c r="D29" s="177"/>
      <c r="E29" s="177"/>
      <c r="F29" s="176"/>
      <c r="G29" s="176"/>
    </row>
    <row r="30" spans="2:7" ht="15.75">
      <c r="B30" s="160"/>
      <c r="C30" s="49" t="s">
        <v>15</v>
      </c>
      <c r="D30" s="177"/>
      <c r="E30" s="177"/>
      <c r="F30" s="176"/>
      <c r="G30" s="176"/>
    </row>
    <row r="31" spans="2:7" ht="15.75">
      <c r="B31" s="160"/>
      <c r="C31" s="49" t="s">
        <v>16</v>
      </c>
      <c r="D31" s="177"/>
      <c r="E31" s="177"/>
      <c r="F31" s="176"/>
      <c r="G31" s="176"/>
    </row>
    <row r="32" spans="2:7" ht="15.75">
      <c r="B32" s="160"/>
      <c r="C32" s="46"/>
      <c r="D32" s="46"/>
      <c r="E32" s="46"/>
      <c r="F32" s="176"/>
      <c r="G32" s="176"/>
    </row>
    <row r="33" spans="2:7" ht="15.75">
      <c r="B33" s="160"/>
      <c r="C33" s="320" t="s">
        <v>17</v>
      </c>
      <c r="D33" s="320"/>
      <c r="E33" s="320"/>
      <c r="F33" s="320"/>
      <c r="G33" s="320"/>
    </row>
    <row r="34" spans="2:7" s="19" customFormat="1" ht="15.75">
      <c r="B34" s="178"/>
      <c r="C34" s="20"/>
      <c r="D34" s="20"/>
      <c r="E34" s="21"/>
      <c r="F34" s="178"/>
      <c r="G34" s="178"/>
    </row>
    <row r="35" spans="2:7" ht="31.5">
      <c r="B35" s="160"/>
      <c r="C35" s="50" t="s">
        <v>18</v>
      </c>
      <c r="D35" s="160"/>
      <c r="E35" s="162" t="s">
        <v>19</v>
      </c>
      <c r="F35" s="160"/>
      <c r="G35" s="23" t="s">
        <v>20</v>
      </c>
    </row>
    <row r="36" spans="2:7" s="19" customFormat="1" ht="15.75">
      <c r="B36" s="178"/>
      <c r="C36" s="24"/>
      <c r="D36" s="178"/>
      <c r="E36" s="24"/>
      <c r="F36" s="178"/>
      <c r="G36" s="24"/>
    </row>
    <row r="37" spans="2:7" ht="15.75">
      <c r="B37" s="160"/>
      <c r="C37" s="43" t="s">
        <v>21</v>
      </c>
      <c r="D37" s="46"/>
      <c r="E37" s="51"/>
      <c r="F37" s="176"/>
      <c r="G37" s="176"/>
    </row>
    <row r="38" spans="2:7" ht="15.75">
      <c r="B38" s="160"/>
      <c r="C38" s="25"/>
      <c r="D38" s="25"/>
      <c r="E38" s="26"/>
      <c r="F38" s="160"/>
      <c r="G38" s="160"/>
    </row>
    <row r="40" spans="2:7" ht="15.6" customHeight="1">
      <c r="B40" s="160"/>
      <c r="C40" s="52" t="s">
        <v>22</v>
      </c>
      <c r="D40" s="27"/>
      <c r="E40" s="55" t="s">
        <v>23</v>
      </c>
      <c r="F40" s="56"/>
      <c r="G40" s="57"/>
    </row>
    <row r="41" spans="2:7" ht="43.5" customHeight="1">
      <c r="B41" s="160"/>
      <c r="C41" s="53" t="s">
        <v>24</v>
      </c>
      <c r="D41" s="27"/>
      <c r="E41" s="58" t="s">
        <v>25</v>
      </c>
      <c r="F41" s="59"/>
      <c r="G41" s="60"/>
    </row>
    <row r="42" spans="2:7" ht="31.5" customHeight="1">
      <c r="B42" s="160"/>
      <c r="C42" s="53" t="s">
        <v>26</v>
      </c>
      <c r="D42" s="27"/>
      <c r="E42" s="61" t="s">
        <v>27</v>
      </c>
      <c r="F42" s="59"/>
      <c r="G42" s="60"/>
    </row>
    <row r="43" spans="2:7" ht="24" customHeight="1">
      <c r="B43" s="160"/>
      <c r="C43" s="53" t="s">
        <v>28</v>
      </c>
      <c r="D43" s="27"/>
      <c r="E43" s="58" t="s">
        <v>29</v>
      </c>
      <c r="F43" s="59"/>
      <c r="G43" s="60"/>
    </row>
    <row r="44" spans="2:7" ht="48" customHeight="1">
      <c r="B44" s="160"/>
      <c r="C44" s="54" t="s">
        <v>30</v>
      </c>
      <c r="D44" s="27"/>
      <c r="E44" s="62" t="s">
        <v>31</v>
      </c>
      <c r="F44" s="63"/>
      <c r="G44" s="64"/>
    </row>
    <row r="45" spans="2:7" ht="12" customHeight="1" thickBot="1">
      <c r="B45" s="160"/>
      <c r="C45" s="160"/>
      <c r="D45" s="160"/>
      <c r="E45" s="160"/>
      <c r="F45" s="160"/>
      <c r="G45" s="160"/>
    </row>
    <row r="46" spans="2:7" ht="16.5" thickBot="1">
      <c r="B46" s="160"/>
      <c r="C46" s="324" t="s">
        <v>32</v>
      </c>
      <c r="D46" s="325"/>
      <c r="E46" s="325"/>
      <c r="F46" s="325"/>
      <c r="G46" s="326"/>
    </row>
    <row r="47" spans="2:7" ht="16.5" thickBot="1">
      <c r="B47" s="160"/>
      <c r="C47" s="321" t="s">
        <v>33</v>
      </c>
      <c r="D47" s="321"/>
      <c r="E47" s="321"/>
      <c r="F47" s="321"/>
      <c r="G47" s="321"/>
    </row>
    <row r="48" spans="2:7" ht="16.5" thickBot="1">
      <c r="B48" s="160"/>
      <c r="C48" s="25"/>
      <c r="D48" s="25"/>
      <c r="E48" s="25"/>
      <c r="F48" s="25"/>
      <c r="G48" s="160"/>
    </row>
    <row r="49" spans="2:7" ht="15.75">
      <c r="B49" s="160"/>
      <c r="C49" s="28" t="s">
        <v>34</v>
      </c>
      <c r="D49" s="29"/>
      <c r="E49" s="30"/>
      <c r="F49" s="29"/>
      <c r="G49" s="29"/>
    </row>
    <row r="50" spans="2:7" ht="15.75">
      <c r="B50" s="160"/>
      <c r="C50" s="319" t="s">
        <v>35</v>
      </c>
      <c r="D50" s="319"/>
      <c r="E50" s="319"/>
      <c r="F50" s="319"/>
      <c r="G50" s="319"/>
    </row>
    <row r="51" spans="2:7" ht="15.75">
      <c r="B51" s="31" t="s">
        <v>36</v>
      </c>
      <c r="C51" s="32" t="s">
        <v>37</v>
      </c>
      <c r="D51" s="31"/>
      <c r="E51" s="33"/>
      <c r="F51" s="31"/>
      <c r="G51" s="34"/>
    </row>
    <row r="52" spans="2:7" ht="15.75">
      <c r="B52" s="160"/>
      <c r="C52" s="160"/>
      <c r="D52" s="160"/>
      <c r="E52" s="160"/>
      <c r="F52" s="160"/>
      <c r="G52" s="160"/>
    </row>
    <row r="53" spans="2:7" ht="15.75">
      <c r="B53" s="160"/>
      <c r="C53" s="160"/>
      <c r="D53" s="160"/>
      <c r="E53" s="160"/>
      <c r="F53" s="160"/>
      <c r="G53" s="160"/>
    </row>
    <row r="54" spans="2:7" ht="15.75">
      <c r="B54" s="160"/>
      <c r="C54" s="160"/>
      <c r="D54" s="160"/>
      <c r="E54" s="160"/>
      <c r="F54" s="160"/>
      <c r="G54" s="160"/>
    </row>
    <row r="55" spans="2:7" ht="15.75">
      <c r="B55" s="160"/>
      <c r="C55" s="160"/>
      <c r="D55" s="160"/>
      <c r="E55" s="160"/>
      <c r="F55" s="160"/>
      <c r="G55" s="160"/>
    </row>
    <row r="56" spans="2:7" ht="15.75">
      <c r="B56" s="160"/>
      <c r="C56" s="160"/>
      <c r="D56" s="160"/>
      <c r="E56" s="160"/>
      <c r="F56" s="160"/>
      <c r="G56" s="160"/>
    </row>
    <row r="57" spans="2:7" ht="15.75">
      <c r="B57" s="160"/>
      <c r="C57" s="160"/>
      <c r="D57" s="160"/>
      <c r="E57" s="160"/>
      <c r="F57" s="160"/>
      <c r="G57" s="160"/>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D5:G52 C29:C52 C5:C10 C12:C27"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scale="56" orientation="landscape"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D0DE-B4B7-418B-9907-678357777686}">
  <sheetPr>
    <tabColor rgb="FF92D050"/>
  </sheetPr>
  <dimension ref="A1:B612"/>
  <sheetViews>
    <sheetView workbookViewId="0">
      <selection sqref="A1:B609"/>
    </sheetView>
  </sheetViews>
  <sheetFormatPr defaultRowHeight="14.25"/>
  <cols>
    <col min="1" max="1" width="39" bestFit="1" customWidth="1"/>
    <col min="2" max="2" width="81.140625" bestFit="1" customWidth="1"/>
  </cols>
  <sheetData>
    <row r="1" spans="1:2">
      <c r="A1" t="s">
        <v>412</v>
      </c>
      <c r="B1" t="s">
        <v>2892</v>
      </c>
    </row>
    <row r="2" spans="1:2">
      <c r="A2" t="s">
        <v>2893</v>
      </c>
      <c r="B2" t="s">
        <v>2894</v>
      </c>
    </row>
    <row r="3" spans="1:2">
      <c r="A3" t="s">
        <v>2895</v>
      </c>
      <c r="B3" t="s">
        <v>2896</v>
      </c>
    </row>
    <row r="4" spans="1:2">
      <c r="A4" t="s">
        <v>2897</v>
      </c>
      <c r="B4" t="s">
        <v>2898</v>
      </c>
    </row>
    <row r="5" spans="1:2">
      <c r="A5" t="s">
        <v>2899</v>
      </c>
      <c r="B5" t="s">
        <v>2900</v>
      </c>
    </row>
    <row r="6" spans="1:2">
      <c r="A6" t="s">
        <v>2901</v>
      </c>
      <c r="B6" t="s">
        <v>2902</v>
      </c>
    </row>
    <row r="7" spans="1:2">
      <c r="A7" t="s">
        <v>2903</v>
      </c>
      <c r="B7" t="s">
        <v>2904</v>
      </c>
    </row>
    <row r="8" spans="1:2">
      <c r="A8" t="s">
        <v>2905</v>
      </c>
      <c r="B8" t="s">
        <v>2900</v>
      </c>
    </row>
    <row r="9" spans="1:2">
      <c r="A9" t="s">
        <v>2906</v>
      </c>
      <c r="B9" t="s">
        <v>2907</v>
      </c>
    </row>
    <row r="10" spans="1:2">
      <c r="A10" t="s">
        <v>2908</v>
      </c>
      <c r="B10" t="s">
        <v>2909</v>
      </c>
    </row>
    <row r="11" spans="1:2">
      <c r="A11" t="s">
        <v>2910</v>
      </c>
      <c r="B11" t="s">
        <v>2911</v>
      </c>
    </row>
    <row r="12" spans="1:2">
      <c r="A12" t="s">
        <v>2912</v>
      </c>
      <c r="B12" t="s">
        <v>2913</v>
      </c>
    </row>
    <row r="13" spans="1:2">
      <c r="A13" t="s">
        <v>2914</v>
      </c>
      <c r="B13" t="s">
        <v>2915</v>
      </c>
    </row>
    <row r="14" spans="1:2">
      <c r="A14" t="s">
        <v>2916</v>
      </c>
      <c r="B14" t="s">
        <v>2917</v>
      </c>
    </row>
    <row r="15" spans="1:2">
      <c r="A15" t="s">
        <v>2918</v>
      </c>
      <c r="B15" t="s">
        <v>2919</v>
      </c>
    </row>
    <row r="16" spans="1:2">
      <c r="A16" t="s">
        <v>2920</v>
      </c>
      <c r="B16" t="s">
        <v>2921</v>
      </c>
    </row>
    <row r="17" spans="1:2">
      <c r="A17" t="s">
        <v>2922</v>
      </c>
      <c r="B17" t="s">
        <v>2915</v>
      </c>
    </row>
    <row r="18" spans="1:2">
      <c r="A18" t="s">
        <v>2923</v>
      </c>
      <c r="B18" t="s">
        <v>2924</v>
      </c>
    </row>
    <row r="19" spans="1:2">
      <c r="A19" t="s">
        <v>2925</v>
      </c>
      <c r="B19" t="s">
        <v>2926</v>
      </c>
    </row>
    <row r="20" spans="1:2">
      <c r="A20" t="s">
        <v>2927</v>
      </c>
      <c r="B20" t="s">
        <v>2928</v>
      </c>
    </row>
    <row r="21" spans="1:2">
      <c r="A21" t="s">
        <v>2929</v>
      </c>
      <c r="B21" t="s">
        <v>2930</v>
      </c>
    </row>
    <row r="22" spans="1:2">
      <c r="A22" t="s">
        <v>2931</v>
      </c>
      <c r="B22" t="s">
        <v>2932</v>
      </c>
    </row>
    <row r="23" spans="1:2">
      <c r="A23" t="s">
        <v>2933</v>
      </c>
      <c r="B23" t="s">
        <v>2934</v>
      </c>
    </row>
    <row r="24" spans="1:2">
      <c r="A24" t="s">
        <v>2935</v>
      </c>
      <c r="B24" t="s">
        <v>2934</v>
      </c>
    </row>
    <row r="25" spans="1:2">
      <c r="A25" t="s">
        <v>2936</v>
      </c>
      <c r="B25" t="s">
        <v>2937</v>
      </c>
    </row>
    <row r="26" spans="1:2">
      <c r="A26" t="s">
        <v>2938</v>
      </c>
      <c r="B26" t="s">
        <v>654</v>
      </c>
    </row>
    <row r="27" spans="1:2">
      <c r="A27" t="s">
        <v>2939</v>
      </c>
      <c r="B27" t="s">
        <v>654</v>
      </c>
    </row>
    <row r="28" spans="1:2">
      <c r="A28" t="s">
        <v>2940</v>
      </c>
      <c r="B28" t="s">
        <v>2941</v>
      </c>
    </row>
    <row r="29" spans="1:2">
      <c r="A29" t="s">
        <v>2942</v>
      </c>
      <c r="B29" t="s">
        <v>2941</v>
      </c>
    </row>
    <row r="30" spans="1:2">
      <c r="A30" t="s">
        <v>2943</v>
      </c>
      <c r="B30" t="s">
        <v>2944</v>
      </c>
    </row>
    <row r="31" spans="1:2">
      <c r="A31" t="s">
        <v>2945</v>
      </c>
      <c r="B31" t="s">
        <v>2946</v>
      </c>
    </row>
    <row r="32" spans="1:2">
      <c r="A32" t="s">
        <v>2947</v>
      </c>
      <c r="B32" t="s">
        <v>2948</v>
      </c>
    </row>
    <row r="33" spans="1:2">
      <c r="A33" t="s">
        <v>2905</v>
      </c>
      <c r="B33" t="s">
        <v>2948</v>
      </c>
    </row>
    <row r="34" spans="1:2">
      <c r="A34" t="s">
        <v>2949</v>
      </c>
      <c r="B34" t="s">
        <v>2948</v>
      </c>
    </row>
    <row r="35" spans="1:2">
      <c r="A35" t="s">
        <v>2950</v>
      </c>
      <c r="B35" t="s">
        <v>2951</v>
      </c>
    </row>
    <row r="36" spans="1:2">
      <c r="A36" t="s">
        <v>2952</v>
      </c>
      <c r="B36" t="s">
        <v>2953</v>
      </c>
    </row>
    <row r="37" spans="1:2">
      <c r="A37" t="s">
        <v>2954</v>
      </c>
      <c r="B37" t="s">
        <v>2953</v>
      </c>
    </row>
    <row r="38" spans="1:2">
      <c r="A38" t="s">
        <v>2955</v>
      </c>
      <c r="B38" t="s">
        <v>2956</v>
      </c>
    </row>
    <row r="39" spans="1:2">
      <c r="A39" t="s">
        <v>2957</v>
      </c>
      <c r="B39" t="s">
        <v>2958</v>
      </c>
    </row>
    <row r="40" spans="1:2">
      <c r="A40" t="s">
        <v>2959</v>
      </c>
      <c r="B40" t="s">
        <v>2960</v>
      </c>
    </row>
    <row r="41" spans="1:2">
      <c r="A41" t="s">
        <v>2961</v>
      </c>
      <c r="B41" t="s">
        <v>354</v>
      </c>
    </row>
    <row r="42" spans="1:2">
      <c r="A42" t="s">
        <v>2962</v>
      </c>
      <c r="B42" t="s">
        <v>354</v>
      </c>
    </row>
    <row r="43" spans="1:2">
      <c r="A43" t="s">
        <v>2963</v>
      </c>
      <c r="B43" t="s">
        <v>354</v>
      </c>
    </row>
    <row r="44" spans="1:2">
      <c r="A44" t="s">
        <v>2964</v>
      </c>
      <c r="B44" t="s">
        <v>354</v>
      </c>
    </row>
    <row r="45" spans="1:2">
      <c r="A45" t="s">
        <v>2965</v>
      </c>
      <c r="B45" t="s">
        <v>354</v>
      </c>
    </row>
    <row r="46" spans="1:2">
      <c r="A46" t="s">
        <v>2966</v>
      </c>
      <c r="B46" t="s">
        <v>354</v>
      </c>
    </row>
    <row r="47" spans="1:2">
      <c r="A47" t="s">
        <v>2967</v>
      </c>
      <c r="B47" t="s">
        <v>354</v>
      </c>
    </row>
    <row r="48" spans="1:2">
      <c r="A48" t="s">
        <v>2968</v>
      </c>
      <c r="B48" t="s">
        <v>354</v>
      </c>
    </row>
    <row r="49" spans="1:2">
      <c r="A49" t="s">
        <v>2969</v>
      </c>
      <c r="B49" t="s">
        <v>2970</v>
      </c>
    </row>
    <row r="50" spans="1:2">
      <c r="A50" t="s">
        <v>2971</v>
      </c>
      <c r="B50" t="s">
        <v>2970</v>
      </c>
    </row>
    <row r="51" spans="1:2">
      <c r="A51" t="s">
        <v>2972</v>
      </c>
      <c r="B51" t="s">
        <v>2970</v>
      </c>
    </row>
    <row r="52" spans="1:2">
      <c r="A52" t="s">
        <v>2973</v>
      </c>
      <c r="B52" t="s">
        <v>2974</v>
      </c>
    </row>
    <row r="53" spans="1:2">
      <c r="A53" t="s">
        <v>2975</v>
      </c>
      <c r="B53" t="s">
        <v>2976</v>
      </c>
    </row>
    <row r="54" spans="1:2">
      <c r="A54" t="s">
        <v>2977</v>
      </c>
      <c r="B54" t="s">
        <v>2978</v>
      </c>
    </row>
    <row r="55" spans="1:2">
      <c r="A55" t="s">
        <v>2979</v>
      </c>
      <c r="B55" t="s">
        <v>2978</v>
      </c>
    </row>
    <row r="56" spans="1:2">
      <c r="A56" t="s">
        <v>2980</v>
      </c>
      <c r="B56" t="s">
        <v>2978</v>
      </c>
    </row>
    <row r="57" spans="1:2">
      <c r="A57" t="s">
        <v>2981</v>
      </c>
      <c r="B57" t="s">
        <v>2982</v>
      </c>
    </row>
    <row r="58" spans="1:2">
      <c r="A58" t="s">
        <v>2983</v>
      </c>
      <c r="B58" t="s">
        <v>2982</v>
      </c>
    </row>
    <row r="59" spans="1:2">
      <c r="A59" t="s">
        <v>428</v>
      </c>
      <c r="B59" t="s">
        <v>2984</v>
      </c>
    </row>
    <row r="60" spans="1:2">
      <c r="A60" t="s">
        <v>430</v>
      </c>
      <c r="B60" t="s">
        <v>2984</v>
      </c>
    </row>
    <row r="61" spans="1:2">
      <c r="A61" t="s">
        <v>2985</v>
      </c>
      <c r="B61" t="s">
        <v>2986</v>
      </c>
    </row>
    <row r="62" spans="1:2">
      <c r="A62" t="s">
        <v>2987</v>
      </c>
      <c r="B62" t="s">
        <v>2988</v>
      </c>
    </row>
    <row r="63" spans="1:2">
      <c r="A63" t="s">
        <v>2989</v>
      </c>
      <c r="B63" t="s">
        <v>2988</v>
      </c>
    </row>
    <row r="64" spans="1:2">
      <c r="A64" t="s">
        <v>2990</v>
      </c>
      <c r="B64" t="s">
        <v>2991</v>
      </c>
    </row>
    <row r="65" spans="1:2">
      <c r="A65" t="s">
        <v>431</v>
      </c>
      <c r="B65" t="s">
        <v>2991</v>
      </c>
    </row>
    <row r="66" spans="1:2">
      <c r="A66" t="s">
        <v>433</v>
      </c>
      <c r="B66" t="s">
        <v>2991</v>
      </c>
    </row>
    <row r="67" spans="1:2">
      <c r="A67" t="s">
        <v>434</v>
      </c>
      <c r="B67" t="s">
        <v>2991</v>
      </c>
    </row>
    <row r="68" spans="1:2">
      <c r="A68" t="s">
        <v>435</v>
      </c>
      <c r="B68" t="s">
        <v>2991</v>
      </c>
    </row>
    <row r="69" spans="1:2">
      <c r="A69" t="s">
        <v>437</v>
      </c>
      <c r="B69" t="s">
        <v>2991</v>
      </c>
    </row>
    <row r="70" spans="1:2">
      <c r="A70" t="s">
        <v>438</v>
      </c>
      <c r="B70" t="s">
        <v>2991</v>
      </c>
    </row>
    <row r="71" spans="1:2">
      <c r="A71" t="s">
        <v>440</v>
      </c>
      <c r="B71" t="s">
        <v>2991</v>
      </c>
    </row>
    <row r="72" spans="1:2">
      <c r="A72" t="s">
        <v>1812</v>
      </c>
      <c r="B72" t="s">
        <v>2992</v>
      </c>
    </row>
    <row r="73" spans="1:2">
      <c r="A73" t="s">
        <v>444</v>
      </c>
      <c r="B73" t="s">
        <v>2993</v>
      </c>
    </row>
    <row r="74" spans="1:2">
      <c r="A74" t="s">
        <v>445</v>
      </c>
      <c r="B74" t="s">
        <v>2993</v>
      </c>
    </row>
    <row r="75" spans="1:2">
      <c r="A75" t="s">
        <v>653</v>
      </c>
      <c r="B75" t="s">
        <v>2994</v>
      </c>
    </row>
    <row r="76" spans="1:2">
      <c r="A76" t="s">
        <v>448</v>
      </c>
      <c r="B76" t="s">
        <v>2995</v>
      </c>
    </row>
    <row r="77" spans="1:2">
      <c r="A77" t="s">
        <v>449</v>
      </c>
      <c r="B77" t="s">
        <v>2995</v>
      </c>
    </row>
    <row r="78" spans="1:2">
      <c r="A78" t="s">
        <v>450</v>
      </c>
      <c r="B78" t="s">
        <v>2995</v>
      </c>
    </row>
    <row r="79" spans="1:2">
      <c r="A79" t="s">
        <v>2996</v>
      </c>
      <c r="B79" t="s">
        <v>2997</v>
      </c>
    </row>
    <row r="80" spans="1:2">
      <c r="A80" t="s">
        <v>2998</v>
      </c>
      <c r="B80" t="s">
        <v>2997</v>
      </c>
    </row>
    <row r="81" spans="1:2">
      <c r="A81" t="s">
        <v>2999</v>
      </c>
      <c r="B81" t="s">
        <v>3000</v>
      </c>
    </row>
    <row r="82" spans="1:2">
      <c r="A82" t="s">
        <v>3001</v>
      </c>
      <c r="B82" t="s">
        <v>3000</v>
      </c>
    </row>
    <row r="83" spans="1:2">
      <c r="A83" t="s">
        <v>3002</v>
      </c>
      <c r="B83" t="s">
        <v>3003</v>
      </c>
    </row>
    <row r="84" spans="1:2">
      <c r="A84" t="s">
        <v>3004</v>
      </c>
      <c r="B84" t="s">
        <v>3000</v>
      </c>
    </row>
    <row r="85" spans="1:2">
      <c r="A85" t="s">
        <v>2319</v>
      </c>
      <c r="B85" t="s">
        <v>3000</v>
      </c>
    </row>
    <row r="86" spans="1:2">
      <c r="A86" t="s">
        <v>468</v>
      </c>
      <c r="B86" t="s">
        <v>3000</v>
      </c>
    </row>
    <row r="87" spans="1:2">
      <c r="A87" t="s">
        <v>3005</v>
      </c>
      <c r="B87" t="s">
        <v>3006</v>
      </c>
    </row>
    <row r="88" spans="1:2">
      <c r="A88" t="s">
        <v>1455</v>
      </c>
      <c r="B88" t="s">
        <v>3006</v>
      </c>
    </row>
    <row r="89" spans="1:2">
      <c r="A89" t="s">
        <v>2187</v>
      </c>
      <c r="B89" t="s">
        <v>3006</v>
      </c>
    </row>
    <row r="90" spans="1:2">
      <c r="A90" t="s">
        <v>3007</v>
      </c>
      <c r="B90" t="s">
        <v>3006</v>
      </c>
    </row>
    <row r="91" spans="1:2">
      <c r="A91" t="s">
        <v>3008</v>
      </c>
      <c r="B91" t="s">
        <v>3006</v>
      </c>
    </row>
    <row r="92" spans="1:2">
      <c r="A92" t="s">
        <v>454</v>
      </c>
      <c r="B92" t="s">
        <v>3006</v>
      </c>
    </row>
    <row r="93" spans="1:2">
      <c r="A93" t="s">
        <v>455</v>
      </c>
      <c r="B93" t="s">
        <v>3006</v>
      </c>
    </row>
    <row r="94" spans="1:2">
      <c r="A94" t="s">
        <v>456</v>
      </c>
      <c r="B94" t="s">
        <v>3006</v>
      </c>
    </row>
    <row r="95" spans="1:2">
      <c r="A95" t="s">
        <v>846</v>
      </c>
      <c r="B95" t="s">
        <v>3006</v>
      </c>
    </row>
    <row r="96" spans="1:2">
      <c r="A96" t="s">
        <v>459</v>
      </c>
      <c r="B96" t="s">
        <v>3006</v>
      </c>
    </row>
    <row r="97" spans="1:2">
      <c r="A97" t="s">
        <v>460</v>
      </c>
      <c r="B97" t="s">
        <v>3006</v>
      </c>
    </row>
    <row r="98" spans="1:2">
      <c r="A98" t="s">
        <v>461</v>
      </c>
      <c r="B98" t="s">
        <v>3006</v>
      </c>
    </row>
    <row r="99" spans="1:2">
      <c r="A99" t="s">
        <v>462</v>
      </c>
      <c r="B99" t="s">
        <v>3006</v>
      </c>
    </row>
    <row r="100" spans="1:2">
      <c r="A100" t="s">
        <v>464</v>
      </c>
      <c r="B100" t="s">
        <v>3006</v>
      </c>
    </row>
    <row r="101" spans="1:2">
      <c r="A101" t="s">
        <v>1462</v>
      </c>
      <c r="B101" t="s">
        <v>3009</v>
      </c>
    </row>
    <row r="102" spans="1:2">
      <c r="A102" t="s">
        <v>3010</v>
      </c>
      <c r="B102" t="s">
        <v>3011</v>
      </c>
    </row>
    <row r="103" spans="1:2">
      <c r="A103" t="s">
        <v>3012</v>
      </c>
      <c r="B103" t="s">
        <v>3013</v>
      </c>
    </row>
    <row r="104" spans="1:2">
      <c r="A104" t="s">
        <v>3014</v>
      </c>
      <c r="B104" t="s">
        <v>3013</v>
      </c>
    </row>
    <row r="105" spans="1:2">
      <c r="A105" t="s">
        <v>3015</v>
      </c>
      <c r="B105" t="s">
        <v>3016</v>
      </c>
    </row>
    <row r="106" spans="1:2">
      <c r="A106" t="s">
        <v>479</v>
      </c>
      <c r="B106" t="s">
        <v>3017</v>
      </c>
    </row>
    <row r="107" spans="1:2">
      <c r="A107" t="s">
        <v>480</v>
      </c>
      <c r="B107" t="s">
        <v>3017</v>
      </c>
    </row>
    <row r="108" spans="1:2">
      <c r="A108" t="s">
        <v>481</v>
      </c>
      <c r="B108" t="s">
        <v>3017</v>
      </c>
    </row>
    <row r="109" spans="1:2">
      <c r="A109" t="s">
        <v>482</v>
      </c>
      <c r="B109" t="s">
        <v>3017</v>
      </c>
    </row>
    <row r="110" spans="1:2">
      <c r="A110" t="s">
        <v>484</v>
      </c>
      <c r="B110" t="s">
        <v>3018</v>
      </c>
    </row>
    <row r="111" spans="1:2">
      <c r="A111" t="s">
        <v>3019</v>
      </c>
      <c r="B111" t="s">
        <v>3020</v>
      </c>
    </row>
    <row r="112" spans="1:2">
      <c r="A112" t="s">
        <v>3021</v>
      </c>
      <c r="B112" t="s">
        <v>3022</v>
      </c>
    </row>
    <row r="113" spans="1:2">
      <c r="A113" t="s">
        <v>3023</v>
      </c>
      <c r="B113" t="s">
        <v>3020</v>
      </c>
    </row>
    <row r="114" spans="1:2">
      <c r="A114" t="s">
        <v>3024</v>
      </c>
      <c r="B114" t="s">
        <v>3020</v>
      </c>
    </row>
    <row r="115" spans="1:2">
      <c r="A115" t="s">
        <v>488</v>
      </c>
      <c r="B115" t="s">
        <v>3020</v>
      </c>
    </row>
    <row r="116" spans="1:2">
      <c r="A116" t="s">
        <v>489</v>
      </c>
      <c r="B116" t="s">
        <v>3020</v>
      </c>
    </row>
    <row r="117" spans="1:2">
      <c r="A117" t="s">
        <v>3025</v>
      </c>
      <c r="B117" t="s">
        <v>3020</v>
      </c>
    </row>
    <row r="118" spans="1:2">
      <c r="A118" t="s">
        <v>491</v>
      </c>
      <c r="B118" t="s">
        <v>3020</v>
      </c>
    </row>
    <row r="119" spans="1:2">
      <c r="A119" t="s">
        <v>495</v>
      </c>
      <c r="B119" t="s">
        <v>3026</v>
      </c>
    </row>
    <row r="120" spans="1:2">
      <c r="A120" t="s">
        <v>3027</v>
      </c>
      <c r="B120" t="s">
        <v>3028</v>
      </c>
    </row>
    <row r="121" spans="1:2">
      <c r="A121" t="s">
        <v>499</v>
      </c>
      <c r="B121" t="s">
        <v>3028</v>
      </c>
    </row>
    <row r="122" spans="1:2">
      <c r="A122" t="s">
        <v>2395</v>
      </c>
      <c r="B122" t="s">
        <v>3029</v>
      </c>
    </row>
    <row r="123" spans="1:2">
      <c r="A123" t="s">
        <v>3030</v>
      </c>
      <c r="B123" t="s">
        <v>3029</v>
      </c>
    </row>
    <row r="124" spans="1:2">
      <c r="A124" t="s">
        <v>3031</v>
      </c>
      <c r="B124" t="s">
        <v>3029</v>
      </c>
    </row>
    <row r="125" spans="1:2">
      <c r="A125" t="s">
        <v>500</v>
      </c>
      <c r="B125" t="s">
        <v>3029</v>
      </c>
    </row>
    <row r="126" spans="1:2">
      <c r="A126" t="s">
        <v>507</v>
      </c>
      <c r="B126" t="s">
        <v>3032</v>
      </c>
    </row>
    <row r="127" spans="1:2">
      <c r="A127" t="s">
        <v>3033</v>
      </c>
      <c r="B127" t="s">
        <v>3034</v>
      </c>
    </row>
    <row r="128" spans="1:2">
      <c r="A128" t="s">
        <v>3035</v>
      </c>
      <c r="B128" t="s">
        <v>3034</v>
      </c>
    </row>
    <row r="129" spans="1:2">
      <c r="A129" t="s">
        <v>1878</v>
      </c>
      <c r="B129" t="s">
        <v>3036</v>
      </c>
    </row>
    <row r="130" spans="1:2">
      <c r="A130" t="s">
        <v>3037</v>
      </c>
      <c r="B130" t="s">
        <v>3036</v>
      </c>
    </row>
    <row r="131" spans="1:2">
      <c r="A131" t="s">
        <v>508</v>
      </c>
      <c r="B131" t="s">
        <v>3036</v>
      </c>
    </row>
    <row r="132" spans="1:2">
      <c r="A132" t="s">
        <v>510</v>
      </c>
      <c r="B132" t="s">
        <v>3036</v>
      </c>
    </row>
    <row r="133" spans="1:2">
      <c r="A133" t="s">
        <v>511</v>
      </c>
      <c r="B133" t="s">
        <v>3036</v>
      </c>
    </row>
    <row r="134" spans="1:2">
      <c r="A134" t="s">
        <v>512</v>
      </c>
      <c r="B134" t="s">
        <v>3036</v>
      </c>
    </row>
    <row r="135" spans="1:2">
      <c r="A135" t="s">
        <v>515</v>
      </c>
      <c r="B135" t="s">
        <v>3036</v>
      </c>
    </row>
    <row r="136" spans="1:2">
      <c r="A136" t="s">
        <v>517</v>
      </c>
      <c r="B136" t="s">
        <v>2913</v>
      </c>
    </row>
    <row r="137" spans="1:2">
      <c r="A137" t="s">
        <v>519</v>
      </c>
      <c r="B137" t="s">
        <v>2913</v>
      </c>
    </row>
    <row r="138" spans="1:2">
      <c r="A138" t="s">
        <v>520</v>
      </c>
      <c r="B138" t="s">
        <v>2913</v>
      </c>
    </row>
    <row r="139" spans="1:2">
      <c r="A139" t="s">
        <v>521</v>
      </c>
      <c r="B139" t="s">
        <v>2913</v>
      </c>
    </row>
    <row r="140" spans="1:2">
      <c r="A140" t="s">
        <v>522</v>
      </c>
      <c r="B140" t="s">
        <v>2913</v>
      </c>
    </row>
    <row r="141" spans="1:2">
      <c r="A141" t="s">
        <v>524</v>
      </c>
      <c r="B141" t="s">
        <v>3038</v>
      </c>
    </row>
    <row r="142" spans="1:2">
      <c r="A142" t="s">
        <v>3039</v>
      </c>
      <c r="B142" t="s">
        <v>3040</v>
      </c>
    </row>
    <row r="143" spans="1:2">
      <c r="A143" t="s">
        <v>3041</v>
      </c>
      <c r="B143" t="s">
        <v>3042</v>
      </c>
    </row>
    <row r="144" spans="1:2">
      <c r="A144" t="s">
        <v>3043</v>
      </c>
      <c r="B144" t="s">
        <v>3044</v>
      </c>
    </row>
    <row r="145" spans="1:2">
      <c r="A145" t="s">
        <v>533</v>
      </c>
      <c r="B145" t="s">
        <v>3044</v>
      </c>
    </row>
    <row r="146" spans="1:2">
      <c r="A146" t="s">
        <v>536</v>
      </c>
      <c r="B146" t="s">
        <v>3044</v>
      </c>
    </row>
    <row r="147" spans="1:2">
      <c r="A147" t="s">
        <v>537</v>
      </c>
      <c r="B147" t="s">
        <v>3044</v>
      </c>
    </row>
    <row r="148" spans="1:2">
      <c r="A148" t="s">
        <v>538</v>
      </c>
      <c r="B148" t="s">
        <v>3044</v>
      </c>
    </row>
    <row r="149" spans="1:2">
      <c r="A149" t="s">
        <v>3045</v>
      </c>
      <c r="B149" t="s">
        <v>3046</v>
      </c>
    </row>
    <row r="150" spans="1:2">
      <c r="A150" t="s">
        <v>1410</v>
      </c>
      <c r="B150" t="s">
        <v>3047</v>
      </c>
    </row>
    <row r="151" spans="1:2">
      <c r="A151" t="s">
        <v>2507</v>
      </c>
      <c r="B151" t="s">
        <v>3047</v>
      </c>
    </row>
    <row r="152" spans="1:2">
      <c r="A152" t="s">
        <v>1671</v>
      </c>
      <c r="B152" t="s">
        <v>3047</v>
      </c>
    </row>
    <row r="153" spans="1:2">
      <c r="A153" t="s">
        <v>3048</v>
      </c>
      <c r="B153" t="s">
        <v>3049</v>
      </c>
    </row>
    <row r="154" spans="1:2">
      <c r="A154" t="s">
        <v>3050</v>
      </c>
      <c r="B154" t="s">
        <v>3047</v>
      </c>
    </row>
    <row r="155" spans="1:2">
      <c r="A155" t="s">
        <v>1662</v>
      </c>
      <c r="B155" t="s">
        <v>3047</v>
      </c>
    </row>
    <row r="156" spans="1:2">
      <c r="A156" t="s">
        <v>3051</v>
      </c>
      <c r="B156" t="s">
        <v>3047</v>
      </c>
    </row>
    <row r="157" spans="1:2">
      <c r="A157" t="s">
        <v>3052</v>
      </c>
      <c r="B157" t="s">
        <v>3053</v>
      </c>
    </row>
    <row r="158" spans="1:2">
      <c r="A158" t="s">
        <v>3054</v>
      </c>
      <c r="B158" t="s">
        <v>3047</v>
      </c>
    </row>
    <row r="159" spans="1:2">
      <c r="A159" t="s">
        <v>1942</v>
      </c>
      <c r="B159" t="s">
        <v>3047</v>
      </c>
    </row>
    <row r="160" spans="1:2">
      <c r="A160" t="s">
        <v>3055</v>
      </c>
      <c r="B160" t="s">
        <v>3047</v>
      </c>
    </row>
    <row r="161" spans="1:2">
      <c r="A161" t="s">
        <v>3056</v>
      </c>
      <c r="B161" t="s">
        <v>3047</v>
      </c>
    </row>
    <row r="162" spans="1:2">
      <c r="A162" t="s">
        <v>3057</v>
      </c>
      <c r="B162" t="s">
        <v>3047</v>
      </c>
    </row>
    <row r="163" spans="1:2">
      <c r="A163" t="s">
        <v>3058</v>
      </c>
      <c r="B163" t="s">
        <v>3047</v>
      </c>
    </row>
    <row r="164" spans="1:2">
      <c r="A164" t="s">
        <v>3059</v>
      </c>
      <c r="B164" t="s">
        <v>3060</v>
      </c>
    </row>
    <row r="165" spans="1:2">
      <c r="A165" t="s">
        <v>1334</v>
      </c>
      <c r="B165" t="s">
        <v>3061</v>
      </c>
    </row>
    <row r="166" spans="1:2">
      <c r="A166" t="s">
        <v>3062</v>
      </c>
      <c r="B166" t="s">
        <v>3061</v>
      </c>
    </row>
    <row r="167" spans="1:2">
      <c r="A167" t="s">
        <v>2515</v>
      </c>
      <c r="B167" t="s">
        <v>3061</v>
      </c>
    </row>
    <row r="168" spans="1:2">
      <c r="A168" t="s">
        <v>3063</v>
      </c>
      <c r="B168" t="s">
        <v>3061</v>
      </c>
    </row>
    <row r="169" spans="1:2">
      <c r="A169" t="s">
        <v>3064</v>
      </c>
      <c r="B169" t="s">
        <v>3061</v>
      </c>
    </row>
    <row r="170" spans="1:2">
      <c r="A170" t="s">
        <v>556</v>
      </c>
      <c r="B170" t="s">
        <v>3061</v>
      </c>
    </row>
    <row r="171" spans="1:2">
      <c r="A171" t="s">
        <v>3065</v>
      </c>
      <c r="B171" t="s">
        <v>3066</v>
      </c>
    </row>
    <row r="172" spans="1:2">
      <c r="A172" t="s">
        <v>3067</v>
      </c>
      <c r="B172" t="s">
        <v>3066</v>
      </c>
    </row>
    <row r="173" spans="1:2">
      <c r="A173" t="s">
        <v>3068</v>
      </c>
      <c r="B173" t="s">
        <v>3066</v>
      </c>
    </row>
    <row r="174" spans="1:2">
      <c r="A174" t="s">
        <v>3069</v>
      </c>
      <c r="B174" t="s">
        <v>3066</v>
      </c>
    </row>
    <row r="175" spans="1:2">
      <c r="A175" t="s">
        <v>562</v>
      </c>
      <c r="B175" t="s">
        <v>3066</v>
      </c>
    </row>
    <row r="176" spans="1:2">
      <c r="A176" t="s">
        <v>563</v>
      </c>
      <c r="B176" t="s">
        <v>3066</v>
      </c>
    </row>
    <row r="177" spans="1:2">
      <c r="A177" t="s">
        <v>564</v>
      </c>
      <c r="B177" t="s">
        <v>3066</v>
      </c>
    </row>
    <row r="178" spans="1:2">
      <c r="A178" t="s">
        <v>565</v>
      </c>
      <c r="B178" t="s">
        <v>3066</v>
      </c>
    </row>
    <row r="179" spans="1:2">
      <c r="A179" t="s">
        <v>3070</v>
      </c>
      <c r="B179" t="s">
        <v>3066</v>
      </c>
    </row>
    <row r="180" spans="1:2">
      <c r="A180" t="s">
        <v>3071</v>
      </c>
      <c r="B180" t="s">
        <v>3066</v>
      </c>
    </row>
    <row r="181" spans="1:2">
      <c r="A181" t="s">
        <v>568</v>
      </c>
      <c r="B181" t="s">
        <v>3066</v>
      </c>
    </row>
    <row r="182" spans="1:2">
      <c r="A182" t="s">
        <v>3072</v>
      </c>
      <c r="B182" t="s">
        <v>3073</v>
      </c>
    </row>
    <row r="183" spans="1:2">
      <c r="A183" t="s">
        <v>2275</v>
      </c>
      <c r="B183" t="s">
        <v>3074</v>
      </c>
    </row>
    <row r="184" spans="1:2">
      <c r="A184" t="s">
        <v>3075</v>
      </c>
      <c r="B184" t="s">
        <v>3074</v>
      </c>
    </row>
    <row r="185" spans="1:2">
      <c r="A185" t="s">
        <v>3076</v>
      </c>
      <c r="B185" t="s">
        <v>3074</v>
      </c>
    </row>
    <row r="186" spans="1:2">
      <c r="A186" t="s">
        <v>3077</v>
      </c>
      <c r="B186" t="s">
        <v>3074</v>
      </c>
    </row>
    <row r="187" spans="1:2">
      <c r="A187" t="s">
        <v>3078</v>
      </c>
      <c r="B187" t="s">
        <v>3074</v>
      </c>
    </row>
    <row r="188" spans="1:2">
      <c r="A188" t="s">
        <v>3079</v>
      </c>
      <c r="B188" t="s">
        <v>3074</v>
      </c>
    </row>
    <row r="189" spans="1:2">
      <c r="A189" t="s">
        <v>574</v>
      </c>
      <c r="B189" t="s">
        <v>3074</v>
      </c>
    </row>
    <row r="190" spans="1:2">
      <c r="A190" t="s">
        <v>575</v>
      </c>
      <c r="B190" t="s">
        <v>3074</v>
      </c>
    </row>
    <row r="191" spans="1:2">
      <c r="A191" t="s">
        <v>576</v>
      </c>
      <c r="B191" t="s">
        <v>3074</v>
      </c>
    </row>
    <row r="192" spans="1:2">
      <c r="A192" t="s">
        <v>577</v>
      </c>
      <c r="B192" t="s">
        <v>3074</v>
      </c>
    </row>
    <row r="193" spans="1:2">
      <c r="A193" t="s">
        <v>582</v>
      </c>
      <c r="B193" t="s">
        <v>3074</v>
      </c>
    </row>
    <row r="194" spans="1:2">
      <c r="A194" t="s">
        <v>583</v>
      </c>
      <c r="B194" t="s">
        <v>3074</v>
      </c>
    </row>
    <row r="195" spans="1:2">
      <c r="A195" t="s">
        <v>586</v>
      </c>
      <c r="B195" t="s">
        <v>3074</v>
      </c>
    </row>
    <row r="196" spans="1:2">
      <c r="A196" t="s">
        <v>588</v>
      </c>
      <c r="B196" t="s">
        <v>3074</v>
      </c>
    </row>
    <row r="197" spans="1:2">
      <c r="A197" t="s">
        <v>3080</v>
      </c>
      <c r="B197" t="s">
        <v>3081</v>
      </c>
    </row>
    <row r="198" spans="1:2">
      <c r="A198" t="s">
        <v>3082</v>
      </c>
      <c r="B198" t="s">
        <v>3083</v>
      </c>
    </row>
    <row r="199" spans="1:2">
      <c r="A199" t="s">
        <v>3084</v>
      </c>
      <c r="B199" t="s">
        <v>3085</v>
      </c>
    </row>
    <row r="200" spans="1:2">
      <c r="A200" t="s">
        <v>2199</v>
      </c>
      <c r="B200" t="s">
        <v>3086</v>
      </c>
    </row>
    <row r="201" spans="1:2">
      <c r="A201" t="s">
        <v>3087</v>
      </c>
      <c r="B201" t="s">
        <v>3088</v>
      </c>
    </row>
    <row r="202" spans="1:2">
      <c r="A202" t="s">
        <v>3089</v>
      </c>
      <c r="B202" t="s">
        <v>3090</v>
      </c>
    </row>
    <row r="203" spans="1:2">
      <c r="A203" t="s">
        <v>3091</v>
      </c>
      <c r="B203" t="s">
        <v>3090</v>
      </c>
    </row>
    <row r="204" spans="1:2">
      <c r="A204" t="s">
        <v>632</v>
      </c>
      <c r="B204" t="s">
        <v>3090</v>
      </c>
    </row>
    <row r="205" spans="1:2">
      <c r="A205" t="s">
        <v>634</v>
      </c>
      <c r="B205" t="s">
        <v>3090</v>
      </c>
    </row>
    <row r="206" spans="1:2">
      <c r="A206" t="s">
        <v>635</v>
      </c>
      <c r="B206" t="s">
        <v>3090</v>
      </c>
    </row>
    <row r="207" spans="1:2">
      <c r="A207" t="s">
        <v>636</v>
      </c>
      <c r="B207" t="s">
        <v>3090</v>
      </c>
    </row>
    <row r="208" spans="1:2">
      <c r="A208" t="s">
        <v>3092</v>
      </c>
      <c r="B208" t="s">
        <v>3090</v>
      </c>
    </row>
    <row r="209" spans="1:2">
      <c r="A209" t="s">
        <v>638</v>
      </c>
      <c r="B209" t="s">
        <v>3090</v>
      </c>
    </row>
    <row r="210" spans="1:2">
      <c r="A210" t="s">
        <v>2479</v>
      </c>
      <c r="B210" t="s">
        <v>3093</v>
      </c>
    </row>
    <row r="211" spans="1:2">
      <c r="A211" t="s">
        <v>3094</v>
      </c>
      <c r="B211" t="s">
        <v>3093</v>
      </c>
    </row>
    <row r="212" spans="1:2">
      <c r="A212" t="s">
        <v>642</v>
      </c>
      <c r="B212" t="s">
        <v>3093</v>
      </c>
    </row>
    <row r="213" spans="1:2">
      <c r="A213" t="s">
        <v>641</v>
      </c>
      <c r="B213" t="s">
        <v>3095</v>
      </c>
    </row>
    <row r="214" spans="1:2">
      <c r="A214" t="s">
        <v>3096</v>
      </c>
      <c r="B214" t="s">
        <v>3097</v>
      </c>
    </row>
    <row r="215" spans="1:2">
      <c r="A215" t="s">
        <v>3098</v>
      </c>
      <c r="B215" t="s">
        <v>3097</v>
      </c>
    </row>
    <row r="216" spans="1:2">
      <c r="A216" t="s">
        <v>598</v>
      </c>
      <c r="B216" t="s">
        <v>3097</v>
      </c>
    </row>
    <row r="217" spans="1:2">
      <c r="A217" t="s">
        <v>599</v>
      </c>
      <c r="B217" t="s">
        <v>3097</v>
      </c>
    </row>
    <row r="218" spans="1:2">
      <c r="A218" t="s">
        <v>3099</v>
      </c>
      <c r="B218" t="s">
        <v>3100</v>
      </c>
    </row>
    <row r="219" spans="1:2">
      <c r="A219" t="s">
        <v>2375</v>
      </c>
      <c r="B219" t="s">
        <v>3100</v>
      </c>
    </row>
    <row r="220" spans="1:2">
      <c r="A220" t="s">
        <v>602</v>
      </c>
      <c r="B220" t="s">
        <v>3100</v>
      </c>
    </row>
    <row r="221" spans="1:2">
      <c r="A221" t="s">
        <v>603</v>
      </c>
      <c r="B221" t="s">
        <v>3100</v>
      </c>
    </row>
    <row r="222" spans="1:2">
      <c r="A222" t="s">
        <v>1196</v>
      </c>
      <c r="B222" t="s">
        <v>3101</v>
      </c>
    </row>
    <row r="223" spans="1:2">
      <c r="A223" t="s">
        <v>1207</v>
      </c>
      <c r="B223" t="s">
        <v>3101</v>
      </c>
    </row>
    <row r="224" spans="1:2">
      <c r="A224" t="s">
        <v>3102</v>
      </c>
      <c r="B224" t="s">
        <v>3101</v>
      </c>
    </row>
    <row r="225" spans="1:2">
      <c r="A225" t="s">
        <v>3103</v>
      </c>
      <c r="B225" t="s">
        <v>3101</v>
      </c>
    </row>
    <row r="226" spans="1:2">
      <c r="A226" t="s">
        <v>3104</v>
      </c>
      <c r="B226" t="s">
        <v>3101</v>
      </c>
    </row>
    <row r="227" spans="1:2">
      <c r="A227" t="s">
        <v>605</v>
      </c>
      <c r="B227" t="s">
        <v>3101</v>
      </c>
    </row>
    <row r="228" spans="1:2">
      <c r="A228" t="s">
        <v>607</v>
      </c>
      <c r="B228" t="s">
        <v>3101</v>
      </c>
    </row>
    <row r="229" spans="1:2">
      <c r="A229" t="s">
        <v>608</v>
      </c>
      <c r="B229" t="s">
        <v>3101</v>
      </c>
    </row>
    <row r="230" spans="1:2">
      <c r="A230" t="s">
        <v>609</v>
      </c>
      <c r="B230" t="s">
        <v>3101</v>
      </c>
    </row>
    <row r="231" spans="1:2">
      <c r="A231" t="s">
        <v>614</v>
      </c>
      <c r="B231" t="s">
        <v>3101</v>
      </c>
    </row>
    <row r="232" spans="1:2">
      <c r="A232" t="s">
        <v>3105</v>
      </c>
      <c r="B232" t="s">
        <v>3106</v>
      </c>
    </row>
    <row r="233" spans="1:2">
      <c r="A233" t="s">
        <v>3107</v>
      </c>
      <c r="B233" t="s">
        <v>3106</v>
      </c>
    </row>
    <row r="234" spans="1:2">
      <c r="A234" t="s">
        <v>3108</v>
      </c>
      <c r="B234" t="s">
        <v>3106</v>
      </c>
    </row>
    <row r="235" spans="1:2">
      <c r="A235" t="s">
        <v>617</v>
      </c>
      <c r="B235" t="s">
        <v>3106</v>
      </c>
    </row>
    <row r="236" spans="1:2">
      <c r="A236" t="s">
        <v>618</v>
      </c>
      <c r="B236" t="s">
        <v>3106</v>
      </c>
    </row>
    <row r="237" spans="1:2">
      <c r="A237" t="s">
        <v>619</v>
      </c>
      <c r="B237" t="s">
        <v>3106</v>
      </c>
    </row>
    <row r="238" spans="1:2">
      <c r="A238" t="s">
        <v>620</v>
      </c>
      <c r="B238" t="s">
        <v>3106</v>
      </c>
    </row>
    <row r="239" spans="1:2">
      <c r="A239" t="s">
        <v>621</v>
      </c>
      <c r="B239" t="s">
        <v>3106</v>
      </c>
    </row>
    <row r="240" spans="1:2">
      <c r="A240" t="s">
        <v>623</v>
      </c>
      <c r="B240" t="s">
        <v>3106</v>
      </c>
    </row>
    <row r="241" spans="1:2">
      <c r="A241" t="s">
        <v>3109</v>
      </c>
      <c r="B241" t="s">
        <v>3110</v>
      </c>
    </row>
    <row r="242" spans="1:2">
      <c r="A242" t="s">
        <v>3111</v>
      </c>
      <c r="B242" t="s">
        <v>3110</v>
      </c>
    </row>
    <row r="243" spans="1:2">
      <c r="A243" t="s">
        <v>2511</v>
      </c>
      <c r="B243" t="s">
        <v>3110</v>
      </c>
    </row>
    <row r="244" spans="1:2">
      <c r="A244" t="s">
        <v>3112</v>
      </c>
      <c r="B244" t="s">
        <v>3113</v>
      </c>
    </row>
    <row r="245" spans="1:2">
      <c r="A245" t="s">
        <v>1496</v>
      </c>
      <c r="B245" t="s">
        <v>3114</v>
      </c>
    </row>
    <row r="246" spans="1:2">
      <c r="A246" t="s">
        <v>3115</v>
      </c>
      <c r="B246" t="s">
        <v>3116</v>
      </c>
    </row>
    <row r="247" spans="1:2">
      <c r="A247" t="s">
        <v>3117</v>
      </c>
      <c r="B247" t="s">
        <v>3118</v>
      </c>
    </row>
    <row r="248" spans="1:2">
      <c r="A248" t="s">
        <v>1422</v>
      </c>
      <c r="B248" t="s">
        <v>3118</v>
      </c>
    </row>
    <row r="249" spans="1:2">
      <c r="A249" t="s">
        <v>3119</v>
      </c>
      <c r="B249" t="s">
        <v>3118</v>
      </c>
    </row>
    <row r="250" spans="1:2">
      <c r="A250" t="s">
        <v>3120</v>
      </c>
      <c r="B250" t="s">
        <v>3118</v>
      </c>
    </row>
    <row r="251" spans="1:2">
      <c r="A251" t="s">
        <v>3121</v>
      </c>
      <c r="B251" t="s">
        <v>3118</v>
      </c>
    </row>
    <row r="252" spans="1:2">
      <c r="A252" t="s">
        <v>3122</v>
      </c>
      <c r="B252" t="s">
        <v>3118</v>
      </c>
    </row>
    <row r="253" spans="1:2">
      <c r="A253" t="s">
        <v>3123</v>
      </c>
      <c r="B253" t="s">
        <v>3124</v>
      </c>
    </row>
    <row r="254" spans="1:2">
      <c r="A254" t="s">
        <v>657</v>
      </c>
      <c r="B254" t="s">
        <v>3125</v>
      </c>
    </row>
    <row r="255" spans="1:2">
      <c r="A255" t="s">
        <v>658</v>
      </c>
      <c r="B255" t="s">
        <v>3125</v>
      </c>
    </row>
    <row r="256" spans="1:2">
      <c r="A256" t="s">
        <v>3126</v>
      </c>
      <c r="B256" t="s">
        <v>3127</v>
      </c>
    </row>
    <row r="257" spans="1:2">
      <c r="A257" t="s">
        <v>3128</v>
      </c>
      <c r="B257" t="s">
        <v>3127</v>
      </c>
    </row>
    <row r="258" spans="1:2">
      <c r="A258" t="s">
        <v>3129</v>
      </c>
      <c r="B258" t="s">
        <v>3127</v>
      </c>
    </row>
    <row r="259" spans="1:2">
      <c r="A259" t="s">
        <v>3130</v>
      </c>
      <c r="B259" t="s">
        <v>3127</v>
      </c>
    </row>
    <row r="260" spans="1:2">
      <c r="A260" t="s">
        <v>3131</v>
      </c>
      <c r="B260" t="s">
        <v>3127</v>
      </c>
    </row>
    <row r="261" spans="1:2">
      <c r="A261" t="s">
        <v>3132</v>
      </c>
      <c r="B261" t="s">
        <v>3127</v>
      </c>
    </row>
    <row r="262" spans="1:2">
      <c r="A262" t="s">
        <v>3133</v>
      </c>
      <c r="B262" t="s">
        <v>3127</v>
      </c>
    </row>
    <row r="263" spans="1:2">
      <c r="A263" t="s">
        <v>3134</v>
      </c>
      <c r="B263" t="s">
        <v>3127</v>
      </c>
    </row>
    <row r="264" spans="1:2">
      <c r="A264" t="s">
        <v>3135</v>
      </c>
      <c r="B264" t="s">
        <v>3127</v>
      </c>
    </row>
    <row r="265" spans="1:2">
      <c r="A265" t="s">
        <v>3136</v>
      </c>
      <c r="B265" t="s">
        <v>3127</v>
      </c>
    </row>
    <row r="266" spans="1:2">
      <c r="A266" t="s">
        <v>3137</v>
      </c>
      <c r="B266" t="s">
        <v>3127</v>
      </c>
    </row>
    <row r="267" spans="1:2">
      <c r="A267" t="s">
        <v>3138</v>
      </c>
      <c r="B267" t="s">
        <v>3127</v>
      </c>
    </row>
    <row r="268" spans="1:2">
      <c r="A268" t="s">
        <v>3139</v>
      </c>
      <c r="B268" t="s">
        <v>3127</v>
      </c>
    </row>
    <row r="269" spans="1:2">
      <c r="A269" t="s">
        <v>3140</v>
      </c>
      <c r="B269" t="s">
        <v>3127</v>
      </c>
    </row>
    <row r="270" spans="1:2">
      <c r="A270" t="s">
        <v>3141</v>
      </c>
      <c r="B270" t="s">
        <v>3127</v>
      </c>
    </row>
    <row r="271" spans="1:2">
      <c r="A271" t="s">
        <v>3142</v>
      </c>
      <c r="B271" t="s">
        <v>3127</v>
      </c>
    </row>
    <row r="272" spans="1:2">
      <c r="A272" t="s">
        <v>3143</v>
      </c>
      <c r="B272" t="s">
        <v>3127</v>
      </c>
    </row>
    <row r="273" spans="1:2">
      <c r="A273" t="s">
        <v>3144</v>
      </c>
      <c r="B273" t="s">
        <v>3127</v>
      </c>
    </row>
    <row r="274" spans="1:2">
      <c r="A274" t="s">
        <v>3145</v>
      </c>
      <c r="B274" t="s">
        <v>3127</v>
      </c>
    </row>
    <row r="275" spans="1:2">
      <c r="A275" t="s">
        <v>3146</v>
      </c>
      <c r="B275" t="s">
        <v>3127</v>
      </c>
    </row>
    <row r="276" spans="1:2">
      <c r="A276" t="s">
        <v>3147</v>
      </c>
      <c r="B276" t="s">
        <v>3127</v>
      </c>
    </row>
    <row r="277" spans="1:2">
      <c r="A277" t="s">
        <v>3148</v>
      </c>
      <c r="B277" t="s">
        <v>3127</v>
      </c>
    </row>
    <row r="278" spans="1:2">
      <c r="A278" t="s">
        <v>3149</v>
      </c>
      <c r="B278" t="s">
        <v>3127</v>
      </c>
    </row>
    <row r="279" spans="1:2">
      <c r="A279" t="s">
        <v>3150</v>
      </c>
      <c r="B279" t="s">
        <v>3127</v>
      </c>
    </row>
    <row r="280" spans="1:2">
      <c r="A280" t="s">
        <v>3151</v>
      </c>
      <c r="B280" t="s">
        <v>3127</v>
      </c>
    </row>
    <row r="281" spans="1:2">
      <c r="A281" t="s">
        <v>3152</v>
      </c>
      <c r="B281" t="s">
        <v>3127</v>
      </c>
    </row>
    <row r="282" spans="1:2">
      <c r="A282" t="s">
        <v>3153</v>
      </c>
      <c r="B282" t="s">
        <v>3154</v>
      </c>
    </row>
    <row r="283" spans="1:2">
      <c r="A283" t="s">
        <v>3155</v>
      </c>
      <c r="B283" t="s">
        <v>3154</v>
      </c>
    </row>
    <row r="284" spans="1:2">
      <c r="A284" t="s">
        <v>3156</v>
      </c>
      <c r="B284" t="s">
        <v>3157</v>
      </c>
    </row>
    <row r="285" spans="1:2">
      <c r="A285" t="s">
        <v>3158</v>
      </c>
      <c r="B285" t="s">
        <v>3154</v>
      </c>
    </row>
    <row r="286" spans="1:2">
      <c r="A286" t="s">
        <v>3159</v>
      </c>
      <c r="B286" t="s">
        <v>3154</v>
      </c>
    </row>
    <row r="287" spans="1:2">
      <c r="A287" t="s">
        <v>3160</v>
      </c>
      <c r="B287" t="s">
        <v>3161</v>
      </c>
    </row>
    <row r="288" spans="1:2">
      <c r="A288" t="s">
        <v>3162</v>
      </c>
      <c r="B288" t="s">
        <v>3154</v>
      </c>
    </row>
    <row r="289" spans="1:2">
      <c r="A289" t="s">
        <v>3163</v>
      </c>
      <c r="B289" t="s">
        <v>3154</v>
      </c>
    </row>
    <row r="290" spans="1:2">
      <c r="A290" t="s">
        <v>3164</v>
      </c>
      <c r="B290" t="s">
        <v>3154</v>
      </c>
    </row>
    <row r="291" spans="1:2">
      <c r="A291" t="s">
        <v>3165</v>
      </c>
      <c r="B291" t="s">
        <v>3166</v>
      </c>
    </row>
    <row r="292" spans="1:2">
      <c r="A292" t="s">
        <v>3167</v>
      </c>
      <c r="B292" t="s">
        <v>3168</v>
      </c>
    </row>
    <row r="293" spans="1:2">
      <c r="A293" t="s">
        <v>3169</v>
      </c>
      <c r="B293" t="s">
        <v>3168</v>
      </c>
    </row>
    <row r="294" spans="1:2">
      <c r="A294" t="s">
        <v>3170</v>
      </c>
      <c r="B294" t="s">
        <v>3168</v>
      </c>
    </row>
    <row r="295" spans="1:2">
      <c r="A295" t="s">
        <v>3171</v>
      </c>
      <c r="B295" t="s">
        <v>3168</v>
      </c>
    </row>
    <row r="296" spans="1:2">
      <c r="A296" t="s">
        <v>3172</v>
      </c>
      <c r="B296" t="s">
        <v>3173</v>
      </c>
    </row>
    <row r="297" spans="1:2">
      <c r="A297" t="s">
        <v>3174</v>
      </c>
      <c r="B297" t="s">
        <v>3175</v>
      </c>
    </row>
    <row r="298" spans="1:2">
      <c r="A298" t="s">
        <v>3176</v>
      </c>
      <c r="B298" t="s">
        <v>3175</v>
      </c>
    </row>
    <row r="299" spans="1:2">
      <c r="A299" t="s">
        <v>660</v>
      </c>
      <c r="B299" t="s">
        <v>3175</v>
      </c>
    </row>
    <row r="300" spans="1:2">
      <c r="A300" t="s">
        <v>3177</v>
      </c>
      <c r="B300" t="s">
        <v>3178</v>
      </c>
    </row>
    <row r="301" spans="1:2">
      <c r="A301" t="s">
        <v>3179</v>
      </c>
      <c r="B301" t="s">
        <v>3178</v>
      </c>
    </row>
    <row r="302" spans="1:2">
      <c r="A302" t="s">
        <v>3180</v>
      </c>
      <c r="B302" t="s">
        <v>3178</v>
      </c>
    </row>
    <row r="303" spans="1:2">
      <c r="A303" t="s">
        <v>666</v>
      </c>
      <c r="B303" t="s">
        <v>3178</v>
      </c>
    </row>
    <row r="304" spans="1:2">
      <c r="A304" t="s">
        <v>669</v>
      </c>
      <c r="B304" t="s">
        <v>3178</v>
      </c>
    </row>
    <row r="305" spans="1:2">
      <c r="A305" t="s">
        <v>3181</v>
      </c>
      <c r="B305" t="s">
        <v>3182</v>
      </c>
    </row>
    <row r="306" spans="1:2">
      <c r="A306" t="s">
        <v>3183</v>
      </c>
      <c r="B306" t="s">
        <v>3182</v>
      </c>
    </row>
    <row r="307" spans="1:2">
      <c r="A307" t="s">
        <v>673</v>
      </c>
      <c r="B307" t="s">
        <v>3182</v>
      </c>
    </row>
    <row r="308" spans="1:2">
      <c r="A308" t="s">
        <v>674</v>
      </c>
      <c r="B308" t="s">
        <v>3182</v>
      </c>
    </row>
    <row r="309" spans="1:2">
      <c r="A309" t="s">
        <v>675</v>
      </c>
      <c r="B309" t="s">
        <v>3182</v>
      </c>
    </row>
    <row r="310" spans="1:2">
      <c r="A310" t="s">
        <v>676</v>
      </c>
      <c r="B310" t="s">
        <v>3182</v>
      </c>
    </row>
    <row r="311" spans="1:2">
      <c r="A311" t="s">
        <v>677</v>
      </c>
      <c r="B311" t="s">
        <v>3182</v>
      </c>
    </row>
    <row r="312" spans="1:2">
      <c r="A312" t="s">
        <v>678</v>
      </c>
      <c r="B312" t="s">
        <v>3182</v>
      </c>
    </row>
    <row r="313" spans="1:2">
      <c r="A313" t="s">
        <v>679</v>
      </c>
      <c r="B313" t="s">
        <v>3182</v>
      </c>
    </row>
    <row r="314" spans="1:2">
      <c r="A314" t="s">
        <v>681</v>
      </c>
      <c r="B314" t="s">
        <v>3184</v>
      </c>
    </row>
    <row r="315" spans="1:2">
      <c r="A315" t="s">
        <v>3185</v>
      </c>
      <c r="B315" t="s">
        <v>3186</v>
      </c>
    </row>
    <row r="316" spans="1:2">
      <c r="A316" t="s">
        <v>683</v>
      </c>
      <c r="B316" t="s">
        <v>3186</v>
      </c>
    </row>
    <row r="317" spans="1:2">
      <c r="A317" t="s">
        <v>685</v>
      </c>
      <c r="B317" t="s">
        <v>3186</v>
      </c>
    </row>
    <row r="318" spans="1:2">
      <c r="A318" t="s">
        <v>687</v>
      </c>
      <c r="B318" t="s">
        <v>3186</v>
      </c>
    </row>
    <row r="319" spans="1:2">
      <c r="A319" t="s">
        <v>688</v>
      </c>
      <c r="B319" t="s">
        <v>3186</v>
      </c>
    </row>
    <row r="320" spans="1:2">
      <c r="A320" t="s">
        <v>689</v>
      </c>
      <c r="B320" t="s">
        <v>3186</v>
      </c>
    </row>
    <row r="321" spans="1:2">
      <c r="A321" t="s">
        <v>3187</v>
      </c>
      <c r="B321" t="s">
        <v>3188</v>
      </c>
    </row>
    <row r="322" spans="1:2">
      <c r="A322" t="s">
        <v>3189</v>
      </c>
      <c r="B322" t="s">
        <v>3188</v>
      </c>
    </row>
    <row r="323" spans="1:2">
      <c r="A323" t="s">
        <v>692</v>
      </c>
      <c r="B323" t="s">
        <v>3188</v>
      </c>
    </row>
    <row r="324" spans="1:2">
      <c r="A324" t="s">
        <v>881</v>
      </c>
      <c r="B324" t="s">
        <v>3188</v>
      </c>
    </row>
    <row r="325" spans="1:2">
      <c r="A325" t="s">
        <v>694</v>
      </c>
      <c r="B325" t="s">
        <v>3188</v>
      </c>
    </row>
    <row r="326" spans="1:2">
      <c r="A326" t="s">
        <v>3190</v>
      </c>
      <c r="B326" t="s">
        <v>3191</v>
      </c>
    </row>
    <row r="327" spans="1:2">
      <c r="A327" t="s">
        <v>697</v>
      </c>
      <c r="B327" t="s">
        <v>3191</v>
      </c>
    </row>
    <row r="328" spans="1:2">
      <c r="A328" t="s">
        <v>698</v>
      </c>
      <c r="B328" t="s">
        <v>3191</v>
      </c>
    </row>
    <row r="329" spans="1:2">
      <c r="A329" t="s">
        <v>700</v>
      </c>
      <c r="B329" t="s">
        <v>3192</v>
      </c>
    </row>
    <row r="330" spans="1:2">
      <c r="A330" t="s">
        <v>3193</v>
      </c>
      <c r="B330" t="s">
        <v>3194</v>
      </c>
    </row>
    <row r="331" spans="1:2">
      <c r="A331" t="s">
        <v>3195</v>
      </c>
      <c r="B331" t="s">
        <v>3194</v>
      </c>
    </row>
    <row r="332" spans="1:2">
      <c r="A332" t="s">
        <v>3196</v>
      </c>
      <c r="B332" t="s">
        <v>3194</v>
      </c>
    </row>
    <row r="333" spans="1:2">
      <c r="A333" t="s">
        <v>1358</v>
      </c>
      <c r="B333" t="s">
        <v>3197</v>
      </c>
    </row>
    <row r="334" spans="1:2">
      <c r="A334" t="s">
        <v>3198</v>
      </c>
      <c r="B334" t="s">
        <v>3199</v>
      </c>
    </row>
    <row r="335" spans="1:2">
      <c r="A335" t="s">
        <v>3200</v>
      </c>
      <c r="B335" t="s">
        <v>3199</v>
      </c>
    </row>
    <row r="336" spans="1:2">
      <c r="A336" t="s">
        <v>3201</v>
      </c>
      <c r="B336" t="s">
        <v>3199</v>
      </c>
    </row>
    <row r="337" spans="1:2">
      <c r="A337" t="s">
        <v>3202</v>
      </c>
      <c r="B337" t="s">
        <v>3203</v>
      </c>
    </row>
    <row r="338" spans="1:2">
      <c r="A338" t="s">
        <v>3204</v>
      </c>
      <c r="B338" t="s">
        <v>3203</v>
      </c>
    </row>
    <row r="339" spans="1:2">
      <c r="A339" t="s">
        <v>3205</v>
      </c>
      <c r="B339" t="s">
        <v>3203</v>
      </c>
    </row>
    <row r="340" spans="1:2">
      <c r="A340" t="s">
        <v>3206</v>
      </c>
      <c r="B340" t="s">
        <v>3207</v>
      </c>
    </row>
    <row r="341" spans="1:2">
      <c r="A341" t="s">
        <v>3208</v>
      </c>
      <c r="B341" t="s">
        <v>3207</v>
      </c>
    </row>
    <row r="342" spans="1:2">
      <c r="A342" t="s">
        <v>721</v>
      </c>
      <c r="B342" t="s">
        <v>3207</v>
      </c>
    </row>
    <row r="343" spans="1:2">
      <c r="A343" t="s">
        <v>3209</v>
      </c>
      <c r="B343" t="s">
        <v>3210</v>
      </c>
    </row>
    <row r="344" spans="1:2">
      <c r="A344" t="s">
        <v>3211</v>
      </c>
      <c r="B344" t="s">
        <v>3212</v>
      </c>
    </row>
    <row r="345" spans="1:2">
      <c r="A345" t="s">
        <v>3213</v>
      </c>
      <c r="B345" t="s">
        <v>3214</v>
      </c>
    </row>
    <row r="346" spans="1:2">
      <c r="A346" t="s">
        <v>727</v>
      </c>
      <c r="B346" t="s">
        <v>3214</v>
      </c>
    </row>
    <row r="347" spans="1:2">
      <c r="A347" t="s">
        <v>3215</v>
      </c>
      <c r="B347" t="s">
        <v>3216</v>
      </c>
    </row>
    <row r="348" spans="1:2">
      <c r="A348" t="s">
        <v>3217</v>
      </c>
      <c r="B348" t="s">
        <v>3218</v>
      </c>
    </row>
    <row r="349" spans="1:2">
      <c r="A349" t="s">
        <v>731</v>
      </c>
      <c r="B349" t="s">
        <v>3218</v>
      </c>
    </row>
    <row r="350" spans="1:2">
      <c r="A350" t="s">
        <v>3219</v>
      </c>
      <c r="B350" t="s">
        <v>3220</v>
      </c>
    </row>
    <row r="351" spans="1:2">
      <c r="A351" t="s">
        <v>741</v>
      </c>
      <c r="B351" t="s">
        <v>3220</v>
      </c>
    </row>
    <row r="352" spans="1:2">
      <c r="A352" t="s">
        <v>743</v>
      </c>
      <c r="B352" t="s">
        <v>3220</v>
      </c>
    </row>
    <row r="353" spans="1:2">
      <c r="A353" t="s">
        <v>744</v>
      </c>
      <c r="B353" t="s">
        <v>3220</v>
      </c>
    </row>
    <row r="354" spans="1:2">
      <c r="A354" t="s">
        <v>1149</v>
      </c>
      <c r="B354" t="s">
        <v>3221</v>
      </c>
    </row>
    <row r="355" spans="1:2">
      <c r="A355" t="s">
        <v>1170</v>
      </c>
      <c r="B355" t="s">
        <v>3221</v>
      </c>
    </row>
    <row r="356" spans="1:2">
      <c r="A356" t="s">
        <v>3222</v>
      </c>
      <c r="B356" t="s">
        <v>3221</v>
      </c>
    </row>
    <row r="357" spans="1:2">
      <c r="A357" t="s">
        <v>3223</v>
      </c>
      <c r="B357" t="s">
        <v>3221</v>
      </c>
    </row>
    <row r="358" spans="1:2">
      <c r="A358" t="s">
        <v>3224</v>
      </c>
      <c r="B358" t="s">
        <v>3221</v>
      </c>
    </row>
    <row r="359" spans="1:2">
      <c r="A359" t="s">
        <v>3225</v>
      </c>
      <c r="B359" t="s">
        <v>3221</v>
      </c>
    </row>
    <row r="360" spans="1:2">
      <c r="A360" t="s">
        <v>1930</v>
      </c>
      <c r="B360" t="s">
        <v>3221</v>
      </c>
    </row>
    <row r="361" spans="1:2">
      <c r="A361" t="s">
        <v>3226</v>
      </c>
      <c r="B361" t="s">
        <v>3221</v>
      </c>
    </row>
    <row r="362" spans="1:2">
      <c r="A362" t="s">
        <v>3227</v>
      </c>
      <c r="B362" t="s">
        <v>3221</v>
      </c>
    </row>
    <row r="363" spans="1:2">
      <c r="A363" t="s">
        <v>3228</v>
      </c>
      <c r="B363" t="s">
        <v>3221</v>
      </c>
    </row>
    <row r="364" spans="1:2">
      <c r="A364" t="s">
        <v>3229</v>
      </c>
      <c r="B364" t="s">
        <v>3221</v>
      </c>
    </row>
    <row r="365" spans="1:2">
      <c r="A365" t="s">
        <v>2591</v>
      </c>
      <c r="B365" t="s">
        <v>3221</v>
      </c>
    </row>
    <row r="366" spans="1:2">
      <c r="A366" t="s">
        <v>3230</v>
      </c>
      <c r="B366" t="s">
        <v>3221</v>
      </c>
    </row>
    <row r="367" spans="1:2">
      <c r="A367" t="s">
        <v>3231</v>
      </c>
      <c r="B367" t="s">
        <v>3221</v>
      </c>
    </row>
    <row r="368" spans="1:2">
      <c r="A368" t="s">
        <v>748</v>
      </c>
      <c r="B368" t="s">
        <v>3221</v>
      </c>
    </row>
    <row r="369" spans="1:2">
      <c r="A369" t="s">
        <v>761</v>
      </c>
      <c r="B369" t="s">
        <v>3221</v>
      </c>
    </row>
    <row r="370" spans="1:2">
      <c r="A370" t="s">
        <v>3232</v>
      </c>
      <c r="B370" t="s">
        <v>3221</v>
      </c>
    </row>
    <row r="371" spans="1:2">
      <c r="A371" t="s">
        <v>3233</v>
      </c>
      <c r="B371" t="s">
        <v>3234</v>
      </c>
    </row>
    <row r="372" spans="1:2">
      <c r="A372" t="s">
        <v>3235</v>
      </c>
      <c r="B372" t="s">
        <v>3234</v>
      </c>
    </row>
    <row r="373" spans="1:2">
      <c r="A373" t="s">
        <v>3236</v>
      </c>
      <c r="B373" t="s">
        <v>3237</v>
      </c>
    </row>
    <row r="374" spans="1:2">
      <c r="A374" t="s">
        <v>766</v>
      </c>
      <c r="B374" t="s">
        <v>3238</v>
      </c>
    </row>
    <row r="375" spans="1:2">
      <c r="A375" t="s">
        <v>3239</v>
      </c>
      <c r="B375" t="s">
        <v>770</v>
      </c>
    </row>
    <row r="376" spans="1:2">
      <c r="A376" t="s">
        <v>774</v>
      </c>
      <c r="B376" t="s">
        <v>3240</v>
      </c>
    </row>
    <row r="377" spans="1:2">
      <c r="A377" t="s">
        <v>777</v>
      </c>
      <c r="B377" t="s">
        <v>3241</v>
      </c>
    </row>
    <row r="378" spans="1:2">
      <c r="A378" t="s">
        <v>3242</v>
      </c>
      <c r="B378" t="s">
        <v>3241</v>
      </c>
    </row>
    <row r="379" spans="1:2">
      <c r="A379" t="s">
        <v>3243</v>
      </c>
      <c r="B379" t="s">
        <v>3244</v>
      </c>
    </row>
    <row r="380" spans="1:2">
      <c r="A380" t="s">
        <v>3245</v>
      </c>
      <c r="B380" t="s">
        <v>3246</v>
      </c>
    </row>
    <row r="381" spans="1:2">
      <c r="A381" t="s">
        <v>3247</v>
      </c>
      <c r="B381" t="s">
        <v>782</v>
      </c>
    </row>
    <row r="382" spans="1:2">
      <c r="A382" t="s">
        <v>786</v>
      </c>
      <c r="B382" t="s">
        <v>782</v>
      </c>
    </row>
    <row r="383" spans="1:2">
      <c r="A383" t="s">
        <v>787</v>
      </c>
      <c r="B383" t="s">
        <v>782</v>
      </c>
    </row>
    <row r="384" spans="1:2">
      <c r="A384" t="s">
        <v>3248</v>
      </c>
      <c r="B384" t="s">
        <v>359</v>
      </c>
    </row>
    <row r="385" spans="1:2">
      <c r="A385" t="s">
        <v>1846</v>
      </c>
      <c r="B385" t="s">
        <v>359</v>
      </c>
    </row>
    <row r="386" spans="1:2">
      <c r="A386" t="s">
        <v>3249</v>
      </c>
      <c r="B386" t="s">
        <v>3250</v>
      </c>
    </row>
    <row r="387" spans="1:2">
      <c r="A387" t="s">
        <v>810</v>
      </c>
      <c r="B387" t="s">
        <v>3250</v>
      </c>
    </row>
    <row r="388" spans="1:2">
      <c r="A388" t="s">
        <v>812</v>
      </c>
      <c r="B388" t="s">
        <v>3250</v>
      </c>
    </row>
    <row r="389" spans="1:2">
      <c r="A389" t="s">
        <v>814</v>
      </c>
      <c r="B389" t="s">
        <v>3250</v>
      </c>
    </row>
    <row r="390" spans="1:2">
      <c r="A390" t="s">
        <v>3251</v>
      </c>
      <c r="B390" t="s">
        <v>359</v>
      </c>
    </row>
    <row r="391" spans="1:2">
      <c r="A391" t="s">
        <v>1159</v>
      </c>
      <c r="B391" t="s">
        <v>359</v>
      </c>
    </row>
    <row r="392" spans="1:2">
      <c r="A392" t="s">
        <v>3252</v>
      </c>
      <c r="B392" t="s">
        <v>359</v>
      </c>
    </row>
    <row r="393" spans="1:2">
      <c r="A393" t="s">
        <v>1874</v>
      </c>
      <c r="B393" t="s">
        <v>359</v>
      </c>
    </row>
    <row r="394" spans="1:2">
      <c r="A394" t="s">
        <v>3253</v>
      </c>
      <c r="B394" t="s">
        <v>3254</v>
      </c>
    </row>
    <row r="395" spans="1:2">
      <c r="A395" t="s">
        <v>3255</v>
      </c>
      <c r="B395" t="s">
        <v>359</v>
      </c>
    </row>
    <row r="396" spans="1:2">
      <c r="A396" t="s">
        <v>3256</v>
      </c>
      <c r="B396" t="s">
        <v>359</v>
      </c>
    </row>
    <row r="397" spans="1:2">
      <c r="A397" t="s">
        <v>3257</v>
      </c>
      <c r="B397" t="s">
        <v>359</v>
      </c>
    </row>
    <row r="398" spans="1:2">
      <c r="A398" t="s">
        <v>3258</v>
      </c>
      <c r="B398" t="s">
        <v>359</v>
      </c>
    </row>
    <row r="399" spans="1:2">
      <c r="A399" t="s">
        <v>789</v>
      </c>
      <c r="B399" t="s">
        <v>359</v>
      </c>
    </row>
    <row r="400" spans="1:2">
      <c r="A400" t="s">
        <v>792</v>
      </c>
      <c r="B400" t="s">
        <v>359</v>
      </c>
    </row>
    <row r="401" spans="1:2">
      <c r="A401" t="s">
        <v>793</v>
      </c>
      <c r="B401" t="s">
        <v>359</v>
      </c>
    </row>
    <row r="402" spans="1:2">
      <c r="A402" t="s">
        <v>794</v>
      </c>
      <c r="B402" t="s">
        <v>359</v>
      </c>
    </row>
    <row r="403" spans="1:2">
      <c r="A403" t="s">
        <v>795</v>
      </c>
      <c r="B403" t="s">
        <v>359</v>
      </c>
    </row>
    <row r="404" spans="1:2">
      <c r="A404" t="s">
        <v>796</v>
      </c>
      <c r="B404" t="s">
        <v>359</v>
      </c>
    </row>
    <row r="405" spans="1:2">
      <c r="A405" t="s">
        <v>797</v>
      </c>
      <c r="B405" t="s">
        <v>359</v>
      </c>
    </row>
    <row r="406" spans="1:2">
      <c r="A406" t="s">
        <v>804</v>
      </c>
      <c r="B406" t="s">
        <v>359</v>
      </c>
    </row>
    <row r="407" spans="1:2">
      <c r="A407" t="s">
        <v>809</v>
      </c>
      <c r="B407" t="s">
        <v>359</v>
      </c>
    </row>
    <row r="408" spans="1:2">
      <c r="A408" t="s">
        <v>3259</v>
      </c>
      <c r="B408" t="s">
        <v>3260</v>
      </c>
    </row>
    <row r="409" spans="1:2">
      <c r="A409" t="s">
        <v>3261</v>
      </c>
      <c r="B409" t="s">
        <v>3260</v>
      </c>
    </row>
    <row r="410" spans="1:2">
      <c r="A410" t="s">
        <v>1583</v>
      </c>
      <c r="B410" t="s">
        <v>3262</v>
      </c>
    </row>
    <row r="411" spans="1:2">
      <c r="A411" t="s">
        <v>1864</v>
      </c>
      <c r="B411" t="s">
        <v>3263</v>
      </c>
    </row>
    <row r="412" spans="1:2">
      <c r="A412" t="s">
        <v>2331</v>
      </c>
      <c r="B412" t="s">
        <v>3263</v>
      </c>
    </row>
    <row r="413" spans="1:2">
      <c r="A413" t="s">
        <v>820</v>
      </c>
      <c r="B413" t="s">
        <v>3263</v>
      </c>
    </row>
    <row r="414" spans="1:2">
      <c r="A414" t="s">
        <v>822</v>
      </c>
      <c r="B414" t="s">
        <v>3263</v>
      </c>
    </row>
    <row r="415" spans="1:2">
      <c r="A415" t="s">
        <v>823</v>
      </c>
      <c r="B415" t="s">
        <v>3263</v>
      </c>
    </row>
    <row r="416" spans="1:2">
      <c r="A416" t="s">
        <v>824</v>
      </c>
      <c r="B416" t="s">
        <v>3263</v>
      </c>
    </row>
    <row r="417" spans="1:2">
      <c r="A417" t="s">
        <v>825</v>
      </c>
      <c r="B417" t="s">
        <v>3263</v>
      </c>
    </row>
    <row r="418" spans="1:2">
      <c r="A418" t="s">
        <v>828</v>
      </c>
      <c r="B418" t="s">
        <v>3263</v>
      </c>
    </row>
    <row r="419" spans="1:2">
      <c r="A419" t="s">
        <v>3264</v>
      </c>
      <c r="B419" t="s">
        <v>3265</v>
      </c>
    </row>
    <row r="420" spans="1:2">
      <c r="A420" t="s">
        <v>3266</v>
      </c>
      <c r="B420" t="s">
        <v>3267</v>
      </c>
    </row>
    <row r="421" spans="1:2">
      <c r="A421" t="s">
        <v>3268</v>
      </c>
      <c r="B421" t="s">
        <v>3267</v>
      </c>
    </row>
    <row r="422" spans="1:2">
      <c r="A422" t="s">
        <v>3269</v>
      </c>
      <c r="B422" t="s">
        <v>3267</v>
      </c>
    </row>
    <row r="423" spans="1:2">
      <c r="A423" t="s">
        <v>1122</v>
      </c>
      <c r="B423" t="s">
        <v>3270</v>
      </c>
    </row>
    <row r="424" spans="1:2">
      <c r="A424" t="s">
        <v>1136</v>
      </c>
      <c r="B424" t="s">
        <v>3270</v>
      </c>
    </row>
    <row r="425" spans="1:2">
      <c r="A425" t="s">
        <v>3271</v>
      </c>
      <c r="B425" t="s">
        <v>3270</v>
      </c>
    </row>
    <row r="426" spans="1:2">
      <c r="A426" t="s">
        <v>3272</v>
      </c>
      <c r="B426" t="s">
        <v>3270</v>
      </c>
    </row>
    <row r="427" spans="1:2">
      <c r="A427" t="s">
        <v>3273</v>
      </c>
      <c r="B427" t="s">
        <v>3270</v>
      </c>
    </row>
    <row r="428" spans="1:2">
      <c r="A428" t="s">
        <v>3274</v>
      </c>
      <c r="B428" t="s">
        <v>3270</v>
      </c>
    </row>
    <row r="429" spans="1:2">
      <c r="A429" t="s">
        <v>3275</v>
      </c>
      <c r="B429" t="s">
        <v>3270</v>
      </c>
    </row>
    <row r="430" spans="1:2">
      <c r="A430" t="s">
        <v>3276</v>
      </c>
      <c r="B430" t="s">
        <v>3270</v>
      </c>
    </row>
    <row r="431" spans="1:2">
      <c r="A431" t="s">
        <v>3277</v>
      </c>
      <c r="B431" t="s">
        <v>3270</v>
      </c>
    </row>
    <row r="432" spans="1:2">
      <c r="A432" t="s">
        <v>3278</v>
      </c>
      <c r="B432" t="s">
        <v>3270</v>
      </c>
    </row>
    <row r="433" spans="1:2">
      <c r="A433" t="s">
        <v>3279</v>
      </c>
      <c r="B433" t="s">
        <v>3270</v>
      </c>
    </row>
    <row r="434" spans="1:2">
      <c r="A434" t="s">
        <v>2379</v>
      </c>
      <c r="B434" t="s">
        <v>3270</v>
      </c>
    </row>
    <row r="435" spans="1:2">
      <c r="A435" t="s">
        <v>3280</v>
      </c>
      <c r="B435" t="s">
        <v>3270</v>
      </c>
    </row>
    <row r="436" spans="1:2">
      <c r="A436" t="s">
        <v>3281</v>
      </c>
      <c r="B436" t="s">
        <v>3270</v>
      </c>
    </row>
    <row r="437" spans="1:2">
      <c r="A437" t="s">
        <v>3282</v>
      </c>
      <c r="B437" t="s">
        <v>3270</v>
      </c>
    </row>
    <row r="438" spans="1:2">
      <c r="A438" t="s">
        <v>3283</v>
      </c>
      <c r="B438" t="s">
        <v>3270</v>
      </c>
    </row>
    <row r="439" spans="1:2">
      <c r="A439" t="s">
        <v>3284</v>
      </c>
      <c r="B439" t="s">
        <v>3270</v>
      </c>
    </row>
    <row r="440" spans="1:2">
      <c r="A440" t="s">
        <v>3285</v>
      </c>
      <c r="B440" t="s">
        <v>3270</v>
      </c>
    </row>
    <row r="441" spans="1:2">
      <c r="A441" t="s">
        <v>3286</v>
      </c>
      <c r="B441" t="s">
        <v>3270</v>
      </c>
    </row>
    <row r="442" spans="1:2">
      <c r="A442" t="s">
        <v>3287</v>
      </c>
      <c r="B442" t="s">
        <v>3270</v>
      </c>
    </row>
    <row r="443" spans="1:2">
      <c r="A443" t="s">
        <v>3288</v>
      </c>
      <c r="B443" t="s">
        <v>3270</v>
      </c>
    </row>
    <row r="444" spans="1:2">
      <c r="A444" t="s">
        <v>3289</v>
      </c>
      <c r="B444" t="s">
        <v>3270</v>
      </c>
    </row>
    <row r="445" spans="1:2">
      <c r="A445" t="s">
        <v>835</v>
      </c>
      <c r="B445" t="s">
        <v>3270</v>
      </c>
    </row>
    <row r="446" spans="1:2">
      <c r="A446" t="s">
        <v>842</v>
      </c>
      <c r="B446" t="s">
        <v>3270</v>
      </c>
    </row>
    <row r="447" spans="1:2">
      <c r="A447" t="s">
        <v>843</v>
      </c>
      <c r="B447" t="s">
        <v>3270</v>
      </c>
    </row>
    <row r="448" spans="1:2">
      <c r="A448" t="s">
        <v>844</v>
      </c>
      <c r="B448" t="s">
        <v>3270</v>
      </c>
    </row>
    <row r="449" spans="1:2">
      <c r="A449" t="s">
        <v>845</v>
      </c>
      <c r="B449" t="s">
        <v>3270</v>
      </c>
    </row>
    <row r="450" spans="1:2">
      <c r="A450" t="s">
        <v>847</v>
      </c>
      <c r="B450" t="s">
        <v>3270</v>
      </c>
    </row>
    <row r="451" spans="1:2">
      <c r="A451" t="s">
        <v>848</v>
      </c>
      <c r="B451" t="s">
        <v>3270</v>
      </c>
    </row>
    <row r="452" spans="1:2">
      <c r="A452" t="s">
        <v>858</v>
      </c>
      <c r="B452" t="s">
        <v>3270</v>
      </c>
    </row>
    <row r="453" spans="1:2">
      <c r="A453" t="s">
        <v>863</v>
      </c>
      <c r="B453" t="s">
        <v>3270</v>
      </c>
    </row>
    <row r="454" spans="1:2">
      <c r="A454" t="s">
        <v>864</v>
      </c>
      <c r="B454" t="s">
        <v>3270</v>
      </c>
    </row>
    <row r="455" spans="1:2">
      <c r="A455" t="s">
        <v>875</v>
      </c>
      <c r="B455" t="s">
        <v>3290</v>
      </c>
    </row>
    <row r="456" spans="1:2">
      <c r="A456" t="s">
        <v>3291</v>
      </c>
      <c r="B456" t="s">
        <v>3292</v>
      </c>
    </row>
    <row r="457" spans="1:2">
      <c r="A457" t="s">
        <v>3293</v>
      </c>
      <c r="B457" t="s">
        <v>3294</v>
      </c>
    </row>
    <row r="458" spans="1:2">
      <c r="A458" t="s">
        <v>3295</v>
      </c>
      <c r="B458" t="s">
        <v>3294</v>
      </c>
    </row>
    <row r="459" spans="1:2">
      <c r="A459" t="s">
        <v>1757</v>
      </c>
      <c r="B459" t="s">
        <v>3296</v>
      </c>
    </row>
    <row r="460" spans="1:2">
      <c r="A460" t="s">
        <v>3297</v>
      </c>
      <c r="B460" t="s">
        <v>3296</v>
      </c>
    </row>
    <row r="461" spans="1:2">
      <c r="A461" t="s">
        <v>878</v>
      </c>
      <c r="B461" t="s">
        <v>3298</v>
      </c>
    </row>
    <row r="462" spans="1:2">
      <c r="A462" t="s">
        <v>1095</v>
      </c>
      <c r="B462" t="s">
        <v>3299</v>
      </c>
    </row>
    <row r="463" spans="1:2">
      <c r="A463" t="s">
        <v>3300</v>
      </c>
      <c r="B463" t="s">
        <v>3299</v>
      </c>
    </row>
    <row r="464" spans="1:2">
      <c r="A464" t="s">
        <v>2415</v>
      </c>
      <c r="B464" t="s">
        <v>3299</v>
      </c>
    </row>
    <row r="465" spans="1:2">
      <c r="A465" t="s">
        <v>3301</v>
      </c>
      <c r="B465" t="s">
        <v>3302</v>
      </c>
    </row>
    <row r="466" spans="1:2">
      <c r="A466" t="s">
        <v>3303</v>
      </c>
      <c r="B466" t="s">
        <v>3304</v>
      </c>
    </row>
    <row r="467" spans="1:2">
      <c r="A467" t="s">
        <v>3305</v>
      </c>
      <c r="B467" t="s">
        <v>3306</v>
      </c>
    </row>
    <row r="468" spans="1:2">
      <c r="A468" t="s">
        <v>886</v>
      </c>
      <c r="B468" t="s">
        <v>3306</v>
      </c>
    </row>
    <row r="469" spans="1:2">
      <c r="A469" t="s">
        <v>888</v>
      </c>
      <c r="B469" t="s">
        <v>3307</v>
      </c>
    </row>
    <row r="470" spans="1:2">
      <c r="A470" t="s">
        <v>891</v>
      </c>
      <c r="B470" t="s">
        <v>3308</v>
      </c>
    </row>
    <row r="471" spans="1:2">
      <c r="A471" t="s">
        <v>892</v>
      </c>
      <c r="B471" t="s">
        <v>3308</v>
      </c>
    </row>
    <row r="472" spans="1:2">
      <c r="A472" t="s">
        <v>893</v>
      </c>
      <c r="B472" t="s">
        <v>3308</v>
      </c>
    </row>
    <row r="473" spans="1:2">
      <c r="A473" t="s">
        <v>894</v>
      </c>
      <c r="B473" t="s">
        <v>3308</v>
      </c>
    </row>
    <row r="474" spans="1:2">
      <c r="A474" t="s">
        <v>1487</v>
      </c>
      <c r="B474" t="s">
        <v>2915</v>
      </c>
    </row>
    <row r="475" spans="1:2">
      <c r="A475" t="s">
        <v>3309</v>
      </c>
      <c r="B475" t="s">
        <v>2915</v>
      </c>
    </row>
    <row r="476" spans="1:2">
      <c r="A476" t="s">
        <v>2337</v>
      </c>
      <c r="B476" t="s">
        <v>2915</v>
      </c>
    </row>
    <row r="477" spans="1:2">
      <c r="A477" t="s">
        <v>3310</v>
      </c>
      <c r="B477" t="s">
        <v>2915</v>
      </c>
    </row>
    <row r="478" spans="1:2">
      <c r="A478" t="s">
        <v>895</v>
      </c>
      <c r="B478" t="s">
        <v>2915</v>
      </c>
    </row>
    <row r="479" spans="1:2">
      <c r="A479" t="s">
        <v>898</v>
      </c>
      <c r="B479" t="s">
        <v>2915</v>
      </c>
    </row>
    <row r="480" spans="1:2">
      <c r="A480" t="s">
        <v>899</v>
      </c>
      <c r="B480" t="s">
        <v>2915</v>
      </c>
    </row>
    <row r="481" spans="1:2">
      <c r="A481" t="s">
        <v>900</v>
      </c>
      <c r="B481" t="s">
        <v>2915</v>
      </c>
    </row>
    <row r="482" spans="1:2">
      <c r="A482" t="s">
        <v>902</v>
      </c>
      <c r="B482" t="s">
        <v>2915</v>
      </c>
    </row>
    <row r="483" spans="1:2">
      <c r="A483" t="s">
        <v>903</v>
      </c>
      <c r="B483" t="s">
        <v>2915</v>
      </c>
    </row>
    <row r="484" spans="1:2">
      <c r="A484" t="s">
        <v>904</v>
      </c>
      <c r="B484" t="s">
        <v>2915</v>
      </c>
    </row>
    <row r="485" spans="1:2">
      <c r="A485" t="s">
        <v>907</v>
      </c>
      <c r="B485" t="s">
        <v>2915</v>
      </c>
    </row>
    <row r="486" spans="1:2">
      <c r="A486" t="s">
        <v>909</v>
      </c>
      <c r="B486" t="s">
        <v>908</v>
      </c>
    </row>
    <row r="487" spans="1:2">
      <c r="A487" t="s">
        <v>3311</v>
      </c>
      <c r="B487" t="s">
        <v>3312</v>
      </c>
    </row>
    <row r="488" spans="1:2">
      <c r="A488" t="s">
        <v>3313</v>
      </c>
      <c r="B488" t="s">
        <v>3312</v>
      </c>
    </row>
    <row r="489" spans="1:2">
      <c r="A489" t="s">
        <v>3314</v>
      </c>
      <c r="B489" t="s">
        <v>3312</v>
      </c>
    </row>
    <row r="490" spans="1:2">
      <c r="A490" t="s">
        <v>3315</v>
      </c>
      <c r="B490" t="s">
        <v>3312</v>
      </c>
    </row>
    <row r="491" spans="1:2">
      <c r="A491" t="s">
        <v>2245</v>
      </c>
      <c r="B491" t="s">
        <v>3316</v>
      </c>
    </row>
    <row r="492" spans="1:2">
      <c r="A492" t="s">
        <v>3317</v>
      </c>
      <c r="B492" t="s">
        <v>3316</v>
      </c>
    </row>
    <row r="493" spans="1:2">
      <c r="A493" t="s">
        <v>3318</v>
      </c>
      <c r="B493" t="s">
        <v>3316</v>
      </c>
    </row>
    <row r="494" spans="1:2">
      <c r="A494" t="s">
        <v>912</v>
      </c>
      <c r="B494" t="s">
        <v>3316</v>
      </c>
    </row>
    <row r="495" spans="1:2">
      <c r="A495" t="s">
        <v>916</v>
      </c>
      <c r="B495" t="s">
        <v>3316</v>
      </c>
    </row>
    <row r="496" spans="1:2">
      <c r="A496" t="s">
        <v>3319</v>
      </c>
      <c r="B496" t="s">
        <v>3320</v>
      </c>
    </row>
    <row r="497" spans="1:2">
      <c r="A497" t="s">
        <v>3321</v>
      </c>
      <c r="B497" t="s">
        <v>3320</v>
      </c>
    </row>
    <row r="498" spans="1:2">
      <c r="A498" t="s">
        <v>3322</v>
      </c>
      <c r="B498" t="s">
        <v>3320</v>
      </c>
    </row>
    <row r="499" spans="1:2">
      <c r="A499" t="s">
        <v>3323</v>
      </c>
      <c r="B499" t="s">
        <v>3320</v>
      </c>
    </row>
    <row r="500" spans="1:2">
      <c r="A500" t="s">
        <v>3324</v>
      </c>
      <c r="B500" t="s">
        <v>3320</v>
      </c>
    </row>
    <row r="501" spans="1:2">
      <c r="A501" t="s">
        <v>2447</v>
      </c>
      <c r="B501" t="s">
        <v>3320</v>
      </c>
    </row>
    <row r="502" spans="1:2">
      <c r="A502" t="s">
        <v>3325</v>
      </c>
      <c r="B502" t="s">
        <v>3320</v>
      </c>
    </row>
    <row r="503" spans="1:2">
      <c r="A503" t="s">
        <v>2527</v>
      </c>
      <c r="B503" t="s">
        <v>3320</v>
      </c>
    </row>
    <row r="504" spans="1:2">
      <c r="A504" t="s">
        <v>2547</v>
      </c>
      <c r="B504" t="s">
        <v>3320</v>
      </c>
    </row>
    <row r="505" spans="1:2">
      <c r="A505" t="s">
        <v>3326</v>
      </c>
      <c r="B505" t="s">
        <v>3320</v>
      </c>
    </row>
    <row r="506" spans="1:2">
      <c r="A506" t="s">
        <v>3327</v>
      </c>
      <c r="B506" t="s">
        <v>3320</v>
      </c>
    </row>
    <row r="507" spans="1:2">
      <c r="A507" t="s">
        <v>3328</v>
      </c>
      <c r="B507" t="s">
        <v>3320</v>
      </c>
    </row>
    <row r="508" spans="1:2">
      <c r="A508" t="s">
        <v>918</v>
      </c>
      <c r="B508" t="s">
        <v>3320</v>
      </c>
    </row>
    <row r="509" spans="1:2">
      <c r="A509" t="s">
        <v>921</v>
      </c>
      <c r="B509" t="s">
        <v>3320</v>
      </c>
    </row>
    <row r="510" spans="1:2">
      <c r="A510" t="s">
        <v>923</v>
      </c>
      <c r="B510" t="s">
        <v>3320</v>
      </c>
    </row>
    <row r="511" spans="1:2">
      <c r="A511" t="s">
        <v>924</v>
      </c>
      <c r="B511" t="s">
        <v>3320</v>
      </c>
    </row>
    <row r="512" spans="1:2">
      <c r="A512" t="s">
        <v>925</v>
      </c>
      <c r="B512" t="s">
        <v>3320</v>
      </c>
    </row>
    <row r="513" spans="1:2">
      <c r="A513" t="s">
        <v>926</v>
      </c>
      <c r="B513" t="s">
        <v>3320</v>
      </c>
    </row>
    <row r="514" spans="1:2">
      <c r="A514" t="s">
        <v>928</v>
      </c>
      <c r="B514" t="s">
        <v>3320</v>
      </c>
    </row>
    <row r="515" spans="1:2">
      <c r="A515" t="s">
        <v>929</v>
      </c>
      <c r="B515" t="s">
        <v>3320</v>
      </c>
    </row>
    <row r="516" spans="1:2">
      <c r="A516" t="s">
        <v>930</v>
      </c>
      <c r="B516" t="s">
        <v>3320</v>
      </c>
    </row>
    <row r="517" spans="1:2">
      <c r="A517" t="s">
        <v>933</v>
      </c>
      <c r="B517" t="s">
        <v>3320</v>
      </c>
    </row>
    <row r="518" spans="1:2">
      <c r="A518" t="s">
        <v>3329</v>
      </c>
      <c r="B518" t="s">
        <v>3330</v>
      </c>
    </row>
    <row r="519" spans="1:2">
      <c r="A519" t="s">
        <v>1795</v>
      </c>
      <c r="B519" t="s">
        <v>3331</v>
      </c>
    </row>
    <row r="520" spans="1:2">
      <c r="A520" t="s">
        <v>944</v>
      </c>
      <c r="B520" t="s">
        <v>3332</v>
      </c>
    </row>
    <row r="521" spans="1:2">
      <c r="A521" t="s">
        <v>3333</v>
      </c>
      <c r="B521" t="s">
        <v>3334</v>
      </c>
    </row>
    <row r="522" spans="1:2">
      <c r="A522" t="s">
        <v>3335</v>
      </c>
      <c r="B522" t="s">
        <v>3334</v>
      </c>
    </row>
    <row r="523" spans="1:2">
      <c r="A523" t="s">
        <v>3336</v>
      </c>
      <c r="B523" t="s">
        <v>3337</v>
      </c>
    </row>
    <row r="524" spans="1:2">
      <c r="A524" t="s">
        <v>950</v>
      </c>
      <c r="B524" t="s">
        <v>3337</v>
      </c>
    </row>
    <row r="525" spans="1:2">
      <c r="A525" t="s">
        <v>953</v>
      </c>
      <c r="B525" t="s">
        <v>3337</v>
      </c>
    </row>
    <row r="526" spans="1:2">
      <c r="A526" t="s">
        <v>3338</v>
      </c>
      <c r="B526" t="s">
        <v>3339</v>
      </c>
    </row>
    <row r="527" spans="1:2">
      <c r="A527" t="s">
        <v>3340</v>
      </c>
      <c r="B527" t="s">
        <v>3341</v>
      </c>
    </row>
    <row r="528" spans="1:2">
      <c r="A528" t="s">
        <v>3342</v>
      </c>
      <c r="B528" t="s">
        <v>3341</v>
      </c>
    </row>
    <row r="529" spans="1:2">
      <c r="A529" t="s">
        <v>3343</v>
      </c>
      <c r="B529" t="s">
        <v>3344</v>
      </c>
    </row>
    <row r="530" spans="1:2">
      <c r="A530" t="s">
        <v>3345</v>
      </c>
      <c r="B530" t="s">
        <v>3346</v>
      </c>
    </row>
    <row r="531" spans="1:2">
      <c r="A531" t="s">
        <v>3347</v>
      </c>
      <c r="B531" t="s">
        <v>3348</v>
      </c>
    </row>
    <row r="532" spans="1:2">
      <c r="A532" t="s">
        <v>3349</v>
      </c>
      <c r="B532" t="s">
        <v>3348</v>
      </c>
    </row>
    <row r="533" spans="1:2">
      <c r="A533" t="s">
        <v>3350</v>
      </c>
      <c r="B533" t="s">
        <v>3348</v>
      </c>
    </row>
    <row r="534" spans="1:2">
      <c r="A534" t="s">
        <v>3351</v>
      </c>
      <c r="B534" t="s">
        <v>3348</v>
      </c>
    </row>
    <row r="535" spans="1:2">
      <c r="A535" t="s">
        <v>3352</v>
      </c>
      <c r="B535" t="s">
        <v>3353</v>
      </c>
    </row>
    <row r="536" spans="1:2">
      <c r="A536" t="s">
        <v>3354</v>
      </c>
      <c r="B536" t="s">
        <v>3353</v>
      </c>
    </row>
    <row r="537" spans="1:2">
      <c r="A537" t="s">
        <v>3355</v>
      </c>
      <c r="B537" t="s">
        <v>3353</v>
      </c>
    </row>
    <row r="538" spans="1:2">
      <c r="A538" t="s">
        <v>3356</v>
      </c>
      <c r="B538" t="s">
        <v>3353</v>
      </c>
    </row>
    <row r="539" spans="1:2">
      <c r="A539" t="s">
        <v>3357</v>
      </c>
      <c r="B539" t="s">
        <v>3353</v>
      </c>
    </row>
    <row r="540" spans="1:2">
      <c r="A540" t="s">
        <v>3358</v>
      </c>
      <c r="B540" t="s">
        <v>3353</v>
      </c>
    </row>
    <row r="541" spans="1:2">
      <c r="A541" t="s">
        <v>3359</v>
      </c>
      <c r="B541" t="s">
        <v>3353</v>
      </c>
    </row>
    <row r="542" spans="1:2">
      <c r="A542" t="s">
        <v>3360</v>
      </c>
      <c r="B542" t="s">
        <v>253</v>
      </c>
    </row>
    <row r="543" spans="1:2">
      <c r="A543" t="s">
        <v>3361</v>
      </c>
      <c r="B543" t="s">
        <v>253</v>
      </c>
    </row>
    <row r="544" spans="1:2">
      <c r="A544" t="s">
        <v>3362</v>
      </c>
      <c r="B544" t="s">
        <v>253</v>
      </c>
    </row>
    <row r="545" spans="1:2">
      <c r="A545" t="s">
        <v>3363</v>
      </c>
      <c r="B545" t="s">
        <v>253</v>
      </c>
    </row>
    <row r="546" spans="1:2">
      <c r="A546" t="s">
        <v>3364</v>
      </c>
      <c r="B546" t="s">
        <v>253</v>
      </c>
    </row>
    <row r="547" spans="1:2">
      <c r="A547" t="s">
        <v>3365</v>
      </c>
      <c r="B547" t="s">
        <v>253</v>
      </c>
    </row>
    <row r="548" spans="1:2">
      <c r="A548" t="s">
        <v>3366</v>
      </c>
      <c r="B548" t="s">
        <v>253</v>
      </c>
    </row>
    <row r="549" spans="1:2">
      <c r="A549" t="s">
        <v>3367</v>
      </c>
      <c r="B549" t="s">
        <v>253</v>
      </c>
    </row>
    <row r="550" spans="1:2">
      <c r="A550" t="s">
        <v>3368</v>
      </c>
      <c r="B550" t="s">
        <v>253</v>
      </c>
    </row>
    <row r="551" spans="1:2">
      <c r="A551" t="s">
        <v>3369</v>
      </c>
      <c r="B551" t="s">
        <v>3370</v>
      </c>
    </row>
    <row r="552" spans="1:2">
      <c r="A552" t="s">
        <v>3371</v>
      </c>
      <c r="B552" t="s">
        <v>3370</v>
      </c>
    </row>
    <row r="553" spans="1:2">
      <c r="A553" t="s">
        <v>3372</v>
      </c>
      <c r="B553" t="s">
        <v>3370</v>
      </c>
    </row>
    <row r="554" spans="1:2">
      <c r="A554" t="s">
        <v>3373</v>
      </c>
      <c r="B554" t="s">
        <v>3370</v>
      </c>
    </row>
    <row r="555" spans="1:2">
      <c r="A555" t="s">
        <v>3374</v>
      </c>
      <c r="B555" t="s">
        <v>3370</v>
      </c>
    </row>
    <row r="556" spans="1:2">
      <c r="A556" t="s">
        <v>3375</v>
      </c>
      <c r="B556" t="s">
        <v>3370</v>
      </c>
    </row>
    <row r="557" spans="1:2">
      <c r="A557" t="s">
        <v>3376</v>
      </c>
      <c r="B557" t="s">
        <v>3370</v>
      </c>
    </row>
    <row r="558" spans="1:2">
      <c r="A558" t="s">
        <v>3377</v>
      </c>
      <c r="B558" t="s">
        <v>3370</v>
      </c>
    </row>
    <row r="559" spans="1:2">
      <c r="A559" t="s">
        <v>3378</v>
      </c>
      <c r="B559" t="s">
        <v>3370</v>
      </c>
    </row>
    <row r="560" spans="1:2">
      <c r="A560" t="s">
        <v>3379</v>
      </c>
      <c r="B560" t="s">
        <v>3370</v>
      </c>
    </row>
    <row r="561" spans="1:2">
      <c r="A561" t="s">
        <v>3380</v>
      </c>
      <c r="B561" t="s">
        <v>3370</v>
      </c>
    </row>
    <row r="562" spans="1:2">
      <c r="A562" t="s">
        <v>3381</v>
      </c>
      <c r="B562" t="s">
        <v>3370</v>
      </c>
    </row>
    <row r="563" spans="1:2">
      <c r="A563" t="s">
        <v>3382</v>
      </c>
      <c r="B563" t="s">
        <v>3370</v>
      </c>
    </row>
    <row r="564" spans="1:2">
      <c r="A564" t="s">
        <v>3383</v>
      </c>
      <c r="B564" t="s">
        <v>3370</v>
      </c>
    </row>
    <row r="565" spans="1:2">
      <c r="A565" t="s">
        <v>3384</v>
      </c>
      <c r="B565" t="s">
        <v>3370</v>
      </c>
    </row>
    <row r="566" spans="1:2">
      <c r="A566" t="s">
        <v>3385</v>
      </c>
      <c r="B566" t="s">
        <v>3370</v>
      </c>
    </row>
    <row r="567" spans="1:2">
      <c r="A567" t="s">
        <v>3386</v>
      </c>
      <c r="B567" t="s">
        <v>3387</v>
      </c>
    </row>
    <row r="568" spans="1:2">
      <c r="A568" t="s">
        <v>3388</v>
      </c>
      <c r="B568" t="s">
        <v>3387</v>
      </c>
    </row>
    <row r="569" spans="1:2">
      <c r="A569" t="s">
        <v>3389</v>
      </c>
      <c r="B569" t="s">
        <v>3390</v>
      </c>
    </row>
    <row r="570" spans="1:2">
      <c r="A570" t="s">
        <v>3391</v>
      </c>
      <c r="B570" t="s">
        <v>3390</v>
      </c>
    </row>
    <row r="571" spans="1:2">
      <c r="A571" t="s">
        <v>3392</v>
      </c>
      <c r="B571" t="s">
        <v>3390</v>
      </c>
    </row>
    <row r="572" spans="1:2">
      <c r="A572" t="s">
        <v>3393</v>
      </c>
      <c r="B572" t="s">
        <v>3390</v>
      </c>
    </row>
    <row r="573" spans="1:2">
      <c r="A573" t="s">
        <v>3394</v>
      </c>
      <c r="B573" t="s">
        <v>3390</v>
      </c>
    </row>
    <row r="574" spans="1:2">
      <c r="A574" t="s">
        <v>3395</v>
      </c>
      <c r="B574" t="s">
        <v>3396</v>
      </c>
    </row>
    <row r="575" spans="1:2">
      <c r="A575" t="s">
        <v>3397</v>
      </c>
      <c r="B575" t="s">
        <v>3396</v>
      </c>
    </row>
    <row r="576" spans="1:2">
      <c r="A576" t="s">
        <v>3398</v>
      </c>
      <c r="B576" t="s">
        <v>3396</v>
      </c>
    </row>
    <row r="577" spans="1:2">
      <c r="A577" t="s">
        <v>3399</v>
      </c>
      <c r="B577" t="s">
        <v>3396</v>
      </c>
    </row>
    <row r="578" spans="1:2">
      <c r="A578" t="s">
        <v>3400</v>
      </c>
      <c r="B578" t="s">
        <v>3396</v>
      </c>
    </row>
    <row r="579" spans="1:2">
      <c r="A579" t="s">
        <v>3401</v>
      </c>
      <c r="B579" t="s">
        <v>3396</v>
      </c>
    </row>
    <row r="580" spans="1:2">
      <c r="A580" t="s">
        <v>3402</v>
      </c>
      <c r="B580" t="s">
        <v>3396</v>
      </c>
    </row>
    <row r="581" spans="1:2">
      <c r="A581" t="s">
        <v>3403</v>
      </c>
      <c r="B581" t="s">
        <v>3396</v>
      </c>
    </row>
    <row r="582" spans="1:2">
      <c r="A582" t="s">
        <v>3404</v>
      </c>
      <c r="B582" t="s">
        <v>3396</v>
      </c>
    </row>
    <row r="583" spans="1:2">
      <c r="A583" t="s">
        <v>3405</v>
      </c>
      <c r="B583" t="s">
        <v>3396</v>
      </c>
    </row>
    <row r="584" spans="1:2">
      <c r="A584" t="s">
        <v>3406</v>
      </c>
      <c r="B584" t="s">
        <v>3396</v>
      </c>
    </row>
    <row r="585" spans="1:2">
      <c r="A585" t="s">
        <v>3407</v>
      </c>
      <c r="B585" t="s">
        <v>3396</v>
      </c>
    </row>
    <row r="586" spans="1:2">
      <c r="A586" t="s">
        <v>3408</v>
      </c>
      <c r="B586" t="s">
        <v>3396</v>
      </c>
    </row>
    <row r="587" spans="1:2">
      <c r="A587" t="s">
        <v>3409</v>
      </c>
      <c r="B587" t="s">
        <v>3396</v>
      </c>
    </row>
    <row r="588" spans="1:2">
      <c r="A588" t="s">
        <v>3410</v>
      </c>
      <c r="B588" t="s">
        <v>3396</v>
      </c>
    </row>
    <row r="589" spans="1:2">
      <c r="A589" t="s">
        <v>3411</v>
      </c>
      <c r="B589" t="s">
        <v>3396</v>
      </c>
    </row>
    <row r="590" spans="1:2">
      <c r="A590" t="s">
        <v>3412</v>
      </c>
      <c r="B590" t="s">
        <v>3396</v>
      </c>
    </row>
    <row r="591" spans="1:2">
      <c r="A591" t="s">
        <v>3413</v>
      </c>
      <c r="B591" t="s">
        <v>3396</v>
      </c>
    </row>
    <row r="592" spans="1:2">
      <c r="A592" t="s">
        <v>3414</v>
      </c>
      <c r="B592" t="s">
        <v>3396</v>
      </c>
    </row>
    <row r="593" spans="1:2">
      <c r="A593" t="s">
        <v>3415</v>
      </c>
      <c r="B593" t="s">
        <v>3396</v>
      </c>
    </row>
    <row r="594" spans="1:2">
      <c r="A594" t="s">
        <v>3416</v>
      </c>
      <c r="B594" t="s">
        <v>3396</v>
      </c>
    </row>
    <row r="595" spans="1:2">
      <c r="A595" t="s">
        <v>3417</v>
      </c>
      <c r="B595" t="s">
        <v>3418</v>
      </c>
    </row>
    <row r="596" spans="1:2">
      <c r="A596" t="s">
        <v>3419</v>
      </c>
      <c r="B596" t="s">
        <v>3420</v>
      </c>
    </row>
    <row r="597" spans="1:2">
      <c r="A597" t="s">
        <v>3421</v>
      </c>
      <c r="B597" t="s">
        <v>3420</v>
      </c>
    </row>
    <row r="598" spans="1:2">
      <c r="A598" t="s">
        <v>3422</v>
      </c>
      <c r="B598" t="s">
        <v>3420</v>
      </c>
    </row>
    <row r="599" spans="1:2">
      <c r="A599" t="s">
        <v>3423</v>
      </c>
      <c r="B599" t="s">
        <v>3420</v>
      </c>
    </row>
    <row r="600" spans="1:2">
      <c r="A600" t="s">
        <v>3424</v>
      </c>
      <c r="B600" t="s">
        <v>3420</v>
      </c>
    </row>
    <row r="601" spans="1:2">
      <c r="A601" t="s">
        <v>3425</v>
      </c>
      <c r="B601" t="s">
        <v>3420</v>
      </c>
    </row>
    <row r="602" spans="1:2">
      <c r="A602" t="s">
        <v>3426</v>
      </c>
      <c r="B602" t="s">
        <v>3420</v>
      </c>
    </row>
    <row r="603" spans="1:2">
      <c r="A603" t="s">
        <v>3427</v>
      </c>
      <c r="B603" t="s">
        <v>3420</v>
      </c>
    </row>
    <row r="604" spans="1:2">
      <c r="A604" t="s">
        <v>3428</v>
      </c>
      <c r="B604" t="s">
        <v>3420</v>
      </c>
    </row>
    <row r="605" spans="1:2">
      <c r="A605" t="s">
        <v>3429</v>
      </c>
      <c r="B605" t="s">
        <v>3430</v>
      </c>
    </row>
    <row r="606" spans="1:2">
      <c r="A606" t="s">
        <v>3431</v>
      </c>
      <c r="B606" t="s">
        <v>3430</v>
      </c>
    </row>
    <row r="607" spans="1:2">
      <c r="A607" t="s">
        <v>3432</v>
      </c>
      <c r="B607" t="s">
        <v>399</v>
      </c>
    </row>
    <row r="608" spans="1:2">
      <c r="A608" t="s">
        <v>3433</v>
      </c>
      <c r="B608" t="s">
        <v>3434</v>
      </c>
    </row>
    <row r="609" spans="1:2">
      <c r="A609" t="s">
        <v>3435</v>
      </c>
      <c r="B609" t="s">
        <v>3434</v>
      </c>
    </row>
    <row r="610" spans="1:2">
      <c r="A610" t="s">
        <v>3436</v>
      </c>
      <c r="B610" t="s">
        <v>3434</v>
      </c>
    </row>
    <row r="611" spans="1:2">
      <c r="A611" t="s">
        <v>3437</v>
      </c>
      <c r="B611" t="s">
        <v>3434</v>
      </c>
    </row>
    <row r="612" spans="1:2">
      <c r="A612" t="s">
        <v>3438</v>
      </c>
      <c r="B612" t="s">
        <v>3434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DF00F-2FCD-47CD-8F3B-625B17033D27}">
  <sheetPr codeName="Sheet8">
    <tabColor rgb="FF92D050"/>
  </sheetPr>
  <dimension ref="A1:C34"/>
  <sheetViews>
    <sheetView zoomScaleNormal="100" workbookViewId="0">
      <pane ySplit="1" topLeftCell="A2" activePane="bottomLeft" state="frozen"/>
      <selection pane="bottomLeft" activeCell="A2" sqref="A2"/>
    </sheetView>
  </sheetViews>
  <sheetFormatPr defaultRowHeight="14.25"/>
  <cols>
    <col min="1" max="2" width="52.7109375" style="198" customWidth="1"/>
    <col min="3" max="3" width="48.42578125" customWidth="1"/>
  </cols>
  <sheetData>
    <row r="1" spans="1:3">
      <c r="A1" s="198" t="s">
        <v>3439</v>
      </c>
      <c r="B1" s="198" t="s">
        <v>3440</v>
      </c>
      <c r="C1" t="s">
        <v>1013</v>
      </c>
    </row>
    <row r="2" spans="1:3">
      <c r="A2" s="201">
        <v>45526</v>
      </c>
      <c r="B2" s="201"/>
    </row>
    <row r="3" spans="1:3">
      <c r="A3" s="197"/>
      <c r="B3" s="197"/>
    </row>
    <row r="4" spans="1:3">
      <c r="A4" s="198" t="s">
        <v>3441</v>
      </c>
      <c r="B4" s="198">
        <v>2</v>
      </c>
    </row>
    <row r="5" spans="1:3" ht="28.5">
      <c r="A5" s="198" t="s">
        <v>3442</v>
      </c>
      <c r="B5" s="198">
        <v>2</v>
      </c>
    </row>
    <row r="6" spans="1:3">
      <c r="A6" s="198" t="s">
        <v>3443</v>
      </c>
      <c r="B6" s="198">
        <v>3</v>
      </c>
    </row>
    <row r="7" spans="1:3">
      <c r="A7" s="198" t="s">
        <v>3444</v>
      </c>
      <c r="B7" s="198">
        <v>3</v>
      </c>
    </row>
    <row r="8" spans="1:3" ht="42.75">
      <c r="A8" s="198" t="s">
        <v>3445</v>
      </c>
      <c r="B8" s="198">
        <v>3</v>
      </c>
      <c r="C8" s="204" t="s">
        <v>3446</v>
      </c>
    </row>
    <row r="9" spans="1:3">
      <c r="A9" s="198" t="s">
        <v>3447</v>
      </c>
      <c r="B9" s="198" t="s">
        <v>3448</v>
      </c>
    </row>
    <row r="10" spans="1:3">
      <c r="A10" s="198" t="s">
        <v>3449</v>
      </c>
    </row>
    <row r="12" spans="1:3">
      <c r="A12" s="201">
        <v>45540</v>
      </c>
      <c r="B12" s="201"/>
    </row>
    <row r="13" spans="1:3">
      <c r="A13" s="198" t="s">
        <v>3450</v>
      </c>
      <c r="B13" s="198" t="s">
        <v>3451</v>
      </c>
    </row>
    <row r="14" spans="1:3" ht="28.5">
      <c r="A14" s="198" t="s">
        <v>3452</v>
      </c>
      <c r="B14" s="198">
        <v>2</v>
      </c>
    </row>
    <row r="16" spans="1:3">
      <c r="A16" s="201">
        <v>45563</v>
      </c>
      <c r="B16" s="201"/>
    </row>
    <row r="17" spans="1:2" ht="42.75">
      <c r="A17" s="198" t="s">
        <v>3453</v>
      </c>
      <c r="B17" s="198">
        <v>3</v>
      </c>
    </row>
    <row r="18" spans="1:2" ht="28.5">
      <c r="A18" s="199" t="s">
        <v>3454</v>
      </c>
      <c r="B18" s="199">
        <v>3</v>
      </c>
    </row>
    <row r="19" spans="1:2">
      <c r="A19" s="199"/>
      <c r="B19" s="199"/>
    </row>
    <row r="20" spans="1:2">
      <c r="A20" s="201">
        <v>45573</v>
      </c>
      <c r="B20" s="201"/>
    </row>
    <row r="21" spans="1:2" ht="28.5">
      <c r="A21" s="198" t="s">
        <v>3455</v>
      </c>
      <c r="B21" s="198">
        <v>4</v>
      </c>
    </row>
    <row r="23" spans="1:2">
      <c r="A23" s="201">
        <v>45589</v>
      </c>
      <c r="B23" s="201"/>
    </row>
    <row r="24" spans="1:2" ht="28.5">
      <c r="A24" s="198" t="s">
        <v>3456</v>
      </c>
      <c r="B24" s="198">
        <v>2</v>
      </c>
    </row>
    <row r="25" spans="1:2">
      <c r="A25" s="198" t="s">
        <v>3457</v>
      </c>
      <c r="B25" s="198">
        <v>3</v>
      </c>
    </row>
    <row r="26" spans="1:2">
      <c r="A26" s="198" t="s">
        <v>3458</v>
      </c>
      <c r="B26" s="198">
        <v>3</v>
      </c>
    </row>
    <row r="30" spans="1:2">
      <c r="A30" s="200" t="s">
        <v>3459</v>
      </c>
      <c r="B30" s="200"/>
    </row>
    <row r="32" spans="1:2">
      <c r="A32" s="198" t="s">
        <v>3460</v>
      </c>
    </row>
    <row r="33" spans="1:1">
      <c r="A33" s="198" t="s">
        <v>3461</v>
      </c>
    </row>
    <row r="34" spans="1:1" ht="28.5">
      <c r="A34" s="198" t="s">
        <v>3462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G79"/>
  <sheetViews>
    <sheetView showGridLines="0" tabSelected="1" topLeftCell="A12" zoomScale="85" zoomScaleNormal="100" workbookViewId="0">
      <selection activeCell="E23" sqref="E23"/>
    </sheetView>
  </sheetViews>
  <sheetFormatPr defaultColWidth="4" defaultRowHeight="24" customHeight="1"/>
  <cols>
    <col min="1" max="1" width="4" style="7"/>
    <col min="2" max="2" width="4" style="7" hidden="1" customWidth="1"/>
    <col min="3" max="3" width="75" style="7" bestFit="1" customWidth="1"/>
    <col min="4" max="4" width="2.7109375" style="7" customWidth="1"/>
    <col min="5" max="5" width="44.42578125" style="7" bestFit="1" customWidth="1"/>
    <col min="6" max="6" width="2.7109375" style="7" customWidth="1"/>
    <col min="7" max="7" width="40.28515625" style="7" bestFit="1" customWidth="1"/>
    <col min="8" max="16384" width="4" style="7"/>
  </cols>
  <sheetData>
    <row r="1" spans="1:7" ht="16.5"/>
    <row r="2" spans="1:7" ht="16.5">
      <c r="C2" s="328" t="s">
        <v>38</v>
      </c>
      <c r="D2" s="328"/>
      <c r="E2" s="328"/>
      <c r="F2" s="328"/>
      <c r="G2" s="328"/>
    </row>
    <row r="3" spans="1:7" s="140" customFormat="1">
      <c r="C3" s="329" t="s">
        <v>39</v>
      </c>
      <c r="D3" s="329"/>
      <c r="E3" s="329"/>
      <c r="F3" s="329"/>
      <c r="G3" s="329"/>
    </row>
    <row r="4" spans="1:7" ht="12.75" customHeight="1">
      <c r="C4" s="330" t="s">
        <v>40</v>
      </c>
      <c r="D4" s="330"/>
      <c r="E4" s="330"/>
      <c r="F4" s="330"/>
      <c r="G4" s="330"/>
    </row>
    <row r="5" spans="1:7" ht="12.75" customHeight="1">
      <c r="C5" s="331" t="s">
        <v>41</v>
      </c>
      <c r="D5" s="331"/>
      <c r="E5" s="331"/>
      <c r="F5" s="331"/>
      <c r="G5" s="331"/>
    </row>
    <row r="6" spans="1:7" ht="12.75" customHeight="1">
      <c r="C6" s="331" t="s">
        <v>42</v>
      </c>
      <c r="D6" s="331"/>
      <c r="E6" s="331"/>
      <c r="F6" s="331"/>
      <c r="G6" s="331"/>
    </row>
    <row r="7" spans="1:7" ht="12.75" customHeight="1">
      <c r="C7" s="332" t="s">
        <v>43</v>
      </c>
      <c r="D7" s="332"/>
      <c r="E7" s="332"/>
      <c r="F7" s="332"/>
      <c r="G7" s="332"/>
    </row>
    <row r="8" spans="1:7" ht="16.5">
      <c r="C8" s="160"/>
      <c r="D8" s="65"/>
      <c r="E8" s="65"/>
      <c r="F8" s="160"/>
      <c r="G8" s="160"/>
    </row>
    <row r="9" spans="1:7" ht="16.5">
      <c r="C9" s="50" t="s">
        <v>44</v>
      </c>
      <c r="D9" s="178"/>
      <c r="E9" s="22" t="s">
        <v>45</v>
      </c>
      <c r="F9" s="178"/>
      <c r="G9" s="23" t="s">
        <v>20</v>
      </c>
    </row>
    <row r="10" spans="1:7" ht="16.5">
      <c r="C10" s="160"/>
      <c r="D10" s="65"/>
      <c r="E10" s="65"/>
      <c r="F10" s="160"/>
      <c r="G10" s="160"/>
    </row>
    <row r="11" spans="1:7" s="140" customFormat="1">
      <c r="B11" s="142"/>
      <c r="C11" s="152" t="s">
        <v>46</v>
      </c>
      <c r="E11" s="141"/>
    </row>
    <row r="12" spans="1:7" ht="20.25" thickBot="1">
      <c r="A12" s="13"/>
      <c r="B12" s="13"/>
      <c r="C12" s="153" t="s">
        <v>47</v>
      </c>
      <c r="D12" s="154"/>
      <c r="E12" s="155" t="s">
        <v>48</v>
      </c>
      <c r="F12" s="154"/>
      <c r="G12" s="156" t="s">
        <v>49</v>
      </c>
    </row>
    <row r="13" spans="1:7" ht="17.25" thickBot="1">
      <c r="B13" s="14"/>
      <c r="C13" s="66" t="s">
        <v>36</v>
      </c>
      <c r="D13" s="179"/>
      <c r="E13" s="67"/>
      <c r="F13" s="179"/>
      <c r="G13" s="67"/>
    </row>
    <row r="14" spans="1:7" ht="16.5">
      <c r="A14" s="9"/>
      <c r="B14" s="9" t="s">
        <v>36</v>
      </c>
      <c r="C14" s="68" t="s">
        <v>50</v>
      </c>
      <c r="D14" s="31"/>
      <c r="E14" s="91" t="s">
        <v>51</v>
      </c>
      <c r="F14" s="31"/>
      <c r="G14" s="69"/>
    </row>
    <row r="15" spans="1:7" ht="16.5">
      <c r="A15" s="9"/>
      <c r="B15" s="9" t="s">
        <v>36</v>
      </c>
      <c r="C15" s="68" t="s">
        <v>52</v>
      </c>
      <c r="D15" s="31"/>
      <c r="E15" s="71" t="str">
        <f>IFERROR(VLOOKUP($E$14,Table1_Country_codes_and_currencies[],3,FALSE),"")</f>
        <v>GBR</v>
      </c>
      <c r="F15" s="31"/>
      <c r="G15" s="69"/>
    </row>
    <row r="16" spans="1:7" ht="16.5">
      <c r="B16" s="9" t="s">
        <v>36</v>
      </c>
      <c r="C16" s="68" t="s">
        <v>53</v>
      </c>
      <c r="D16" s="31"/>
      <c r="E16" s="71" t="str">
        <f>IFERROR(VLOOKUP($E$14,Table1_Country_codes_and_currencies[],7,FALSE),"")</f>
        <v>Pound sterling</v>
      </c>
      <c r="F16" s="31"/>
      <c r="G16" s="69"/>
    </row>
    <row r="17" spans="1:7" ht="17.25" thickBot="1">
      <c r="B17" s="9" t="s">
        <v>36</v>
      </c>
      <c r="C17" s="75" t="s">
        <v>54</v>
      </c>
      <c r="D17" s="72"/>
      <c r="E17" s="73" t="str">
        <f>IFERROR(VLOOKUP($E$14,Table1_Country_codes_and_currencies[],5,FALSE),"")</f>
        <v>GBP</v>
      </c>
      <c r="F17" s="72"/>
      <c r="G17" s="74"/>
    </row>
    <row r="18" spans="1:7" ht="17.25" thickBot="1">
      <c r="B18" s="14"/>
      <c r="C18" s="66" t="s">
        <v>55</v>
      </c>
      <c r="D18" s="179"/>
      <c r="E18" s="67"/>
      <c r="F18" s="179"/>
      <c r="G18" s="67"/>
    </row>
    <row r="19" spans="1:7" ht="16.5">
      <c r="A19" s="9"/>
      <c r="B19" s="9" t="s">
        <v>55</v>
      </c>
      <c r="C19" s="68" t="s">
        <v>56</v>
      </c>
      <c r="D19" s="31"/>
      <c r="E19" s="92">
        <v>44927</v>
      </c>
      <c r="F19" s="31"/>
      <c r="G19" s="69"/>
    </row>
    <row r="20" spans="1:7" ht="17.25" thickBot="1">
      <c r="A20" s="9"/>
      <c r="B20" s="9" t="s">
        <v>55</v>
      </c>
      <c r="C20" s="75" t="s">
        <v>57</v>
      </c>
      <c r="D20" s="72"/>
      <c r="E20" s="92">
        <v>45291</v>
      </c>
      <c r="F20" s="72"/>
      <c r="G20" s="74"/>
    </row>
    <row r="21" spans="1:7" ht="16.149999999999999" customHeight="1" thickBot="1">
      <c r="C21" s="151" t="s">
        <v>58</v>
      </c>
      <c r="D21" s="180"/>
      <c r="E21" s="33"/>
      <c r="F21" s="181"/>
      <c r="G21" s="34"/>
    </row>
    <row r="22" spans="1:7" ht="16.5">
      <c r="A22" s="9"/>
      <c r="B22" s="11"/>
      <c r="C22" s="79" t="s">
        <v>59</v>
      </c>
      <c r="D22" s="31"/>
      <c r="E22" s="94" t="s">
        <v>60</v>
      </c>
      <c r="F22" s="160"/>
      <c r="G22" s="257" t="s">
        <v>61</v>
      </c>
    </row>
    <row r="23" spans="1:7" ht="28.5">
      <c r="B23" s="9" t="s">
        <v>62</v>
      </c>
      <c r="C23" s="80" t="s">
        <v>63</v>
      </c>
      <c r="D23" s="72"/>
      <c r="E23" s="374" t="s">
        <v>64</v>
      </c>
      <c r="F23" s="179"/>
      <c r="G23" s="258" t="s">
        <v>65</v>
      </c>
    </row>
    <row r="24" spans="1:7" ht="18" customHeight="1">
      <c r="A24" s="9"/>
      <c r="B24" s="9" t="s">
        <v>62</v>
      </c>
      <c r="C24" s="66" t="s">
        <v>62</v>
      </c>
      <c r="D24" s="179"/>
      <c r="E24" s="181"/>
      <c r="F24" s="179"/>
      <c r="G24" s="181"/>
    </row>
    <row r="25" spans="1:7" ht="15.6" customHeight="1">
      <c r="B25" s="9" t="s">
        <v>62</v>
      </c>
      <c r="C25" s="70" t="s">
        <v>66</v>
      </c>
      <c r="D25" s="31"/>
      <c r="E25" s="71"/>
      <c r="F25" s="31"/>
      <c r="G25" s="31"/>
    </row>
    <row r="26" spans="1:7" ht="16.5" customHeight="1">
      <c r="A26" s="9"/>
      <c r="B26" s="9" t="s">
        <v>62</v>
      </c>
      <c r="C26" s="81" t="s">
        <v>67</v>
      </c>
      <c r="D26" s="31"/>
      <c r="E26" s="93" t="s">
        <v>68</v>
      </c>
      <c r="F26" s="31"/>
      <c r="G26" s="77"/>
    </row>
    <row r="27" spans="1:7" ht="16.5" customHeight="1">
      <c r="A27" s="9"/>
      <c r="B27" s="9" t="s">
        <v>62</v>
      </c>
      <c r="C27" s="81" t="s">
        <v>69</v>
      </c>
      <c r="D27" s="31"/>
      <c r="E27" s="93" t="s">
        <v>68</v>
      </c>
      <c r="F27" s="31"/>
      <c r="G27" s="77"/>
    </row>
    <row r="28" spans="1:7" ht="15.6" customHeight="1">
      <c r="B28" s="9" t="s">
        <v>62</v>
      </c>
      <c r="C28" s="81" t="s">
        <v>70</v>
      </c>
      <c r="D28" s="31"/>
      <c r="E28" s="93" t="s">
        <v>68</v>
      </c>
      <c r="F28" s="31"/>
      <c r="G28" s="77"/>
    </row>
    <row r="29" spans="1:7" ht="18" customHeight="1">
      <c r="B29" s="9" t="s">
        <v>62</v>
      </c>
      <c r="C29" s="81" t="s">
        <v>71</v>
      </c>
      <c r="D29" s="31"/>
      <c r="E29" s="93" t="s">
        <v>72</v>
      </c>
      <c r="F29" s="31"/>
      <c r="G29" s="77"/>
    </row>
    <row r="30" spans="1:7" ht="16.5">
      <c r="B30" s="9" t="s">
        <v>62</v>
      </c>
      <c r="C30" s="82" t="s">
        <v>73</v>
      </c>
      <c r="D30" s="31"/>
      <c r="E30" s="93" t="s">
        <v>72</v>
      </c>
      <c r="F30" s="31"/>
      <c r="G30" s="77"/>
    </row>
    <row r="31" spans="1:7" ht="31.5">
      <c r="B31" s="9" t="s">
        <v>62</v>
      </c>
      <c r="C31" s="81" t="s">
        <v>74</v>
      </c>
      <c r="D31" s="31"/>
      <c r="E31" s="93">
        <v>4</v>
      </c>
      <c r="F31" s="31"/>
      <c r="G31" s="300" t="s">
        <v>75</v>
      </c>
    </row>
    <row r="32" spans="1:7" ht="16.5">
      <c r="B32" s="9" t="s">
        <v>62</v>
      </c>
      <c r="C32" s="81" t="s">
        <v>76</v>
      </c>
      <c r="D32" s="83"/>
      <c r="E32" s="93">
        <v>49</v>
      </c>
      <c r="F32" s="31"/>
      <c r="G32" s="84"/>
    </row>
    <row r="33" spans="1:7" ht="16.5">
      <c r="B33" s="9" t="s">
        <v>62</v>
      </c>
      <c r="C33" s="85" t="s">
        <v>77</v>
      </c>
      <c r="D33" s="31"/>
      <c r="E33" s="95" t="s">
        <v>78</v>
      </c>
      <c r="F33" s="76"/>
      <c r="G33" s="77"/>
    </row>
    <row r="34" spans="1:7" ht="47.25">
      <c r="B34" s="9" t="s">
        <v>62</v>
      </c>
      <c r="C34" s="86" t="s">
        <v>79</v>
      </c>
      <c r="D34" s="31"/>
      <c r="E34">
        <v>0.80424642110342603</v>
      </c>
      <c r="F34" s="31"/>
      <c r="G34" s="261" t="s">
        <v>80</v>
      </c>
    </row>
    <row r="35" spans="1:7" ht="63.75" thickBot="1">
      <c r="B35" s="9" t="s">
        <v>62</v>
      </c>
      <c r="C35" s="150" t="s">
        <v>81</v>
      </c>
      <c r="D35" s="72"/>
      <c r="E35" s="208" t="s">
        <v>82</v>
      </c>
      <c r="F35" s="72"/>
      <c r="G35" s="259" t="s">
        <v>83</v>
      </c>
    </row>
    <row r="36" spans="1:7" s="13" customFormat="1" ht="17.25" thickBot="1">
      <c r="A36" s="7"/>
      <c r="B36" s="9" t="s">
        <v>62</v>
      </c>
      <c r="C36" s="148" t="s">
        <v>84</v>
      </c>
      <c r="D36" s="72"/>
      <c r="E36" s="149"/>
      <c r="F36" s="72"/>
      <c r="G36" s="98"/>
    </row>
    <row r="37" spans="1:7" ht="15.6" customHeight="1">
      <c r="B37" s="9" t="s">
        <v>62</v>
      </c>
      <c r="C37" s="81" t="s">
        <v>85</v>
      </c>
      <c r="D37" s="31"/>
      <c r="E37" s="93" t="s">
        <v>68</v>
      </c>
      <c r="F37" s="31"/>
      <c r="G37" s="77"/>
    </row>
    <row r="38" spans="1:7" s="9" customFormat="1" ht="16.5">
      <c r="A38" s="7"/>
      <c r="C38" s="81" t="s">
        <v>86</v>
      </c>
      <c r="D38" s="31"/>
      <c r="E38" s="93" t="s">
        <v>68</v>
      </c>
      <c r="F38" s="31"/>
      <c r="G38" s="77"/>
    </row>
    <row r="39" spans="1:7" s="9" customFormat="1" ht="15.6" customHeight="1">
      <c r="A39" s="7"/>
      <c r="C39" s="81" t="s">
        <v>87</v>
      </c>
      <c r="D39" s="31"/>
      <c r="E39" s="93" t="s">
        <v>68</v>
      </c>
      <c r="F39" s="31"/>
      <c r="G39" s="77"/>
    </row>
    <row r="40" spans="1:7" ht="142.5" thickBot="1">
      <c r="B40" s="9"/>
      <c r="C40" s="97" t="s">
        <v>88</v>
      </c>
      <c r="D40" s="72"/>
      <c r="E40" s="93" t="s">
        <v>68</v>
      </c>
      <c r="F40" s="72"/>
      <c r="G40" s="209" t="s">
        <v>89</v>
      </c>
    </row>
    <row r="41" spans="1:7" ht="17.25" thickBot="1">
      <c r="B41" s="9" t="s">
        <v>90</v>
      </c>
      <c r="C41" s="87" t="s">
        <v>91</v>
      </c>
      <c r="D41" s="88"/>
      <c r="E41" s="89"/>
      <c r="F41" s="88"/>
      <c r="G41" s="88"/>
    </row>
    <row r="42" spans="1:7" s="9" customFormat="1" ht="16.5">
      <c r="A42" s="7"/>
      <c r="B42" s="9" t="s">
        <v>90</v>
      </c>
      <c r="C42" s="68" t="s">
        <v>92</v>
      </c>
      <c r="D42" s="31"/>
      <c r="E42" s="91" t="s">
        <v>93</v>
      </c>
      <c r="F42" s="31"/>
      <c r="G42" s="69"/>
    </row>
    <row r="43" spans="1:7" ht="16.5">
      <c r="C43" s="68" t="s">
        <v>94</v>
      </c>
      <c r="D43" s="31"/>
      <c r="E43" s="210" t="s">
        <v>95</v>
      </c>
      <c r="F43" s="31"/>
      <c r="G43" s="69"/>
    </row>
    <row r="44" spans="1:7" ht="28.5">
      <c r="C44" s="68" t="s">
        <v>96</v>
      </c>
      <c r="D44" s="31"/>
      <c r="E44" s="211" t="s">
        <v>97</v>
      </c>
      <c r="F44" s="31"/>
      <c r="G44" s="69"/>
    </row>
    <row r="45" spans="1:7" ht="17.25" thickBot="1">
      <c r="C45" s="90"/>
      <c r="D45" s="72"/>
      <c r="E45" s="73"/>
      <c r="F45" s="72"/>
      <c r="G45" s="78"/>
    </row>
    <row r="46" spans="1:7" s="9" customFormat="1" ht="17.25" thickBot="1">
      <c r="A46" s="7"/>
      <c r="B46" s="7"/>
      <c r="C46" s="334"/>
      <c r="D46" s="334"/>
      <c r="E46" s="334"/>
      <c r="F46" s="334"/>
      <c r="G46" s="334"/>
    </row>
    <row r="47" spans="1:7" s="17" customFormat="1" ht="16.5" thickBot="1">
      <c r="A47" s="160"/>
      <c r="B47" s="160"/>
      <c r="C47" s="324" t="s">
        <v>32</v>
      </c>
      <c r="D47" s="325"/>
      <c r="E47" s="325"/>
      <c r="F47" s="325"/>
      <c r="G47" s="326"/>
    </row>
    <row r="48" spans="1:7" s="17" customFormat="1" ht="16.5" thickBot="1">
      <c r="A48" s="160"/>
      <c r="B48" s="160"/>
      <c r="C48" s="324" t="s">
        <v>33</v>
      </c>
      <c r="D48" s="325"/>
      <c r="E48" s="325"/>
      <c r="F48" s="325"/>
      <c r="G48" s="326"/>
    </row>
    <row r="49" spans="2:7" s="17" customFormat="1" ht="16.5" thickBot="1">
      <c r="B49" s="160"/>
      <c r="C49" s="335"/>
      <c r="D49" s="335"/>
      <c r="E49" s="335"/>
      <c r="F49" s="335"/>
      <c r="G49" s="335"/>
    </row>
    <row r="50" spans="2:7" s="17" customFormat="1" ht="18.75" customHeight="1">
      <c r="B50" s="160"/>
      <c r="C50" s="336" t="s">
        <v>34</v>
      </c>
      <c r="D50" s="336"/>
      <c r="E50" s="336"/>
      <c r="F50" s="336"/>
      <c r="G50" s="336"/>
    </row>
    <row r="51" spans="2:7" s="17" customFormat="1" ht="15" customHeight="1">
      <c r="B51" s="160"/>
      <c r="C51" s="319" t="s">
        <v>35</v>
      </c>
      <c r="D51" s="319"/>
      <c r="E51" s="319"/>
      <c r="F51" s="319"/>
      <c r="G51" s="319"/>
    </row>
    <row r="52" spans="2:7" s="17" customFormat="1" ht="15.75">
      <c r="B52" s="31" t="s">
        <v>36</v>
      </c>
      <c r="C52" s="338" t="s">
        <v>37</v>
      </c>
      <c r="D52" s="338"/>
      <c r="E52" s="338"/>
      <c r="F52" s="338"/>
      <c r="G52" s="338"/>
    </row>
    <row r="53" spans="2:7" ht="16.5">
      <c r="C53" s="10"/>
      <c r="D53" s="9"/>
      <c r="E53" s="10"/>
      <c r="F53" s="9"/>
      <c r="G53" s="9"/>
    </row>
    <row r="54" spans="2:7" ht="15" customHeight="1">
      <c r="C54" s="8"/>
      <c r="D54" s="8"/>
      <c r="E54" s="8"/>
      <c r="F54" s="8"/>
    </row>
    <row r="55" spans="2:7" ht="15" customHeight="1"/>
    <row r="56" spans="2:7" ht="16.5">
      <c r="C56" s="337"/>
      <c r="D56" s="337"/>
      <c r="E56" s="337"/>
      <c r="F56" s="337"/>
      <c r="G56" s="337"/>
    </row>
    <row r="57" spans="2:7" ht="16.5">
      <c r="C57" s="337"/>
      <c r="D57" s="337"/>
      <c r="E57" s="337"/>
      <c r="F57" s="337"/>
      <c r="G57" s="337"/>
    </row>
    <row r="58" spans="2:7" ht="18.75" customHeight="1">
      <c r="C58" s="337"/>
      <c r="D58" s="337"/>
      <c r="E58" s="337"/>
      <c r="F58" s="337"/>
      <c r="G58" s="337"/>
    </row>
    <row r="59" spans="2:7" ht="16.5">
      <c r="C59" s="337"/>
      <c r="D59" s="337"/>
      <c r="E59" s="337"/>
      <c r="F59" s="337"/>
      <c r="G59" s="337"/>
    </row>
    <row r="60" spans="2:7" ht="16.5">
      <c r="C60" s="8"/>
      <c r="D60" s="8"/>
      <c r="E60" s="8"/>
      <c r="F60" s="8"/>
    </row>
    <row r="61" spans="2:7" ht="16.5">
      <c r="C61" s="333"/>
      <c r="D61" s="333"/>
      <c r="E61" s="333"/>
    </row>
    <row r="62" spans="2:7" ht="16.5">
      <c r="C62" s="333"/>
      <c r="D62" s="333"/>
      <c r="E62" s="333"/>
    </row>
    <row r="63" spans="2:7" ht="16.5"/>
    <row r="64" spans="2:7" ht="16.5"/>
    <row r="65" ht="16.5"/>
    <row r="66" ht="16.5"/>
    <row r="67" ht="16.5"/>
    <row r="68" ht="16.5"/>
    <row r="69" ht="16.5"/>
    <row r="70" ht="16.5"/>
    <row r="71" ht="16.5"/>
    <row r="72" ht="16.5"/>
    <row r="73" ht="16.5"/>
    <row r="74" ht="16.5"/>
    <row r="75" ht="16.5"/>
    <row r="76" ht="16.5"/>
    <row r="77" ht="16.5"/>
    <row r="78" ht="16.5"/>
    <row r="79" ht="16.5"/>
  </sheetData>
  <sheetProtection selectLockedCells="1"/>
  <dataConsolidate/>
  <mergeCells count="19">
    <mergeCell ref="C7:G7"/>
    <mergeCell ref="C62:E62"/>
    <mergeCell ref="C61:E61"/>
    <mergeCell ref="C48:G48"/>
    <mergeCell ref="C51:G51"/>
    <mergeCell ref="C47:G47"/>
    <mergeCell ref="C46:G46"/>
    <mergeCell ref="C49:G49"/>
    <mergeCell ref="C50:G50"/>
    <mergeCell ref="C59:G59"/>
    <mergeCell ref="C58:G58"/>
    <mergeCell ref="C57:G57"/>
    <mergeCell ref="C56:G56"/>
    <mergeCell ref="C52:G52"/>
    <mergeCell ref="C2:G2"/>
    <mergeCell ref="C3:G3"/>
    <mergeCell ref="C4:G4"/>
    <mergeCell ref="C5:G5"/>
    <mergeCell ref="C6:G6"/>
  </mergeCells>
  <dataValidations xWindow="1195" yWindow="633" count="11">
    <dataValidation type="date" allowBlank="1" showInputMessage="1" showErrorMessage="1" errorTitle="Incorrect format" error="Please revise information according to specified format" promptTitle="Input date in specific format" prompt="YYYY-MM-DD" sqref="E19:E20" xr:uid="{F8800322-AA7E-4331-9E06-6D5947305C1D}">
      <formula1>36161</formula1>
      <formula2>47848</formula2>
    </dataValidation>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34" xr:uid="{30E12A42-51BC-4131-83D0-868F3AECA6B1}">
      <formula1>0</formula1>
      <formula2>9999999999999990000</formula2>
    </dataValidation>
    <dataValidation allowBlank="1" showInputMessage="1" showErrorMessage="1" promptTitle="URL" prompt="Please insert direct URL to the reference document" sqref="E35" xr:uid="{727D87C3-CAD5-4759-B0D2-6F284CE4D2D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6:E29 E37:E40" xr:uid="{5DD73E25-8898-41B4-B745-2A92CCEC7068}">
      <formula1>Simple_options_list</formula1>
    </dataValidation>
    <dataValidation type="whole" operator="greaterThanOrEqual" allowBlank="1" showInputMessage="1" showErrorMessage="1" errorTitle="Number" error="Please input a number in this cell" sqref="E31:E32"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22" xr:uid="{99A0547B-108E-4212-AF9B-ED923013BAE6}">
      <formula1>Reporting_options_list</formula1>
    </dataValidation>
    <dataValidation type="whole" showInputMessage="1" showErrorMessage="1" sqref="F1 G18 E15:E18 E21:G21 E24:G25 E36 G1:G2 D45:G45 D8:G13 D1:E2 F53:F1048576 E41:G41 C22:C52 C1:C20 D14:D45 F8:F45"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30" xr:uid="{F764E781-2310-491A-86D6-C1AC29AAD5FA}"/>
    <dataValidation showInputMessage="1" showErrorMessage="1" sqref="C21"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 allowBlank="1" showInputMessage="1" showErrorMessage="1" promptTitle="Open data policy" prompt="Please insert direct URL to Open data policy on National EITI website." sqref="E23" xr:uid="{C0949219-9680-46B3-BB78-82E339D175C7}"/>
  </dataValidations>
  <hyperlinks>
    <hyperlink ref="C33" r:id="rId1" display="Reporting currency (ISO-4217)" xr:uid="{3F918DE8-E6E1-4830-805E-96AFBEFB916F}"/>
    <hyperlink ref="C36" r:id="rId2" location="r4-7" xr:uid="{51DB007D-E0B5-4FA0-A7A5-53C533F157EC}"/>
    <hyperlink ref="C7" r:id="rId3" xr:uid="{629C1DD5-0578-447B-BEDB-44D5374C75B4}"/>
    <hyperlink ref="C21" r:id="rId4" location="r7-2" display="Public debate (Requirement 7.1)" xr:uid="{00000000-0004-0000-0200-000026000000}"/>
    <hyperlink ref="E44" r:id="rId5" display="Hedi.Zaghouani@bdo.co.uk" xr:uid="{3FEC2A18-AFEE-4A2E-ABC8-87C9D0AAFFA6}"/>
    <hyperlink ref="E35" r:id="rId6" xr:uid="{5C995DFE-10F3-4FFC-95B2-B8C15BCE5EDF}"/>
    <hyperlink ref="E23" r:id="rId7" display="'https://www.nstauthority.co.uk/data-centre/nsta-open-data/" xr:uid="{604344AF-741C-4AB6-8C1F-8E8E3283859D}"/>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Q98"/>
  <sheetViews>
    <sheetView showGridLines="0" topLeftCell="A42" zoomScaleNormal="100" workbookViewId="0">
      <selection activeCell="B18" sqref="B18"/>
    </sheetView>
  </sheetViews>
  <sheetFormatPr defaultColWidth="4" defaultRowHeight="24" customHeight="1"/>
  <cols>
    <col min="1" max="1" width="4" style="7"/>
    <col min="2" max="2" width="56.5703125" style="7" customWidth="1"/>
    <col min="3" max="3" width="4" style="7"/>
    <col min="4" max="4" width="50.5703125" style="7" customWidth="1"/>
    <col min="5" max="5" width="5.42578125" style="7" customWidth="1"/>
    <col min="6" max="7" width="50.5703125" style="7" customWidth="1"/>
    <col min="8" max="8" width="4" style="7"/>
    <col min="9" max="9" width="97.140625" style="7" bestFit="1" customWidth="1"/>
    <col min="10" max="16" width="4" style="7"/>
    <col min="17" max="17" width="42" style="7" bestFit="1" customWidth="1"/>
    <col min="18" max="16384" width="4" style="7"/>
  </cols>
  <sheetData>
    <row r="1" spans="1:17" ht="16.5"/>
    <row r="2" spans="1:17" s="17" customFormat="1" ht="15.75">
      <c r="A2" s="160"/>
      <c r="B2" s="46" t="s">
        <v>98</v>
      </c>
      <c r="C2" s="46"/>
      <c r="D2" s="46"/>
      <c r="E2" s="46"/>
      <c r="F2" s="46"/>
      <c r="G2" s="46"/>
      <c r="H2" s="46"/>
      <c r="I2" s="46"/>
      <c r="J2" s="160"/>
      <c r="K2" s="160"/>
      <c r="L2" s="160"/>
      <c r="M2" s="160"/>
      <c r="N2" s="160"/>
      <c r="O2" s="160"/>
      <c r="P2" s="160"/>
      <c r="Q2" s="160"/>
    </row>
    <row r="3" spans="1:17" s="140" customFormat="1">
      <c r="B3" s="329" t="s">
        <v>39</v>
      </c>
      <c r="C3" s="329"/>
      <c r="D3" s="329"/>
      <c r="E3" s="329"/>
      <c r="F3" s="329"/>
      <c r="G3" s="329"/>
      <c r="H3" s="329"/>
      <c r="I3" s="329"/>
    </row>
    <row r="4" spans="1:17" s="17" customFormat="1" ht="17.100000000000001" customHeight="1">
      <c r="A4" s="160"/>
      <c r="B4" s="341" t="s">
        <v>99</v>
      </c>
      <c r="C4" s="341"/>
      <c r="D4" s="341"/>
      <c r="E4" s="341"/>
      <c r="F4" s="341"/>
      <c r="G4" s="341"/>
      <c r="H4" s="341"/>
      <c r="I4" s="341"/>
      <c r="J4" s="160"/>
      <c r="K4" s="160"/>
      <c r="L4" s="160"/>
      <c r="M4" s="160"/>
      <c r="N4" s="160"/>
      <c r="O4" s="160"/>
      <c r="P4" s="160"/>
      <c r="Q4" s="160"/>
    </row>
    <row r="5" spans="1:17" s="17" customFormat="1" ht="15.75">
      <c r="A5" s="160"/>
      <c r="B5" s="331" t="s">
        <v>100</v>
      </c>
      <c r="C5" s="331"/>
      <c r="D5" s="331"/>
      <c r="E5" s="331"/>
      <c r="F5" s="331"/>
      <c r="G5" s="331"/>
      <c r="H5" s="331"/>
      <c r="I5" s="331"/>
      <c r="J5" s="160"/>
      <c r="K5" s="160"/>
      <c r="L5" s="160"/>
      <c r="M5" s="160"/>
      <c r="N5" s="160"/>
      <c r="O5" s="160"/>
      <c r="P5" s="160"/>
      <c r="Q5" s="160"/>
    </row>
    <row r="6" spans="1:17" s="17" customFormat="1" ht="15.75">
      <c r="A6" s="160"/>
      <c r="B6" s="331" t="s">
        <v>101</v>
      </c>
      <c r="C6" s="331"/>
      <c r="D6" s="331"/>
      <c r="E6" s="331"/>
      <c r="F6" s="331"/>
      <c r="G6" s="331"/>
      <c r="H6" s="331"/>
      <c r="I6" s="331"/>
      <c r="J6" s="160"/>
      <c r="K6" s="160"/>
      <c r="L6" s="160"/>
      <c r="M6" s="160"/>
      <c r="N6" s="160"/>
      <c r="O6" s="160"/>
      <c r="P6" s="160"/>
      <c r="Q6" s="15"/>
    </row>
    <row r="7" spans="1:17" s="17" customFormat="1" ht="15.75">
      <c r="A7" s="160"/>
      <c r="B7" s="331" t="s">
        <v>102</v>
      </c>
      <c r="C7" s="331"/>
      <c r="D7" s="331"/>
      <c r="E7" s="331"/>
      <c r="F7" s="331"/>
      <c r="G7" s="331"/>
      <c r="H7" s="331"/>
      <c r="I7" s="331"/>
      <c r="J7" s="160"/>
      <c r="K7" s="160"/>
      <c r="L7" s="160"/>
      <c r="M7" s="160"/>
      <c r="N7" s="160"/>
      <c r="O7" s="160"/>
      <c r="P7" s="160"/>
      <c r="Q7" s="160"/>
    </row>
    <row r="8" spans="1:17" s="17" customFormat="1" ht="17.100000000000001" customHeight="1">
      <c r="A8" s="160"/>
      <c r="B8" s="331" t="s">
        <v>103</v>
      </c>
      <c r="C8" s="331"/>
      <c r="D8" s="331"/>
      <c r="E8" s="331"/>
      <c r="F8" s="331"/>
      <c r="G8" s="331"/>
      <c r="H8" s="331"/>
      <c r="I8" s="331"/>
      <c r="J8" s="160"/>
      <c r="K8" s="160"/>
      <c r="L8" s="160"/>
      <c r="M8" s="160"/>
      <c r="N8" s="160"/>
      <c r="O8" s="160"/>
      <c r="P8" s="160"/>
      <c r="Q8" s="160"/>
    </row>
    <row r="9" spans="1:17" s="17" customFormat="1" ht="15" customHeight="1">
      <c r="A9" s="160"/>
      <c r="B9" s="346" t="s">
        <v>104</v>
      </c>
      <c r="C9" s="346"/>
      <c r="D9" s="346"/>
      <c r="E9" s="346"/>
      <c r="F9" s="346"/>
      <c r="G9" s="346"/>
      <c r="H9" s="346"/>
      <c r="I9" s="346"/>
      <c r="J9" s="160"/>
      <c r="K9" s="160"/>
      <c r="L9" s="160"/>
      <c r="M9" s="160"/>
      <c r="N9" s="160"/>
      <c r="O9" s="160"/>
      <c r="P9" s="160"/>
      <c r="Q9" s="160"/>
    </row>
    <row r="10" spans="1:17" s="17" customFormat="1" ht="15" customHeight="1">
      <c r="A10" s="160"/>
      <c r="B10" s="160"/>
      <c r="C10" s="160"/>
      <c r="D10" s="160"/>
      <c r="E10" s="99"/>
      <c r="F10" s="99"/>
      <c r="G10" s="99"/>
      <c r="H10" s="99"/>
      <c r="I10" s="99"/>
      <c r="J10" s="160"/>
      <c r="K10" s="160"/>
      <c r="L10" s="160"/>
      <c r="M10" s="160"/>
      <c r="N10" s="160"/>
      <c r="O10" s="160"/>
      <c r="P10" s="160"/>
      <c r="Q10" s="160"/>
    </row>
    <row r="11" spans="1:17" s="17" customFormat="1" ht="16.5">
      <c r="A11" s="160"/>
      <c r="B11" s="50" t="s">
        <v>44</v>
      </c>
      <c r="C11" s="178"/>
      <c r="D11" s="22" t="s">
        <v>45</v>
      </c>
      <c r="E11" s="178"/>
      <c r="F11" s="23" t="s">
        <v>20</v>
      </c>
      <c r="G11" s="196"/>
      <c r="H11" s="7"/>
      <c r="I11" s="160"/>
      <c r="J11" s="160"/>
      <c r="K11" s="160"/>
      <c r="L11" s="160"/>
      <c r="M11" s="160"/>
      <c r="N11" s="160"/>
      <c r="O11" s="160"/>
      <c r="P11" s="160"/>
      <c r="Q11" s="160"/>
    </row>
    <row r="12" spans="1:17" s="17" customFormat="1" ht="15.75">
      <c r="A12" s="160"/>
      <c r="B12" s="160"/>
      <c r="C12" s="160"/>
      <c r="D12" s="160"/>
      <c r="E12" s="160"/>
      <c r="F12" s="160"/>
      <c r="G12" s="160"/>
      <c r="H12" s="160"/>
      <c r="I12" s="160"/>
      <c r="J12" s="160"/>
      <c r="K12" s="160"/>
      <c r="L12" s="160"/>
      <c r="M12" s="160"/>
      <c r="N12" s="160"/>
      <c r="O12" s="160"/>
      <c r="P12" s="160"/>
      <c r="Q12" s="160"/>
    </row>
    <row r="13" spans="1:17" s="140" customFormat="1">
      <c r="B13" s="16" t="s">
        <v>105</v>
      </c>
      <c r="D13" s="141"/>
      <c r="F13" s="141"/>
      <c r="G13" s="141"/>
    </row>
    <row r="14" spans="1:17" s="17" customFormat="1" ht="15.75">
      <c r="A14" s="160"/>
      <c r="B14" s="33" t="s">
        <v>106</v>
      </c>
      <c r="C14" s="160"/>
      <c r="D14" s="33"/>
      <c r="E14" s="160"/>
      <c r="F14" s="33"/>
      <c r="G14" s="33"/>
      <c r="H14" s="160"/>
      <c r="I14" s="160"/>
      <c r="J14" s="160"/>
      <c r="K14" s="160"/>
      <c r="L14" s="160"/>
      <c r="M14" s="160"/>
      <c r="N14" s="160"/>
      <c r="O14" s="160"/>
      <c r="P14" s="160"/>
      <c r="Q14" s="160"/>
    </row>
    <row r="15" spans="1:17" s="17" customFormat="1" ht="15.75">
      <c r="A15" s="160"/>
      <c r="B15" s="36"/>
      <c r="C15" s="160"/>
      <c r="D15" s="100"/>
      <c r="E15" s="160"/>
      <c r="F15" s="100"/>
      <c r="G15" s="100"/>
      <c r="H15" s="160"/>
      <c r="I15" s="160"/>
      <c r="J15" s="160"/>
      <c r="K15" s="160"/>
      <c r="L15" s="160"/>
      <c r="M15" s="160"/>
      <c r="N15" s="160"/>
      <c r="O15" s="160"/>
      <c r="P15" s="160"/>
      <c r="Q15" s="160"/>
    </row>
    <row r="16" spans="1:17" s="157" customFormat="1" ht="19.5">
      <c r="B16" s="158" t="s">
        <v>107</v>
      </c>
      <c r="D16" s="158" t="s">
        <v>108</v>
      </c>
      <c r="F16" s="158" t="s">
        <v>109</v>
      </c>
      <c r="G16" s="158" t="s">
        <v>110</v>
      </c>
      <c r="I16" s="159" t="s">
        <v>111</v>
      </c>
    </row>
    <row r="17" spans="1:17" s="157" customFormat="1" ht="19.5">
      <c r="B17" s="158"/>
      <c r="D17" s="158"/>
      <c r="F17" s="158"/>
      <c r="G17" s="158"/>
      <c r="I17" s="159"/>
    </row>
    <row r="18" spans="1:17" s="157" customFormat="1" ht="30" customHeight="1">
      <c r="B18" s="318" t="s">
        <v>112</v>
      </c>
      <c r="C18" s="160"/>
      <c r="D18" s="170"/>
      <c r="E18" s="160"/>
      <c r="F18" s="170"/>
      <c r="G18" s="188"/>
      <c r="H18" s="160"/>
    </row>
    <row r="19" spans="1:17" s="157" customFormat="1" ht="85.5">
      <c r="B19" s="105" t="s">
        <v>113</v>
      </c>
      <c r="C19" s="160"/>
      <c r="D19" s="120" t="s">
        <v>60</v>
      </c>
      <c r="E19" s="160"/>
      <c r="F19" s="265"/>
      <c r="G19" s="117"/>
      <c r="H19" s="160"/>
      <c r="I19" s="266" t="s">
        <v>114</v>
      </c>
    </row>
    <row r="20" spans="1:17" s="157" customFormat="1" ht="27.95" customHeight="1">
      <c r="B20" s="205" t="s">
        <v>115</v>
      </c>
      <c r="C20" s="203"/>
      <c r="D20" s="206" t="s">
        <v>60</v>
      </c>
      <c r="E20" s="160"/>
      <c r="F20" s="265" t="s">
        <v>116</v>
      </c>
      <c r="G20" s="117"/>
      <c r="H20" s="160"/>
      <c r="I20" s="267"/>
    </row>
    <row r="21" spans="1:17" s="157" customFormat="1" ht="19.5">
      <c r="B21" s="122" t="s">
        <v>117</v>
      </c>
      <c r="C21" s="160"/>
      <c r="D21" s="237">
        <v>233333333.333</v>
      </c>
      <c r="E21" s="160"/>
      <c r="F21" s="120" t="s">
        <v>118</v>
      </c>
      <c r="G21" s="117"/>
      <c r="H21" s="160"/>
      <c r="I21" s="267"/>
    </row>
    <row r="22" spans="1:17" s="157" customFormat="1" ht="19.5">
      <c r="B22" s="122" t="s">
        <v>119</v>
      </c>
      <c r="C22" s="160"/>
      <c r="D22" s="237">
        <v>143100000</v>
      </c>
      <c r="E22" s="160"/>
      <c r="F22" s="120" t="s">
        <v>120</v>
      </c>
      <c r="G22" s="117"/>
      <c r="H22" s="160"/>
      <c r="I22" s="267" t="s">
        <v>121</v>
      </c>
    </row>
    <row r="23" spans="1:17" s="157" customFormat="1" ht="19.5">
      <c r="B23" s="122" t="s">
        <v>122</v>
      </c>
      <c r="C23" s="160"/>
      <c r="D23" s="237">
        <v>187000000</v>
      </c>
      <c r="E23" s="160"/>
      <c r="F23" s="120" t="s">
        <v>123</v>
      </c>
      <c r="G23" s="117"/>
      <c r="H23" s="160"/>
      <c r="I23" s="267"/>
    </row>
    <row r="24" spans="1:17" s="194" customFormat="1" ht="19.5">
      <c r="A24" s="157"/>
      <c r="B24" s="207"/>
      <c r="C24" s="157"/>
      <c r="D24" s="158"/>
      <c r="E24" s="157"/>
      <c r="F24" s="207"/>
      <c r="G24" s="158"/>
      <c r="H24" s="157"/>
      <c r="I24" s="159"/>
      <c r="J24" s="157"/>
      <c r="K24" s="157"/>
      <c r="L24" s="157"/>
      <c r="M24" s="157"/>
      <c r="N24" s="157"/>
      <c r="O24" s="157"/>
      <c r="P24" s="157"/>
      <c r="Q24" s="157"/>
    </row>
    <row r="25" spans="1:17" s="17" customFormat="1" ht="15.75">
      <c r="A25" s="160"/>
      <c r="B25" s="195" t="s">
        <v>124</v>
      </c>
      <c r="C25" s="160"/>
      <c r="D25" s="170"/>
      <c r="E25" s="160"/>
      <c r="F25" s="183"/>
      <c r="G25" s="188"/>
      <c r="H25" s="160"/>
      <c r="I25" s="242"/>
      <c r="J25" s="160"/>
      <c r="K25" s="160"/>
      <c r="L25" s="160"/>
      <c r="M25" s="160"/>
      <c r="N25" s="160"/>
      <c r="O25" s="160"/>
      <c r="P25" s="160"/>
      <c r="Q25" s="160"/>
    </row>
    <row r="26" spans="1:17" s="17" customFormat="1" ht="15" customHeight="1">
      <c r="A26" s="160"/>
      <c r="B26" s="161" t="s">
        <v>125</v>
      </c>
      <c r="C26" s="160"/>
      <c r="D26" s="183"/>
      <c r="E26" s="160"/>
      <c r="F26" s="183"/>
      <c r="G26" s="188"/>
      <c r="H26" s="160"/>
      <c r="I26" s="248"/>
      <c r="J26" s="160"/>
      <c r="K26" s="160"/>
      <c r="L26" s="160"/>
      <c r="M26" s="160"/>
      <c r="N26" s="160"/>
      <c r="O26" s="160"/>
      <c r="P26" s="160"/>
      <c r="Q26" s="160"/>
    </row>
    <row r="27" spans="1:17" s="17" customFormat="1" ht="141.75">
      <c r="A27" s="160"/>
      <c r="B27" s="105" t="s">
        <v>126</v>
      </c>
      <c r="C27" s="160"/>
      <c r="D27" s="120" t="s">
        <v>60</v>
      </c>
      <c r="E27" s="160"/>
      <c r="F27" s="120" t="s">
        <v>127</v>
      </c>
      <c r="G27" s="202"/>
      <c r="H27" s="160"/>
      <c r="I27" s="241" t="s">
        <v>128</v>
      </c>
      <c r="J27" s="160"/>
      <c r="K27" s="160"/>
      <c r="L27" s="160"/>
      <c r="M27" s="160"/>
      <c r="N27" s="160"/>
      <c r="O27" s="160"/>
      <c r="P27" s="160"/>
      <c r="Q27" s="160"/>
    </row>
    <row r="28" spans="1:17" s="17" customFormat="1" ht="104.45" customHeight="1">
      <c r="A28" s="160"/>
      <c r="B28" s="105" t="s">
        <v>129</v>
      </c>
      <c r="C28" s="160"/>
      <c r="D28" s="120" t="s">
        <v>60</v>
      </c>
      <c r="E28" s="160"/>
      <c r="F28" s="238" t="s">
        <v>130</v>
      </c>
      <c r="G28" s="203"/>
      <c r="H28" s="160"/>
      <c r="I28" s="250" t="s">
        <v>131</v>
      </c>
      <c r="J28" s="160"/>
      <c r="K28" s="160"/>
      <c r="L28" s="160"/>
      <c r="M28" s="160"/>
      <c r="N28" s="160"/>
      <c r="O28" s="160"/>
      <c r="P28" s="160"/>
      <c r="Q28" s="160"/>
    </row>
    <row r="29" spans="1:17" s="17" customFormat="1" ht="31.5">
      <c r="A29" s="160"/>
      <c r="B29" s="260" t="s">
        <v>117</v>
      </c>
      <c r="C29" s="160"/>
      <c r="D29" s="244">
        <f>33670.15*1000</f>
        <v>33670150</v>
      </c>
      <c r="E29" s="243"/>
      <c r="F29" s="246" t="s">
        <v>123</v>
      </c>
      <c r="G29" s="301"/>
      <c r="H29" s="160"/>
      <c r="I29" s="249" t="s">
        <v>132</v>
      </c>
      <c r="J29" s="160"/>
      <c r="K29" s="160"/>
      <c r="L29" s="160"/>
      <c r="M29" s="160"/>
      <c r="N29" s="160"/>
      <c r="O29" s="160"/>
      <c r="P29" s="160"/>
      <c r="Q29" s="160"/>
    </row>
    <row r="30" spans="1:17" s="17" customFormat="1" ht="31.5">
      <c r="A30" s="160"/>
      <c r="B30" s="106" t="str">
        <f>LEFT(B29,SEARCH(",",B29))&amp;" value"</f>
        <v>Crude oil (2709), value</v>
      </c>
      <c r="C30" s="160"/>
      <c r="D30" s="244">
        <v>16404448724.42845</v>
      </c>
      <c r="E30" s="243"/>
      <c r="F30" s="246" t="s">
        <v>78</v>
      </c>
      <c r="G30"/>
      <c r="H30" s="160"/>
      <c r="I30" s="249" t="s">
        <v>133</v>
      </c>
      <c r="J30" s="160"/>
      <c r="K30" s="160"/>
      <c r="L30" s="160"/>
      <c r="M30" s="160"/>
      <c r="N30" s="160"/>
      <c r="O30" s="160"/>
      <c r="P30" s="160"/>
      <c r="Q30" s="160"/>
    </row>
    <row r="31" spans="1:17" s="17" customFormat="1" ht="15.75">
      <c r="A31" s="160"/>
      <c r="B31" s="122" t="s">
        <v>119</v>
      </c>
      <c r="C31" s="160"/>
      <c r="D31" s="244">
        <v>34056000</v>
      </c>
      <c r="E31" s="243"/>
      <c r="F31" s="246" t="s">
        <v>120</v>
      </c>
      <c r="G31"/>
      <c r="H31" s="160"/>
      <c r="I31" s="250" t="s">
        <v>134</v>
      </c>
      <c r="J31" s="160"/>
      <c r="K31" s="160"/>
      <c r="L31" s="160"/>
      <c r="M31" s="160"/>
      <c r="N31" s="160"/>
      <c r="O31" s="160"/>
      <c r="P31" s="160"/>
      <c r="Q31" s="160"/>
    </row>
    <row r="32" spans="1:17" s="17" customFormat="1" ht="31.5">
      <c r="A32" s="160"/>
      <c r="B32" s="106" t="str">
        <f>LEFT(B31,SEARCH(",",B31))&amp;" value"</f>
        <v>Natural gas (2711), value</v>
      </c>
      <c r="C32" s="160"/>
      <c r="D32" s="244">
        <v>11452000000</v>
      </c>
      <c r="E32" s="243"/>
      <c r="F32" s="246" t="s">
        <v>78</v>
      </c>
      <c r="G32"/>
      <c r="H32" s="160"/>
      <c r="I32" s="249" t="s">
        <v>133</v>
      </c>
      <c r="J32" s="160"/>
      <c r="K32" s="160"/>
      <c r="L32" s="160"/>
      <c r="M32" s="160"/>
      <c r="N32" s="160"/>
      <c r="O32" s="160"/>
      <c r="P32" s="160"/>
      <c r="Q32" s="160"/>
    </row>
    <row r="33" spans="1:17" s="17" customFormat="1" ht="15.75">
      <c r="A33" s="160"/>
      <c r="B33" s="122" t="s">
        <v>122</v>
      </c>
      <c r="C33" s="160"/>
      <c r="D33" s="255">
        <v>506000</v>
      </c>
      <c r="E33" s="243"/>
      <c r="F33" s="246" t="s">
        <v>123</v>
      </c>
      <c r="G33" s="302"/>
      <c r="H33" s="160"/>
      <c r="I33" s="250" t="s">
        <v>135</v>
      </c>
      <c r="J33" s="160"/>
      <c r="K33" s="160"/>
      <c r="L33" s="160"/>
      <c r="M33" s="160"/>
      <c r="N33" s="160"/>
      <c r="O33" s="160"/>
      <c r="P33" s="160"/>
      <c r="Q33" s="160"/>
    </row>
    <row r="34" spans="1:17" s="17" customFormat="1" ht="60.95" customHeight="1">
      <c r="A34" s="160"/>
      <c r="B34" s="107" t="str">
        <f>LEFT(B33,SEARCH(",",B33))&amp;" value"</f>
        <v>Coal (2701), value</v>
      </c>
      <c r="C34" s="160"/>
      <c r="D34" s="245">
        <v>130000000</v>
      </c>
      <c r="E34" s="243"/>
      <c r="F34" s="246" t="s">
        <v>78</v>
      </c>
      <c r="G34"/>
      <c r="H34" s="160"/>
      <c r="I34" s="250" t="s">
        <v>136</v>
      </c>
      <c r="J34" s="160"/>
      <c r="K34" s="160"/>
      <c r="L34" s="160"/>
      <c r="M34" s="160"/>
      <c r="N34" s="160"/>
      <c r="O34" s="160"/>
      <c r="P34" s="160"/>
      <c r="Q34" s="160"/>
    </row>
    <row r="35" spans="1:17" s="17" customFormat="1" ht="15.75">
      <c r="A35" s="160"/>
      <c r="B35" s="36"/>
      <c r="C35" s="160"/>
      <c r="D35" s="100"/>
      <c r="E35" s="160"/>
      <c r="F35" s="100"/>
      <c r="G35" s="100"/>
      <c r="H35" s="160"/>
      <c r="I35" s="160"/>
      <c r="J35" s="160"/>
      <c r="K35" s="160"/>
      <c r="L35" s="160"/>
      <c r="M35" s="160"/>
      <c r="N35" s="160"/>
      <c r="O35" s="160"/>
      <c r="P35" s="160"/>
      <c r="Q35" s="160"/>
    </row>
    <row r="36" spans="1:17" s="17" customFormat="1" ht="15.75">
      <c r="A36" s="160"/>
      <c r="B36" s="101" t="s">
        <v>137</v>
      </c>
      <c r="C36" s="160"/>
      <c r="D36" s="170"/>
      <c r="E36" s="160"/>
      <c r="F36" s="170"/>
      <c r="G36" s="188"/>
      <c r="H36" s="160"/>
      <c r="I36" s="171"/>
      <c r="J36" s="160"/>
      <c r="K36" s="160"/>
      <c r="L36" s="160"/>
      <c r="M36" s="160"/>
      <c r="N36" s="160"/>
      <c r="O36" s="160"/>
      <c r="P36" s="160"/>
      <c r="Q36" s="160"/>
    </row>
    <row r="37" spans="1:17" s="17" customFormat="1" ht="47.25">
      <c r="A37" s="160"/>
      <c r="B37" s="105" t="s">
        <v>138</v>
      </c>
      <c r="C37" s="160"/>
      <c r="D37" s="120" t="s">
        <v>60</v>
      </c>
      <c r="E37" s="160"/>
      <c r="F37" s="120" t="s">
        <v>127</v>
      </c>
      <c r="G37" s="202"/>
      <c r="H37" s="160"/>
      <c r="I37" s="339" t="s">
        <v>139</v>
      </c>
      <c r="J37" s="160"/>
      <c r="K37" s="160"/>
      <c r="L37" s="160"/>
      <c r="M37" s="160"/>
      <c r="N37" s="160"/>
      <c r="O37" s="160"/>
      <c r="P37" s="160"/>
      <c r="Q37" s="160"/>
    </row>
    <row r="38" spans="1:17" s="17" customFormat="1" ht="78.75">
      <c r="A38" s="160"/>
      <c r="B38" s="105" t="s">
        <v>140</v>
      </c>
      <c r="C38" s="160"/>
      <c r="D38" s="120" t="s">
        <v>60</v>
      </c>
      <c r="E38" s="160"/>
      <c r="F38" s="238" t="s">
        <v>141</v>
      </c>
      <c r="G38" s="203"/>
      <c r="H38" s="160"/>
      <c r="I38" s="339"/>
      <c r="J38" s="160"/>
      <c r="K38" s="160"/>
      <c r="L38" s="160"/>
      <c r="M38" s="160"/>
      <c r="N38" s="160"/>
      <c r="O38" s="160"/>
      <c r="P38" s="160"/>
      <c r="Q38" s="160"/>
    </row>
    <row r="39" spans="1:17" s="17" customFormat="1" ht="15.75">
      <c r="A39" s="160"/>
      <c r="B39" s="122" t="s">
        <v>117</v>
      </c>
      <c r="C39" s="160"/>
      <c r="D39" s="237">
        <v>28601.19</v>
      </c>
      <c r="E39" s="160"/>
      <c r="F39" s="120" t="s">
        <v>142</v>
      </c>
      <c r="G39" s="203" t="s">
        <v>143</v>
      </c>
      <c r="H39" s="160"/>
      <c r="I39" s="339" t="s">
        <v>144</v>
      </c>
      <c r="J39" s="160"/>
      <c r="K39" s="160"/>
      <c r="L39" s="160"/>
      <c r="M39" s="160"/>
      <c r="N39" s="160"/>
      <c r="O39" s="160"/>
      <c r="P39" s="160"/>
      <c r="Q39" s="160"/>
    </row>
    <row r="40" spans="1:17" s="17" customFormat="1" ht="15.75">
      <c r="A40" s="160"/>
      <c r="B40" s="106" t="str">
        <f>LEFT(B39,SEARCH(",",B39))&amp;" value"</f>
        <v>Crude oil (2709), value</v>
      </c>
      <c r="C40" s="160"/>
      <c r="D40" s="237">
        <v>21083000000</v>
      </c>
      <c r="E40" s="160"/>
      <c r="F40" s="120" t="s">
        <v>78</v>
      </c>
      <c r="G40" s="203" t="s">
        <v>145</v>
      </c>
      <c r="H40" s="160"/>
      <c r="I40" s="339"/>
      <c r="J40" s="160"/>
      <c r="K40" s="160"/>
      <c r="L40" s="160"/>
      <c r="M40" s="160"/>
      <c r="N40" s="160"/>
      <c r="O40" s="160"/>
      <c r="P40" s="160"/>
      <c r="Q40" s="160"/>
    </row>
    <row r="41" spans="1:17" s="17" customFormat="1" ht="15.75">
      <c r="A41" s="160"/>
      <c r="B41" s="122" t="s">
        <v>119</v>
      </c>
      <c r="C41" s="160"/>
      <c r="D41" s="237">
        <v>15849000</v>
      </c>
      <c r="E41" s="160"/>
      <c r="F41" s="120" t="s">
        <v>120</v>
      </c>
      <c r="G41" s="203" t="s">
        <v>146</v>
      </c>
      <c r="H41" s="160"/>
      <c r="I41" s="339"/>
      <c r="J41" s="160"/>
      <c r="K41" s="160"/>
      <c r="L41" s="160"/>
      <c r="M41" s="160"/>
      <c r="N41" s="160"/>
      <c r="O41" s="160"/>
      <c r="P41" s="160"/>
      <c r="Q41" s="160"/>
    </row>
    <row r="42" spans="1:17" s="17" customFormat="1" ht="15.75">
      <c r="A42" s="160"/>
      <c r="B42" s="106" t="str">
        <f>LEFT(B41,SEARCH(",",B41))&amp;" value"</f>
        <v>Natural gas (2711), value</v>
      </c>
      <c r="C42" s="160"/>
      <c r="D42" s="237">
        <v>6079000000</v>
      </c>
      <c r="E42" s="160"/>
      <c r="F42" s="120" t="s">
        <v>78</v>
      </c>
      <c r="G42" s="203" t="s">
        <v>145</v>
      </c>
      <c r="H42" s="160"/>
      <c r="I42" s="339"/>
      <c r="J42" s="160"/>
      <c r="K42" s="160"/>
      <c r="L42" s="160"/>
      <c r="M42" s="160"/>
      <c r="N42" s="160"/>
      <c r="O42" s="160"/>
      <c r="P42" s="160"/>
      <c r="Q42" s="160"/>
    </row>
    <row r="43" spans="1:17" s="17" customFormat="1" ht="15.75">
      <c r="A43" s="160"/>
      <c r="B43" s="122" t="s">
        <v>122</v>
      </c>
      <c r="C43" s="160"/>
      <c r="D43" s="237">
        <v>730630.00000000012</v>
      </c>
      <c r="E43" s="160"/>
      <c r="F43" s="120" t="s">
        <v>123</v>
      </c>
      <c r="G43" s="203" t="s">
        <v>147</v>
      </c>
      <c r="H43" s="160"/>
      <c r="I43" s="339"/>
      <c r="J43" s="160"/>
      <c r="K43" s="160"/>
      <c r="L43" s="160"/>
      <c r="M43" s="160"/>
      <c r="N43" s="160"/>
      <c r="O43" s="160"/>
      <c r="P43" s="160"/>
      <c r="Q43" s="160"/>
    </row>
    <row r="44" spans="1:17" s="17" customFormat="1" ht="15.75">
      <c r="A44" s="160"/>
      <c r="B44" s="107" t="str">
        <f>LEFT(B43,SEARCH(",",B43))&amp;" value"</f>
        <v>Coal (2701), value</v>
      </c>
      <c r="C44" s="160"/>
      <c r="D44" s="237">
        <v>185000000</v>
      </c>
      <c r="E44" s="160"/>
      <c r="F44" s="121" t="s">
        <v>78</v>
      </c>
      <c r="G44" t="s">
        <v>145</v>
      </c>
      <c r="H44" s="160"/>
      <c r="I44" s="340"/>
      <c r="J44" s="160"/>
      <c r="K44" s="160"/>
      <c r="L44" s="160"/>
      <c r="M44" s="160"/>
      <c r="N44" s="160"/>
      <c r="O44" s="160"/>
      <c r="P44" s="160"/>
      <c r="Q44" s="160"/>
    </row>
    <row r="45" spans="1:17" s="17" customFormat="1" ht="15.75">
      <c r="A45" s="160"/>
      <c r="B45" s="36"/>
      <c r="C45" s="160"/>
      <c r="D45" s="100"/>
      <c r="E45" s="160"/>
      <c r="F45" s="100"/>
      <c r="G45" s="117"/>
      <c r="H45" s="160"/>
      <c r="I45" s="160"/>
      <c r="J45" s="160"/>
      <c r="K45" s="160"/>
      <c r="L45" s="160"/>
      <c r="M45" s="160"/>
      <c r="N45" s="160"/>
      <c r="O45" s="160"/>
      <c r="P45" s="160"/>
      <c r="Q45" s="160"/>
    </row>
    <row r="46" spans="1:17" s="17" customFormat="1" ht="94.5">
      <c r="A46" s="160"/>
      <c r="B46" s="101" t="s">
        <v>148</v>
      </c>
      <c r="C46" s="160"/>
      <c r="D46" s="170"/>
      <c r="E46" s="160"/>
      <c r="F46" s="108" t="s">
        <v>149</v>
      </c>
      <c r="G46" s="160"/>
      <c r="H46" s="160"/>
      <c r="I46" s="251" t="s">
        <v>150</v>
      </c>
      <c r="J46" s="160"/>
      <c r="K46" s="160"/>
      <c r="L46" s="160"/>
      <c r="M46" s="160"/>
      <c r="N46" s="160"/>
      <c r="O46" s="160"/>
      <c r="P46" s="160"/>
      <c r="Q46" s="160"/>
    </row>
    <row r="47" spans="1:17" s="17" customFormat="1" ht="31.5">
      <c r="A47" s="160"/>
      <c r="B47" s="110" t="s">
        <v>151</v>
      </c>
      <c r="C47" s="160"/>
      <c r="D47" s="252">
        <f>'5_Material Companies'!J320/'4_Extractive revenues -full-'!J36</f>
        <v>0.98922257628490085</v>
      </c>
      <c r="E47" s="160"/>
      <c r="F47" s="111" t="s">
        <v>152</v>
      </c>
      <c r="G47" s="117"/>
      <c r="H47" s="160"/>
      <c r="I47" s="247" t="s">
        <v>153</v>
      </c>
      <c r="J47" s="160"/>
      <c r="K47" s="160"/>
      <c r="L47" s="160"/>
      <c r="M47" s="160"/>
      <c r="N47" s="160"/>
      <c r="O47" s="160"/>
      <c r="P47" s="160"/>
      <c r="Q47" s="160"/>
    </row>
    <row r="48" spans="1:17" s="17" customFormat="1" ht="15.75">
      <c r="A48" s="160"/>
      <c r="B48" s="36"/>
      <c r="C48" s="160"/>
      <c r="D48" s="100"/>
      <c r="E48" s="160"/>
      <c r="F48" s="25"/>
      <c r="G48" s="25"/>
      <c r="H48" s="160"/>
      <c r="I48" s="160"/>
      <c r="J48" s="160"/>
      <c r="K48" s="160"/>
      <c r="L48" s="160"/>
      <c r="M48" s="160"/>
      <c r="N48" s="160"/>
      <c r="O48" s="160"/>
      <c r="P48" s="160"/>
      <c r="Q48" s="160"/>
    </row>
    <row r="49" spans="1:17" s="17" customFormat="1" ht="15.75">
      <c r="A49" s="160"/>
      <c r="B49" s="101" t="s">
        <v>154</v>
      </c>
      <c r="C49" s="160"/>
      <c r="D49" s="114"/>
      <c r="E49" s="160"/>
      <c r="F49" s="115"/>
      <c r="G49" s="20"/>
      <c r="H49" s="160"/>
      <c r="I49" s="171"/>
      <c r="J49" s="160"/>
      <c r="K49" s="160"/>
      <c r="L49" s="160"/>
      <c r="M49" s="160"/>
      <c r="N49" s="160"/>
      <c r="O49" s="160"/>
      <c r="P49" s="160"/>
      <c r="Q49" s="160"/>
    </row>
    <row r="50" spans="1:17" s="17" customFormat="1" ht="94.5">
      <c r="A50" s="160"/>
      <c r="B50" s="116" t="s">
        <v>155</v>
      </c>
      <c r="C50" s="160"/>
      <c r="D50" s="120" t="s">
        <v>60</v>
      </c>
      <c r="E50" s="160"/>
      <c r="F50" s="120" t="s">
        <v>156</v>
      </c>
      <c r="G50" s="117"/>
      <c r="H50" s="160"/>
      <c r="I50" s="172"/>
      <c r="J50" s="160"/>
      <c r="K50" s="160"/>
      <c r="L50" s="160"/>
      <c r="M50" s="160"/>
      <c r="N50" s="160"/>
      <c r="O50" s="160"/>
      <c r="P50" s="160"/>
      <c r="Q50" s="160"/>
    </row>
    <row r="51" spans="1:17" s="17" customFormat="1" ht="31.5">
      <c r="A51" s="160"/>
      <c r="B51" s="109" t="s">
        <v>157</v>
      </c>
      <c r="C51" s="160"/>
      <c r="D51" s="237">
        <v>31717000000</v>
      </c>
      <c r="E51" s="160"/>
      <c r="F51" s="120" t="s">
        <v>78</v>
      </c>
      <c r="G51" s="117"/>
      <c r="H51" s="160"/>
      <c r="I51" s="172" t="s">
        <v>158</v>
      </c>
      <c r="J51" s="160"/>
      <c r="K51" s="160"/>
      <c r="L51" s="160"/>
      <c r="M51" s="160"/>
      <c r="N51" s="160"/>
      <c r="O51" s="160"/>
      <c r="P51" s="160"/>
      <c r="Q51" s="160"/>
    </row>
    <row r="52" spans="1:17" s="17" customFormat="1" ht="15.75">
      <c r="A52" s="160"/>
      <c r="B52" s="105" t="s">
        <v>159</v>
      </c>
      <c r="C52" s="160"/>
      <c r="D52" s="254">
        <v>0</v>
      </c>
      <c r="E52" s="160"/>
      <c r="F52" s="120" t="s">
        <v>78</v>
      </c>
      <c r="G52" s="117"/>
      <c r="H52" s="160"/>
      <c r="I52" s="172"/>
      <c r="J52" s="160"/>
      <c r="K52" s="160"/>
      <c r="L52" s="160"/>
      <c r="M52" s="160"/>
      <c r="N52" s="160"/>
      <c r="O52" s="160"/>
      <c r="P52" s="160"/>
      <c r="Q52" s="160"/>
    </row>
    <row r="53" spans="1:17" s="17" customFormat="1" ht="15.75">
      <c r="A53" s="160"/>
      <c r="B53" s="105" t="s">
        <v>160</v>
      </c>
      <c r="C53" s="160"/>
      <c r="D53" s="254">
        <v>0</v>
      </c>
      <c r="E53" s="160"/>
      <c r="F53" s="120" t="s">
        <v>78</v>
      </c>
      <c r="G53" s="117"/>
      <c r="H53" s="160"/>
      <c r="I53" s="172"/>
      <c r="J53" s="160"/>
      <c r="K53" s="160"/>
      <c r="L53" s="160"/>
      <c r="M53" s="160"/>
      <c r="N53" s="160"/>
      <c r="O53" s="160"/>
      <c r="P53" s="160"/>
      <c r="Q53" s="160"/>
    </row>
    <row r="54" spans="1:17" s="17" customFormat="1" ht="31.5">
      <c r="A54" s="160"/>
      <c r="B54" s="103" t="s">
        <v>161</v>
      </c>
      <c r="C54" s="160"/>
      <c r="D54" s="237">
        <f>2687186*1000000</f>
        <v>2687186000000</v>
      </c>
      <c r="E54" s="160"/>
      <c r="F54" s="120" t="s">
        <v>78</v>
      </c>
      <c r="G54" s="117"/>
      <c r="H54" s="160"/>
      <c r="I54" s="241" t="s">
        <v>162</v>
      </c>
      <c r="J54" s="160"/>
      <c r="K54" s="160"/>
      <c r="L54" s="160"/>
      <c r="M54" s="160"/>
      <c r="N54" s="160"/>
      <c r="O54" s="160"/>
      <c r="P54" s="160"/>
      <c r="Q54" s="160"/>
    </row>
    <row r="55" spans="1:17" s="17" customFormat="1" ht="63">
      <c r="A55" s="160"/>
      <c r="B55" s="103" t="s">
        <v>163</v>
      </c>
      <c r="C55" s="160"/>
      <c r="D55" s="237">
        <f>'4_Extractive revenues -full-'!J36</f>
        <v>7644037961</v>
      </c>
      <c r="E55" s="160"/>
      <c r="F55" s="120" t="s">
        <v>78</v>
      </c>
      <c r="G55" s="117"/>
      <c r="H55" s="160"/>
      <c r="I55" s="240" t="s">
        <v>164</v>
      </c>
      <c r="J55" s="160"/>
      <c r="K55" s="160"/>
      <c r="L55" s="160"/>
      <c r="M55" s="160"/>
      <c r="N55" s="160"/>
      <c r="O55" s="160"/>
      <c r="P55" s="160"/>
      <c r="Q55" s="160"/>
    </row>
    <row r="56" spans="1:17" s="17" customFormat="1" ht="47.25">
      <c r="A56" s="160"/>
      <c r="B56" s="103" t="s">
        <v>165</v>
      </c>
      <c r="C56" s="160"/>
      <c r="D56" s="237">
        <v>963243000000</v>
      </c>
      <c r="E56" s="160"/>
      <c r="F56" s="120" t="s">
        <v>78</v>
      </c>
      <c r="G56" s="117"/>
      <c r="H56" s="160"/>
      <c r="I56" s="241" t="s">
        <v>166</v>
      </c>
      <c r="J56" s="160"/>
      <c r="K56" s="160"/>
      <c r="L56" s="160"/>
      <c r="M56" s="160"/>
      <c r="N56" s="160"/>
      <c r="O56" s="160"/>
      <c r="P56" s="160"/>
      <c r="Q56" s="160"/>
    </row>
    <row r="57" spans="1:17" s="17" customFormat="1" ht="47.25">
      <c r="A57" s="160"/>
      <c r="B57" s="103" t="s">
        <v>167</v>
      </c>
      <c r="C57" s="160"/>
      <c r="D57" s="254">
        <v>24716000000</v>
      </c>
      <c r="E57" s="160"/>
      <c r="F57" s="120" t="s">
        <v>78</v>
      </c>
      <c r="G57" s="117"/>
      <c r="H57" s="160"/>
      <c r="I57" s="241" t="s">
        <v>168</v>
      </c>
      <c r="J57" s="160"/>
      <c r="K57" s="160"/>
      <c r="L57" s="160"/>
      <c r="M57" s="160"/>
      <c r="N57" s="160"/>
      <c r="O57" s="160"/>
      <c r="P57" s="160"/>
      <c r="Q57" s="160"/>
    </row>
    <row r="58" spans="1:17" s="17" customFormat="1" ht="47.25">
      <c r="A58" s="160"/>
      <c r="B58" s="103" t="s">
        <v>169</v>
      </c>
      <c r="C58" s="160"/>
      <c r="D58" s="254">
        <v>395401000000</v>
      </c>
      <c r="E58" s="160"/>
      <c r="F58" s="120" t="s">
        <v>78</v>
      </c>
      <c r="G58" s="117"/>
      <c r="H58" s="160"/>
      <c r="I58" s="241" t="s">
        <v>168</v>
      </c>
      <c r="J58" s="160"/>
      <c r="K58" s="160"/>
      <c r="L58" s="160"/>
      <c r="M58" s="160"/>
      <c r="N58" s="160"/>
      <c r="O58" s="160"/>
      <c r="P58" s="160"/>
      <c r="Q58" s="160"/>
    </row>
    <row r="59" spans="1:17" s="17" customFormat="1" ht="15.75">
      <c r="A59" s="160"/>
      <c r="B59" s="103" t="s">
        <v>170</v>
      </c>
      <c r="C59" s="160"/>
      <c r="D59" s="254">
        <v>49250</v>
      </c>
      <c r="E59" s="160"/>
      <c r="F59" s="120" t="s">
        <v>171</v>
      </c>
      <c r="G59" s="117"/>
      <c r="H59" s="160"/>
      <c r="I59" s="240" t="s">
        <v>172</v>
      </c>
      <c r="J59" s="160"/>
      <c r="K59" s="160"/>
      <c r="L59" s="160"/>
      <c r="M59" s="160"/>
      <c r="N59" s="160"/>
      <c r="O59" s="160"/>
      <c r="P59" s="160"/>
      <c r="Q59" s="160"/>
    </row>
    <row r="60" spans="1:17" s="17" customFormat="1" ht="15.75">
      <c r="A60" s="160"/>
      <c r="B60" s="103" t="s">
        <v>173</v>
      </c>
      <c r="C60" s="160"/>
      <c r="D60" s="254">
        <v>9500</v>
      </c>
      <c r="E60" s="160"/>
      <c r="F60" s="120" t="s">
        <v>171</v>
      </c>
      <c r="G60" s="117"/>
      <c r="H60" s="160"/>
      <c r="I60" s="240" t="s">
        <v>172</v>
      </c>
      <c r="J60" s="160"/>
      <c r="K60" s="160"/>
      <c r="L60" s="160"/>
      <c r="M60" s="160"/>
      <c r="N60" s="160"/>
      <c r="O60" s="160"/>
      <c r="P60" s="160"/>
      <c r="Q60" s="160"/>
    </row>
    <row r="61" spans="1:17" s="17" customFormat="1" ht="15.75">
      <c r="A61" s="160"/>
      <c r="B61" s="103" t="s">
        <v>174</v>
      </c>
      <c r="C61" s="160"/>
      <c r="D61" s="254">
        <v>58750</v>
      </c>
      <c r="E61" s="160"/>
      <c r="F61" s="120" t="s">
        <v>171</v>
      </c>
      <c r="G61" s="117"/>
      <c r="H61" s="160"/>
      <c r="I61" s="240" t="s">
        <v>175</v>
      </c>
      <c r="J61" s="160"/>
      <c r="K61" s="160"/>
      <c r="L61" s="160"/>
      <c r="M61" s="160"/>
      <c r="N61" s="160"/>
      <c r="O61" s="160"/>
      <c r="P61" s="160"/>
      <c r="Q61" s="160"/>
    </row>
    <row r="62" spans="1:17" s="17" customFormat="1" ht="15.75">
      <c r="A62" s="160"/>
      <c r="B62" s="103" t="s">
        <v>176</v>
      </c>
      <c r="C62" s="160"/>
      <c r="D62" s="254">
        <v>36448000</v>
      </c>
      <c r="E62" s="160"/>
      <c r="F62" s="120" t="s">
        <v>171</v>
      </c>
      <c r="G62" s="117"/>
      <c r="H62" s="160"/>
      <c r="I62" s="240" t="s">
        <v>175</v>
      </c>
      <c r="J62" s="160"/>
      <c r="K62" s="160"/>
      <c r="L62" s="160"/>
      <c r="M62" s="160"/>
      <c r="N62" s="160"/>
      <c r="O62" s="160"/>
      <c r="P62" s="160"/>
      <c r="Q62" s="160"/>
    </row>
    <row r="63" spans="1:17" s="17" customFormat="1" ht="47.25">
      <c r="A63" s="160"/>
      <c r="B63" s="103" t="s">
        <v>177</v>
      </c>
      <c r="C63" s="160"/>
      <c r="D63" s="254">
        <v>6838000000</v>
      </c>
      <c r="E63" s="160"/>
      <c r="F63" s="120" t="s">
        <v>78</v>
      </c>
      <c r="G63" s="117"/>
      <c r="H63" s="160"/>
      <c r="I63" s="241" t="s">
        <v>178</v>
      </c>
      <c r="J63" s="160"/>
      <c r="K63" s="160"/>
      <c r="L63" s="160"/>
      <c r="M63" s="160"/>
      <c r="N63" s="160"/>
      <c r="O63" s="160"/>
      <c r="P63" s="160"/>
      <c r="Q63" s="160"/>
    </row>
    <row r="64" spans="1:17" s="17" customFormat="1" ht="47.25">
      <c r="A64" s="160"/>
      <c r="B64" s="104" t="s">
        <v>179</v>
      </c>
      <c r="C64" s="160"/>
      <c r="D64" s="239">
        <v>257471000000</v>
      </c>
      <c r="E64" s="160"/>
      <c r="F64" s="121" t="s">
        <v>78</v>
      </c>
      <c r="G64" s="117"/>
      <c r="H64" s="160"/>
      <c r="I64" s="241" t="s">
        <v>178</v>
      </c>
      <c r="J64" s="160"/>
      <c r="K64" s="160"/>
      <c r="L64" s="160"/>
      <c r="M64" s="160"/>
      <c r="N64" s="160"/>
      <c r="O64" s="160"/>
      <c r="P64" s="160"/>
      <c r="Q64" s="160"/>
    </row>
    <row r="65" spans="1:17" s="17" customFormat="1" ht="15.75">
      <c r="A65" s="160"/>
      <c r="B65" s="25"/>
      <c r="C65" s="160"/>
      <c r="D65" s="117"/>
      <c r="E65" s="160"/>
      <c r="F65" s="25"/>
      <c r="G65" s="25"/>
      <c r="H65" s="160"/>
      <c r="I65" s="160"/>
      <c r="J65" s="160"/>
      <c r="K65" s="160"/>
      <c r="L65" s="160"/>
      <c r="M65" s="160"/>
      <c r="N65" s="160"/>
      <c r="O65" s="160"/>
      <c r="P65" s="160"/>
      <c r="Q65" s="160"/>
    </row>
    <row r="66" spans="1:17" s="17" customFormat="1" ht="16.5" thickBot="1">
      <c r="A66" s="160"/>
      <c r="B66" s="118"/>
      <c r="C66" s="179"/>
      <c r="D66" s="119"/>
      <c r="E66" s="179"/>
      <c r="F66" s="118"/>
      <c r="G66" s="118"/>
      <c r="H66" s="179"/>
      <c r="I66" s="179"/>
      <c r="J66" s="160"/>
      <c r="K66" s="160"/>
      <c r="L66" s="160"/>
      <c r="M66" s="160"/>
      <c r="N66" s="160"/>
      <c r="O66" s="160"/>
      <c r="P66" s="160"/>
      <c r="Q66" s="160"/>
    </row>
    <row r="67" spans="1:17" s="17" customFormat="1" ht="15.75">
      <c r="A67" s="160"/>
      <c r="B67" s="25"/>
      <c r="C67" s="160"/>
      <c r="D67" s="117"/>
      <c r="E67" s="160"/>
      <c r="F67" s="25"/>
      <c r="G67" s="25"/>
      <c r="H67" s="160"/>
      <c r="I67" s="160"/>
      <c r="J67" s="160"/>
      <c r="K67" s="160"/>
      <c r="L67" s="160"/>
      <c r="M67" s="160"/>
      <c r="N67" s="160"/>
      <c r="O67" s="160"/>
      <c r="P67" s="160"/>
      <c r="Q67" s="160"/>
    </row>
    <row r="68" spans="1:17" s="17" customFormat="1" ht="16.5" thickBot="1">
      <c r="A68" s="160"/>
      <c r="B68" s="342" t="s">
        <v>32</v>
      </c>
      <c r="C68" s="343"/>
      <c r="D68" s="343"/>
      <c r="E68" s="343"/>
      <c r="F68" s="343"/>
      <c r="G68" s="343"/>
      <c r="H68" s="343"/>
      <c r="I68" s="343"/>
      <c r="J68" s="160"/>
      <c r="K68" s="160"/>
      <c r="L68" s="160"/>
      <c r="M68" s="160"/>
      <c r="N68" s="160"/>
      <c r="O68" s="160"/>
      <c r="P68" s="160"/>
      <c r="Q68" s="160"/>
    </row>
    <row r="69" spans="1:17" s="17" customFormat="1" ht="15.75">
      <c r="A69" s="160"/>
      <c r="B69" s="344" t="s">
        <v>33</v>
      </c>
      <c r="C69" s="345"/>
      <c r="D69" s="345"/>
      <c r="E69" s="345"/>
      <c r="F69" s="345"/>
      <c r="G69" s="345"/>
      <c r="H69" s="345"/>
      <c r="I69" s="345"/>
      <c r="J69" s="160"/>
      <c r="K69" s="160"/>
      <c r="L69" s="160"/>
      <c r="M69" s="160"/>
      <c r="N69" s="160"/>
      <c r="O69" s="160"/>
      <c r="P69" s="160"/>
      <c r="Q69" s="160"/>
    </row>
    <row r="70" spans="1:17" s="17" customFormat="1" ht="16.5" thickBot="1">
      <c r="A70" s="160"/>
      <c r="B70" s="163"/>
      <c r="C70" s="163"/>
      <c r="D70" s="163"/>
      <c r="E70" s="163"/>
      <c r="F70" s="163"/>
      <c r="G70" s="163"/>
      <c r="H70" s="163"/>
      <c r="I70" s="163"/>
      <c r="J70" s="160"/>
      <c r="K70" s="160"/>
      <c r="L70" s="160"/>
      <c r="M70" s="160"/>
      <c r="N70" s="160"/>
      <c r="O70" s="160"/>
      <c r="P70" s="160"/>
      <c r="Q70" s="160"/>
    </row>
    <row r="71" spans="1:17" s="17" customFormat="1" ht="15.75">
      <c r="A71" s="160"/>
      <c r="B71" s="338" t="s">
        <v>34</v>
      </c>
      <c r="C71" s="338"/>
      <c r="D71" s="338"/>
      <c r="E71" s="338"/>
      <c r="F71" s="338"/>
      <c r="G71" s="338"/>
      <c r="H71" s="338"/>
      <c r="I71" s="338"/>
      <c r="J71" s="160"/>
      <c r="K71" s="160"/>
      <c r="L71" s="160"/>
      <c r="M71" s="160"/>
      <c r="N71" s="160"/>
      <c r="O71" s="160"/>
      <c r="P71" s="160"/>
      <c r="Q71" s="160"/>
    </row>
    <row r="72" spans="1:17" s="17" customFormat="1" ht="15.75" customHeight="1">
      <c r="A72" s="160"/>
      <c r="B72" s="319" t="s">
        <v>35</v>
      </c>
      <c r="C72" s="319"/>
      <c r="D72" s="319"/>
      <c r="E72" s="319"/>
      <c r="F72" s="319"/>
      <c r="G72" s="319"/>
      <c r="H72" s="319"/>
      <c r="I72" s="319"/>
      <c r="J72" s="160"/>
      <c r="K72" s="160"/>
      <c r="L72" s="160"/>
      <c r="M72" s="160"/>
      <c r="N72" s="160"/>
      <c r="O72" s="160"/>
      <c r="P72" s="160"/>
      <c r="Q72" s="160"/>
    </row>
    <row r="73" spans="1:17" s="17" customFormat="1" ht="15.75">
      <c r="A73" s="160"/>
      <c r="B73" s="338" t="s">
        <v>37</v>
      </c>
      <c r="C73" s="338"/>
      <c r="D73" s="338"/>
      <c r="E73" s="338"/>
      <c r="F73" s="338"/>
      <c r="G73" s="338"/>
      <c r="H73" s="338"/>
      <c r="I73" s="338"/>
      <c r="J73" s="160"/>
      <c r="K73" s="160"/>
      <c r="L73" s="160"/>
      <c r="M73" s="160"/>
      <c r="N73" s="160"/>
      <c r="O73" s="160"/>
      <c r="P73" s="160"/>
      <c r="Q73" s="160"/>
    </row>
    <row r="74" spans="1:17" s="17" customFormat="1" ht="15.75">
      <c r="A74" s="160"/>
      <c r="B74" s="25"/>
      <c r="C74" s="160"/>
      <c r="D74" s="117"/>
      <c r="E74" s="160"/>
      <c r="F74" s="25"/>
      <c r="G74" s="25"/>
      <c r="H74" s="160"/>
      <c r="I74" s="160"/>
      <c r="J74" s="160"/>
      <c r="K74" s="160"/>
      <c r="L74" s="160"/>
      <c r="M74" s="160"/>
      <c r="N74" s="160"/>
      <c r="O74" s="160"/>
      <c r="P74" s="160"/>
      <c r="Q74" s="160"/>
    </row>
    <row r="75" spans="1:17" s="17" customFormat="1" ht="15.75">
      <c r="A75" s="160"/>
      <c r="B75" s="25"/>
      <c r="C75" s="160"/>
      <c r="D75" s="117"/>
      <c r="E75" s="160"/>
      <c r="F75" s="25"/>
      <c r="G75" s="25"/>
      <c r="H75" s="160"/>
      <c r="I75" s="160"/>
      <c r="J75" s="160"/>
      <c r="K75" s="160"/>
      <c r="L75" s="160"/>
      <c r="M75" s="160"/>
      <c r="N75" s="160"/>
      <c r="O75" s="160"/>
      <c r="P75" s="160"/>
      <c r="Q75" s="160"/>
    </row>
    <row r="76" spans="1:17" s="17" customFormat="1" ht="15.75">
      <c r="A76" s="160"/>
      <c r="B76" s="25"/>
      <c r="C76" s="160"/>
      <c r="D76" s="117"/>
      <c r="E76" s="160"/>
      <c r="F76" s="25"/>
      <c r="G76" s="25"/>
      <c r="H76" s="160"/>
      <c r="I76" s="160"/>
      <c r="J76" s="160"/>
      <c r="K76" s="160"/>
      <c r="L76" s="160"/>
      <c r="M76" s="160"/>
      <c r="N76" s="160"/>
      <c r="O76" s="160"/>
      <c r="P76" s="160"/>
      <c r="Q76" s="160"/>
    </row>
    <row r="77" spans="1:17" s="17" customFormat="1" ht="15.75">
      <c r="A77" s="160"/>
      <c r="B77" s="160"/>
      <c r="C77" s="160"/>
      <c r="D77" s="160"/>
      <c r="E77" s="160"/>
      <c r="F77" s="160"/>
      <c r="G77" s="160"/>
      <c r="H77" s="160"/>
      <c r="I77" s="160"/>
      <c r="J77" s="160"/>
      <c r="K77" s="160"/>
      <c r="L77" s="160"/>
      <c r="M77" s="160"/>
      <c r="N77" s="160"/>
      <c r="O77" s="160"/>
      <c r="P77" s="160"/>
      <c r="Q77" s="160"/>
    </row>
    <row r="78" spans="1:17" ht="16.5"/>
    <row r="79" spans="1:17" ht="16.5"/>
    <row r="80" spans="1:17" ht="16.5"/>
    <row r="81" ht="16.5"/>
    <row r="82" ht="16.5"/>
    <row r="83" ht="16.5"/>
    <row r="84" ht="16.5"/>
    <row r="85" ht="16.5"/>
    <row r="86" ht="16.5"/>
    <row r="87" ht="16.5"/>
    <row r="88" ht="16.5"/>
    <row r="89" ht="16.5"/>
    <row r="90" ht="16.5"/>
    <row r="91" ht="16.5"/>
    <row r="92" ht="16.5"/>
    <row r="93" ht="16.5"/>
    <row r="94" ht="16.5"/>
    <row r="95" ht="16.5"/>
    <row r="96" ht="16.5"/>
    <row r="97" ht="16.5"/>
    <row r="98" ht="16.5"/>
  </sheetData>
  <mergeCells count="14">
    <mergeCell ref="I39:I44"/>
    <mergeCell ref="B73:I73"/>
    <mergeCell ref="B3:I3"/>
    <mergeCell ref="B4:I4"/>
    <mergeCell ref="B5:I5"/>
    <mergeCell ref="B6:I6"/>
    <mergeCell ref="B7:I7"/>
    <mergeCell ref="B8:I8"/>
    <mergeCell ref="B68:I68"/>
    <mergeCell ref="B69:I69"/>
    <mergeCell ref="B71:I71"/>
    <mergeCell ref="B72:I72"/>
    <mergeCell ref="B9:I9"/>
    <mergeCell ref="I37:I38"/>
  </mergeCells>
  <dataValidations xWindow="624" yWindow="535" count="19">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21:D23 D29:D34 D39:D44"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33 F29 F41 F43 F31 F21:F23 F39"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27:D28 D37:D38 D50 D19:D20" xr:uid="{E192EF1E-9B5F-4EB1-BF02-36F681E971D7}">
      <formula1>Reporting_options_list</formula1>
    </dataValidation>
    <dataValidation type="textLength" allowBlank="1" showInputMessage="1" showErrorMessage="1" errorTitle="Please do not edit these cells" error="Please do not edit these cells" sqref="B74:B76 D47 B46:B47"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58"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54"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1:D52" xr:uid="{7E85E72D-BA05-418F-9613-B3350052F8DF}">
      <formula1>2</formula1>
    </dataValidation>
    <dataValidation type="list" operator="equal" showInputMessage="1" showErrorMessage="1" errorTitle="Invalid entry" error="Invalid entry" promptTitle="Please input unit" prompt="Please input currency according to 3-letter ISO currency code." sqref="F63:F64 F51:F58"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55:D57 D59:D64"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33 B29 B31 B43 B39 B41 B21:B23" xr:uid="{8E4A7729-626F-4674-B975-3B334A3975DE}">
      <formula1>Commodities_list</formula1>
    </dataValidation>
    <dataValidation type="whole" allowBlank="1" showInputMessage="1" showErrorMessage="1" errorTitle="Please do not edit these cells" error="Please do not edit these cells" sqref="B66:I67 B54:B64 B49:B51" xr:uid="{41BDBFD2-EE60-47A7-B7DF-916D7BB2FB21}">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59:F62" xr:uid="{541820E9-9F26-4712-A681-25A67BF16B28}">
      <formula1>0</formula1>
    </dataValidation>
    <dataValidation type="whole" allowBlank="1" showInputMessage="1" showErrorMessage="1" errorTitle="Do not edit these cells" error="Please do not edit these cells" sqref="B70" xr:uid="{E4F00D57-2632-4898-9727-4E3D1C975A91}">
      <formula1>10000</formula1>
      <formula2>50000</formula2>
    </dataValidation>
    <dataValidation type="whole" showInputMessage="1" showErrorMessage="1" sqref="A34:C34 B27:B28 A32:C32 A33 B30 D35:D36 F35:G36 B45:C45 D45:D46 C33 I45 I35 D25:D26 B40 B42 B44 F65:G65 C49:C64 B65:D65 I65 B10:I10 B11:G11 B1:I1 C46:C47 B12 B48:C48 D48:D49 G19:G23 I48 F18:G18 D18 J1:J23 F25:G26 B24:J24 C25:C31 E18:E23 C18:C23 H18:H23 B14:B17 B19:B20 C12:F17 H12:I17 G12:G15 G17 F45:F49 G45 G47:G64 A1:A31 A35:B38 C35:C44 E25:E65 H25:H65" xr:uid="{6A93E331-6DF3-4956-AEDE-9E6DEEE23BF9}">
      <formula1>999999</formula1>
      <formula2>99999999</formula2>
    </dataValidation>
    <dataValidation showInputMessage="1" showErrorMessage="1" sqref="B25:B26" xr:uid="{E96A8412-175F-4338-B466-F567B8680AE6}"/>
    <dataValidation type="textLength" allowBlank="1" showInputMessage="1" showErrorMessage="1" sqref="I19 I39 G27:G28 G37:G38 I49:I53 I36:I37 I25:I26 G45" xr:uid="{ECF840E1-BECD-4B6A-B1FB-476E3B5C3F3A}">
      <formula1>0</formula1>
      <formula2>350</formula2>
    </dataValidation>
    <dataValidation type="whole" showInputMessage="1" showErrorMessage="1" errorTitle="Do not edit these cells" error="Please do not edit these cells" sqref="C2:I9 B3:B9" xr:uid="{F30C273A-6525-4313-BF64-AEB86719648F}">
      <formula1>999999</formula1>
      <formula2>99999999</formula2>
    </dataValidation>
    <dataValidation type="whole" allowBlank="1" showInputMessage="1" showErrorMessage="1" sqref="B2" xr:uid="{27036A1F-7BAC-4229-90B9-45633EE47093}">
      <formula1>1</formula1>
      <formula2>2</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ASM informal sector -GDP-" prompt="Gross value added refers to the absolute number representing extractives' share of GDP._x000a__x000a_Please input only numbers in this cell. If other information is required, include this in comment section." sqref="D53" xr:uid="{3608DBE1-7059-4978-A03B-D390225F93EE}">
      <formula1>2</formula1>
    </dataValidation>
  </dataValidations>
  <hyperlinks>
    <hyperlink ref="B49" r:id="rId1" location="r6-3" display="EITI Requirement 6.3" xr:uid="{00000000-0004-0000-0200-00001C000000}"/>
    <hyperlink ref="B51" r:id="rId2" xr:uid="{C617A177-3D20-4FE6-A273-853EDEC861A7}"/>
    <hyperlink ref="B69:F69" r:id="rId3" display="Give us your feedback or report a conflict in the data! Write to us at  data@eiti.org" xr:uid="{3FA22EFF-FF94-4799-88A3-B6E47F7EA5DF}"/>
    <hyperlink ref="B68:F68" r:id="rId4" display="For the latest version of Summary data templates, see  https://eiti.org/summary-data-template" xr:uid="{81D1286E-131F-487C-851A-0A200B3AD468}"/>
    <hyperlink ref="B36" r:id="rId5" location="r3-3" display="EITI Requirement 3.3" xr:uid="{00000000-0004-0000-0200-00000E000000}"/>
    <hyperlink ref="B18" r:id="rId6" location="r3-1" display="EITI Requirement 3.1" xr:uid="{A8E44E74-5E75-4701-B1F9-E8409ECABD49}"/>
    <hyperlink ref="I54" r:id="rId7" display="https://www.ons.gov.uk/economy/grossdomesticproductgdp/timeseries/abmi/qna" xr:uid="{C23BC684-8D83-4DF9-933F-642392F21C24}"/>
    <hyperlink ref="F20" r:id="rId8" xr:uid="{4019283F-C2AA-4B51-9E77-ADE344E7FCA8}"/>
  </hyperlinks>
  <pageMargins left="0.25" right="0.25" top="0.75" bottom="0.75" header="0.3" footer="0.3"/>
  <pageSetup paperSize="9" scale="65" fitToHeight="0" orientation="landscape" horizontalDpi="2400" verticalDpi="2400" r:id="rId9"/>
  <extLst>
    <ext xmlns:x14="http://schemas.microsoft.com/office/spreadsheetml/2009/9/main" uri="{CCE6A557-97BC-4b89-ADB6-D9C93CAAB3DF}">
      <x14:dataValidations xmlns:xm="http://schemas.microsoft.com/office/excel/2006/main" xWindow="624" yWindow="535" count="2">
        <x14:dataValidation type="list" allowBlank="1" showInputMessage="1" showErrorMessage="1" xr:uid="{00000000-0002-0000-0200-000005000000}">
          <x14:formula1>
            <xm:f>Lists!$K$3:$K$7</xm:f>
          </x14:formula1>
          <xm:sqref>D74:D76</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F34 F30 F42 F44 F32 F40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tabColor rgb="FF92D050"/>
  </sheetPr>
  <dimension ref="B1:T519"/>
  <sheetViews>
    <sheetView showGridLines="0" topLeftCell="A20" zoomScale="90" zoomScaleNormal="90" workbookViewId="0">
      <selection activeCell="D82" sqref="D82"/>
    </sheetView>
  </sheetViews>
  <sheetFormatPr defaultColWidth="4" defaultRowHeight="24" customHeight="1"/>
  <cols>
    <col min="1" max="1" width="4" style="17"/>
    <col min="2" max="2" width="48.7109375" style="17" customWidth="1"/>
    <col min="3" max="3" width="31.7109375" style="17" customWidth="1"/>
    <col min="4" max="4" width="20.5703125" style="17" customWidth="1"/>
    <col min="5" max="5" width="12" style="17" customWidth="1"/>
    <col min="6" max="6" width="28.140625" style="17" customWidth="1"/>
    <col min="7" max="7" width="84.7109375" style="17" customWidth="1"/>
    <col min="8" max="8" width="22.140625" style="17" customWidth="1"/>
    <col min="9" max="9" width="26.42578125" style="17" customWidth="1"/>
    <col min="10" max="10" width="6.5703125" style="17" customWidth="1"/>
    <col min="11" max="11" width="6.7109375" style="17" customWidth="1"/>
    <col min="12" max="12" width="6.42578125" style="17" customWidth="1"/>
    <col min="13" max="13" width="20.5703125" style="17" customWidth="1"/>
    <col min="14" max="14" width="12.42578125" style="17" customWidth="1"/>
    <col min="15" max="15" width="9.42578125" style="17" customWidth="1"/>
    <col min="16" max="16" width="17" style="17" customWidth="1"/>
    <col min="17" max="17" width="17.140625" style="17" customWidth="1"/>
    <col min="18" max="28" width="4" style="17"/>
    <col min="29" max="29" width="12.28515625" style="17" bestFit="1" customWidth="1"/>
    <col min="30" max="16384" width="4" style="17"/>
  </cols>
  <sheetData>
    <row r="1" spans="2:15" ht="15.75">
      <c r="B1" s="160"/>
      <c r="C1" s="160"/>
      <c r="D1" s="160"/>
      <c r="E1" s="160"/>
      <c r="F1" s="160"/>
      <c r="G1" s="160"/>
      <c r="H1" s="160"/>
      <c r="I1" s="160"/>
      <c r="J1" s="160"/>
      <c r="K1" s="160"/>
      <c r="L1" s="160"/>
      <c r="M1" s="160"/>
      <c r="N1" s="160"/>
      <c r="O1" s="160"/>
    </row>
    <row r="2" spans="2:15" ht="15.75">
      <c r="B2" s="328" t="s">
        <v>180</v>
      </c>
      <c r="C2" s="328"/>
      <c r="D2" s="328"/>
      <c r="E2" s="328"/>
      <c r="F2" s="328"/>
      <c r="G2" s="328"/>
      <c r="H2" s="328"/>
      <c r="I2" s="328"/>
      <c r="J2" s="328"/>
      <c r="K2" s="160"/>
      <c r="L2" s="160"/>
      <c r="M2" s="160"/>
      <c r="N2" s="160"/>
      <c r="O2" s="160"/>
    </row>
    <row r="3" spans="2:15">
      <c r="B3" s="329" t="s">
        <v>39</v>
      </c>
      <c r="C3" s="329"/>
      <c r="D3" s="329"/>
      <c r="E3" s="329"/>
      <c r="F3" s="329"/>
      <c r="G3" s="329"/>
      <c r="H3" s="329"/>
      <c r="I3" s="329"/>
      <c r="J3" s="329"/>
      <c r="K3" s="160"/>
      <c r="L3" s="160"/>
      <c r="M3" s="160"/>
      <c r="N3" s="160"/>
      <c r="O3" s="160"/>
    </row>
    <row r="4" spans="2:15" ht="15.75">
      <c r="B4" s="331" t="s">
        <v>181</v>
      </c>
      <c r="C4" s="331"/>
      <c r="D4" s="331"/>
      <c r="E4" s="331"/>
      <c r="F4" s="331"/>
      <c r="G4" s="331"/>
      <c r="H4" s="331"/>
      <c r="I4" s="331"/>
      <c r="J4" s="331"/>
      <c r="K4" s="160"/>
      <c r="L4" s="160"/>
      <c r="M4" s="160"/>
      <c r="N4" s="160"/>
      <c r="O4" s="160"/>
    </row>
    <row r="5" spans="2:15" ht="15.75">
      <c r="B5" s="331" t="s">
        <v>182</v>
      </c>
      <c r="C5" s="331"/>
      <c r="D5" s="331"/>
      <c r="E5" s="331"/>
      <c r="F5" s="331"/>
      <c r="G5" s="331"/>
      <c r="H5" s="331"/>
      <c r="I5" s="331"/>
      <c r="J5" s="331"/>
      <c r="K5" s="160"/>
      <c r="L5" s="160"/>
      <c r="M5" s="160"/>
      <c r="N5" s="160"/>
      <c r="O5" s="160"/>
    </row>
    <row r="6" spans="2:15" ht="15.75">
      <c r="B6" s="331" t="s">
        <v>183</v>
      </c>
      <c r="C6" s="331"/>
      <c r="D6" s="331"/>
      <c r="E6" s="331"/>
      <c r="F6" s="331"/>
      <c r="G6" s="331"/>
      <c r="H6" s="331"/>
      <c r="I6" s="331"/>
      <c r="J6" s="331"/>
      <c r="K6" s="160"/>
      <c r="L6" s="160"/>
      <c r="M6" s="160"/>
      <c r="N6" s="160"/>
      <c r="O6" s="160"/>
    </row>
    <row r="7" spans="2:15" ht="15.6" customHeight="1">
      <c r="B7" s="331" t="s">
        <v>184</v>
      </c>
      <c r="C7" s="331"/>
      <c r="D7" s="331"/>
      <c r="E7" s="331"/>
      <c r="F7" s="331"/>
      <c r="G7" s="331"/>
      <c r="H7" s="331"/>
      <c r="I7" s="331"/>
      <c r="J7" s="331"/>
      <c r="K7" s="160"/>
      <c r="L7" s="160"/>
      <c r="M7" s="160"/>
      <c r="N7" s="160"/>
      <c r="O7" s="160"/>
    </row>
    <row r="8" spans="2:15" ht="15.75">
      <c r="B8" s="332" t="s">
        <v>185</v>
      </c>
      <c r="C8" s="332"/>
      <c r="D8" s="332"/>
      <c r="E8" s="332"/>
      <c r="F8" s="332"/>
      <c r="G8" s="332"/>
      <c r="H8" s="332"/>
      <c r="I8" s="332"/>
      <c r="J8" s="332"/>
      <c r="K8" s="160"/>
      <c r="L8" s="160"/>
      <c r="M8" s="160"/>
      <c r="N8" s="160"/>
      <c r="O8" s="160"/>
    </row>
    <row r="9" spans="2:15" ht="15.75">
      <c r="B9" s="160"/>
      <c r="C9" s="160"/>
      <c r="D9" s="160"/>
      <c r="E9" s="160"/>
      <c r="F9" s="160"/>
      <c r="G9" s="160"/>
      <c r="H9" s="160"/>
      <c r="I9" s="160"/>
      <c r="J9" s="160"/>
      <c r="K9" s="160"/>
      <c r="L9" s="160"/>
      <c r="M9" s="160"/>
      <c r="N9" s="160"/>
      <c r="O9" s="160"/>
    </row>
    <row r="10" spans="2:15">
      <c r="B10" s="348" t="s">
        <v>186</v>
      </c>
      <c r="C10" s="348"/>
      <c r="D10" s="348"/>
      <c r="E10" s="348"/>
      <c r="F10" s="348"/>
      <c r="G10" s="348"/>
      <c r="H10" s="348"/>
      <c r="I10" s="348"/>
      <c r="J10" s="348"/>
      <c r="K10" s="160"/>
      <c r="L10" s="160"/>
      <c r="M10" s="160"/>
      <c r="N10" s="160"/>
      <c r="O10" s="160"/>
    </row>
    <row r="11" spans="2:15" s="138" customFormat="1" ht="25.5" customHeight="1">
      <c r="B11" s="349" t="s">
        <v>187</v>
      </c>
      <c r="C11" s="349"/>
      <c r="D11" s="349"/>
      <c r="E11" s="349"/>
      <c r="F11" s="349"/>
      <c r="G11" s="349"/>
      <c r="H11" s="349"/>
      <c r="I11" s="349"/>
      <c r="J11" s="349"/>
    </row>
    <row r="12" spans="2:15" s="31" customFormat="1" ht="15.75">
      <c r="B12" s="350"/>
      <c r="C12" s="350"/>
      <c r="D12" s="350"/>
      <c r="E12" s="350"/>
      <c r="F12" s="350"/>
      <c r="G12" s="350"/>
      <c r="H12" s="350"/>
      <c r="I12" s="350"/>
      <c r="J12" s="350"/>
    </row>
    <row r="13" spans="2:15" s="31" customFormat="1" ht="19.5">
      <c r="B13" s="351" t="s">
        <v>188</v>
      </c>
      <c r="C13" s="351"/>
      <c r="D13" s="351"/>
      <c r="E13" s="351"/>
      <c r="F13" s="351"/>
      <c r="G13" s="351"/>
      <c r="H13" s="351"/>
      <c r="I13" s="351"/>
      <c r="J13" s="351"/>
    </row>
    <row r="14" spans="2:15" s="31" customFormat="1" ht="15.75">
      <c r="B14" s="124" t="s">
        <v>189</v>
      </c>
      <c r="C14" s="124" t="s">
        <v>190</v>
      </c>
      <c r="D14" s="160" t="s">
        <v>191</v>
      </c>
      <c r="E14" s="160" t="s">
        <v>192</v>
      </c>
      <c r="F14" s="160" t="s">
        <v>193</v>
      </c>
      <c r="G14" s="160" t="s">
        <v>194</v>
      </c>
      <c r="H14" s="160" t="s">
        <v>195</v>
      </c>
      <c r="I14" s="125"/>
      <c r="J14" s="126"/>
    </row>
    <row r="15" spans="2:15" s="31" customFormat="1" ht="15.75">
      <c r="B15" s="160" t="s">
        <v>196</v>
      </c>
      <c r="C15" s="160" t="s">
        <v>197</v>
      </c>
      <c r="D15" s="160" t="s">
        <v>72</v>
      </c>
      <c r="E15" s="160" t="s">
        <v>68</v>
      </c>
      <c r="F15" s="160" t="s">
        <v>68</v>
      </c>
      <c r="G15" s="160" t="s">
        <v>68</v>
      </c>
      <c r="H15" s="186">
        <f>SUMIF(Government_revenues_table[Government entity],Government_agencies[[#This Row],[Full name of agency]],Government_revenues_table[Revenue value])</f>
        <v>7536865816</v>
      </c>
      <c r="I15" s="126"/>
      <c r="J15" s="126"/>
    </row>
    <row r="16" spans="2:15" s="31" customFormat="1" ht="15.75">
      <c r="B16" s="31" t="s">
        <v>198</v>
      </c>
      <c r="C16" s="160" t="s">
        <v>199</v>
      </c>
      <c r="D16" s="160" t="s">
        <v>72</v>
      </c>
      <c r="E16" s="160" t="s">
        <v>68</v>
      </c>
      <c r="F16" s="160" t="s">
        <v>68</v>
      </c>
      <c r="G16" s="160" t="s">
        <v>68</v>
      </c>
      <c r="H16" s="186">
        <f>SUMIF(Government_revenues_table[Government entity],Government_agencies[[#This Row],[Full name of agency]],Government_revenues_table[Revenue value])</f>
        <v>27655989</v>
      </c>
      <c r="I16" s="126"/>
      <c r="J16" s="160"/>
      <c r="M16" s="125"/>
      <c r="N16" s="125"/>
      <c r="O16" s="125"/>
    </row>
    <row r="17" spans="2:15" s="31" customFormat="1" ht="15.75">
      <c r="B17" s="31" t="s">
        <v>200</v>
      </c>
      <c r="C17" s="160" t="s">
        <v>199</v>
      </c>
      <c r="D17" s="160" t="s">
        <v>72</v>
      </c>
      <c r="E17" s="160" t="s">
        <v>68</v>
      </c>
      <c r="F17" s="160" t="s">
        <v>68</v>
      </c>
      <c r="G17" s="160" t="s">
        <v>68</v>
      </c>
      <c r="H17" s="186">
        <f>SUMIF(Government_revenues_table[Government entity],Government_agencies[[#This Row],[Full name of agency]],Government_revenues_table[Revenue value])</f>
        <v>2013902</v>
      </c>
      <c r="I17" s="126"/>
      <c r="J17" s="160"/>
      <c r="M17" s="126"/>
      <c r="N17" s="126"/>
      <c r="O17" s="126"/>
    </row>
    <row r="18" spans="2:15" s="31" customFormat="1" ht="15.75">
      <c r="B18" s="31" t="s">
        <v>201</v>
      </c>
      <c r="C18" s="160" t="s">
        <v>202</v>
      </c>
      <c r="D18" s="160" t="s">
        <v>72</v>
      </c>
      <c r="E18" s="160" t="s">
        <v>68</v>
      </c>
      <c r="F18" s="160" t="s">
        <v>68</v>
      </c>
      <c r="G18" s="160" t="s">
        <v>68</v>
      </c>
      <c r="H18" s="186">
        <f>SUMIF(Government_revenues_table[Government entity],Government_agencies[[#This Row],[Full name of agency]],Government_revenues_table[Revenue value])</f>
        <v>199309</v>
      </c>
      <c r="I18" s="126"/>
      <c r="J18" s="160"/>
      <c r="M18" s="126"/>
      <c r="N18" s="126"/>
      <c r="O18" s="126"/>
    </row>
    <row r="19" spans="2:15" s="31" customFormat="1" ht="15.75">
      <c r="B19" s="31" t="s">
        <v>203</v>
      </c>
      <c r="C19" s="160" t="s">
        <v>199</v>
      </c>
      <c r="D19" s="160" t="s">
        <v>72</v>
      </c>
      <c r="E19" s="160" t="s">
        <v>68</v>
      </c>
      <c r="F19" s="160" t="s">
        <v>68</v>
      </c>
      <c r="G19" s="160" t="s">
        <v>68</v>
      </c>
      <c r="H19" s="186">
        <f>SUMIF(Government_revenues_table[Government entity],Government_agencies[[#This Row],[Full name of agency]],Government_revenues_table[Revenue value])</f>
        <v>77302945</v>
      </c>
      <c r="M19" s="126"/>
      <c r="N19" s="126"/>
      <c r="O19" s="126"/>
    </row>
    <row r="20" spans="2:15" s="31" customFormat="1" ht="15.75">
      <c r="C20" s="160"/>
      <c r="D20" s="127"/>
    </row>
    <row r="21" spans="2:15" s="31" customFormat="1" ht="19.5">
      <c r="B21" s="351" t="s">
        <v>204</v>
      </c>
      <c r="C21" s="351"/>
      <c r="D21" s="351"/>
      <c r="E21" s="351"/>
      <c r="F21" s="351"/>
      <c r="G21" s="351"/>
      <c r="H21" s="351"/>
      <c r="I21" s="351"/>
      <c r="J21" s="351"/>
    </row>
    <row r="22" spans="2:15" s="31" customFormat="1" ht="15.75">
      <c r="B22" s="352" t="s">
        <v>205</v>
      </c>
      <c r="C22" s="353"/>
      <c r="D22" s="354"/>
      <c r="E22" s="125"/>
      <c r="F22"/>
    </row>
    <row r="23" spans="2:15" s="31" customFormat="1" ht="15.75">
      <c r="B23" s="233" t="s">
        <v>206</v>
      </c>
      <c r="C23" s="128" t="s">
        <v>207</v>
      </c>
      <c r="D23" s="213" t="s">
        <v>208</v>
      </c>
      <c r="F23"/>
    </row>
    <row r="24" spans="2:15" s="31" customFormat="1" ht="15.75"/>
    <row r="25" spans="2:15" s="31" customFormat="1" ht="15.75">
      <c r="B25" s="311" t="s">
        <v>209</v>
      </c>
      <c r="C25" s="311" t="s">
        <v>210</v>
      </c>
      <c r="D25" s="311" t="s">
        <v>211</v>
      </c>
      <c r="E25" s="312" t="s">
        <v>212</v>
      </c>
      <c r="F25" s="312" t="s">
        <v>213</v>
      </c>
      <c r="G25" s="312" t="s">
        <v>214</v>
      </c>
      <c r="H25" s="312" t="s">
        <v>215</v>
      </c>
      <c r="I25" s="312" t="s">
        <v>216</v>
      </c>
      <c r="J25" s="312" t="s">
        <v>192</v>
      </c>
      <c r="K25" s="312" t="s">
        <v>193</v>
      </c>
      <c r="L25" s="312" t="s">
        <v>194</v>
      </c>
      <c r="M25" s="312" t="s">
        <v>217</v>
      </c>
    </row>
    <row r="26" spans="2:15" s="31" customFormat="1" ht="15.75" hidden="1">
      <c r="B26" s="215" t="s">
        <v>218</v>
      </c>
      <c r="C26" s="216" t="s">
        <v>219</v>
      </c>
      <c r="D26" s="216" t="s">
        <v>220</v>
      </c>
      <c r="E26" s="222" t="s">
        <v>221</v>
      </c>
      <c r="F26" s="215" t="s">
        <v>222</v>
      </c>
      <c r="G26" s="218" t="s">
        <v>222</v>
      </c>
      <c r="H26" s="214" t="s">
        <v>223</v>
      </c>
      <c r="I26" s="223" t="s">
        <v>224</v>
      </c>
      <c r="J26" s="219" t="s">
        <v>68</v>
      </c>
      <c r="K26" s="219" t="s">
        <v>68</v>
      </c>
      <c r="L26" s="219" t="s">
        <v>68</v>
      </c>
      <c r="M26" s="221">
        <f>(SUMIFS(Table10[Revenue value],Table10[Company],Companies[[#This Row],[Full company name]],Table10[Reporting currency],"USD"))+IFERROR(SUMIFS(Table10[Revenue value],Table10[Company],Companies[[#This Row],[Full company name]],Table10[Reporting currency],"&lt;&gt;USD")/'1_About'!$E$34,0)</f>
        <v>21773924.683400001</v>
      </c>
    </row>
    <row r="27" spans="2:15" s="31" customFormat="1" ht="15.75" hidden="1">
      <c r="B27" s="303" t="s">
        <v>225</v>
      </c>
      <c r="C27" s="216" t="s">
        <v>219</v>
      </c>
      <c r="D27" s="216" t="s">
        <v>226</v>
      </c>
      <c r="E27" s="222" t="s">
        <v>227</v>
      </c>
      <c r="F27" s="215" t="s">
        <v>222</v>
      </c>
      <c r="G27" s="224" t="s">
        <v>222</v>
      </c>
      <c r="H27" s="216" t="s">
        <v>228</v>
      </c>
      <c r="I27" s="223" t="s">
        <v>229</v>
      </c>
      <c r="J27" s="219" t="s">
        <v>68</v>
      </c>
      <c r="K27" s="219" t="s">
        <v>68</v>
      </c>
      <c r="L27" s="219" t="s">
        <v>68</v>
      </c>
      <c r="M27" s="221">
        <f>(SUMIFS(Table10[Revenue value],Table10[Company],Companies[[#This Row],[Full company name]],Table10[Reporting currency],"USD"))+IFERROR(SUMIFS(Table10[Revenue value],Table10[Company],Companies[[#This Row],[Full company name]],Table10[Reporting currency],"&lt;&gt;USD")/'1_About'!$E$34,0)</f>
        <v>177356.08920000002</v>
      </c>
    </row>
    <row r="28" spans="2:15" s="31" customFormat="1" ht="15.75" hidden="1">
      <c r="B28" s="174" t="s">
        <v>230</v>
      </c>
      <c r="C28" s="216" t="s">
        <v>219</v>
      </c>
      <c r="D28" s="216" t="s">
        <v>220</v>
      </c>
      <c r="E28" s="222" t="s">
        <v>231</v>
      </c>
      <c r="F28" s="215" t="s">
        <v>232</v>
      </c>
      <c r="G28" s="224" t="s">
        <v>233</v>
      </c>
      <c r="H28" s="214" t="s">
        <v>234</v>
      </c>
      <c r="I28" s="223" t="s">
        <v>235</v>
      </c>
      <c r="J28" s="219" t="s">
        <v>68</v>
      </c>
      <c r="K28" s="219" t="s">
        <v>68</v>
      </c>
      <c r="L28" s="219" t="s">
        <v>68</v>
      </c>
      <c r="M28" s="221">
        <f>(SUMIFS(Table10[Revenue value],Table10[Company],Companies[[#This Row],[Full company name]],Table10[Reporting currency],"USD"))+IFERROR(SUMIFS(Table10[Revenue value],Table10[Company],Companies[[#This Row],[Full company name]],Table10[Reporting currency],"&lt;&gt;USD")/'1_About'!$E$34,0)</f>
        <v>6273791.0516000008</v>
      </c>
    </row>
    <row r="29" spans="2:15" s="31" customFormat="1" ht="36.6" hidden="1" customHeight="1">
      <c r="B29" s="303" t="s">
        <v>236</v>
      </c>
      <c r="C29" s="216" t="s">
        <v>219</v>
      </c>
      <c r="D29" s="216" t="s">
        <v>220</v>
      </c>
      <c r="E29" s="222" t="s">
        <v>237</v>
      </c>
      <c r="F29" s="215" t="s">
        <v>232</v>
      </c>
      <c r="G29" s="224" t="s">
        <v>233</v>
      </c>
      <c r="H29" t="s">
        <v>238</v>
      </c>
      <c r="I29" s="223" t="s">
        <v>239</v>
      </c>
      <c r="J29" s="219" t="s">
        <v>68</v>
      </c>
      <c r="K29" s="219" t="s">
        <v>68</v>
      </c>
      <c r="L29" s="219" t="s">
        <v>68</v>
      </c>
      <c r="M29" s="221">
        <f>(SUMIFS(Table10[Revenue value],Table10[Company],Companies[[#This Row],[Full company name]],Table10[Reporting currency],"USD"))+IFERROR(SUMIFS(Table10[Revenue value],Table10[Company],Companies[[#This Row],[Full company name]],Table10[Reporting currency],"&lt;&gt;USD")/'1_About'!$E$34,0)</f>
        <v>425914236</v>
      </c>
    </row>
    <row r="30" spans="2:15" s="31" customFormat="1" ht="108" hidden="1">
      <c r="B30" s="303" t="s">
        <v>240</v>
      </c>
      <c r="C30" s="216" t="s">
        <v>219</v>
      </c>
      <c r="D30" s="216" t="s">
        <v>220</v>
      </c>
      <c r="E30" s="229" t="s">
        <v>241</v>
      </c>
      <c r="F30" s="215" t="s">
        <v>222</v>
      </c>
      <c r="G30" s="225" t="s">
        <v>242</v>
      </c>
      <c r="H30" t="s">
        <v>243</v>
      </c>
      <c r="I30" s="226" t="s">
        <v>244</v>
      </c>
      <c r="J30" s="219" t="s">
        <v>68</v>
      </c>
      <c r="K30" s="219" t="s">
        <v>68</v>
      </c>
      <c r="L30" s="219" t="s">
        <v>68</v>
      </c>
      <c r="M30" s="221">
        <f>(SUMIFS(Table10[Revenue value],Table10[Company],Companies[[#This Row],[Full company name]],Table10[Reporting currency],"USD"))+IFERROR(SUMIFS(Table10[Revenue value],Table10[Company],Companies[[#This Row],[Full company name]],Table10[Reporting currency],"&lt;&gt;USD")/'1_About'!$E$34,0)</f>
        <v>4308542.642</v>
      </c>
    </row>
    <row r="31" spans="2:15" s="31" customFormat="1" ht="15.75">
      <c r="B31" s="215" t="s">
        <v>245</v>
      </c>
      <c r="C31" s="216" t="s">
        <v>68</v>
      </c>
      <c r="D31" s="216" t="s">
        <v>220</v>
      </c>
      <c r="E31" s="222" t="s">
        <v>246</v>
      </c>
      <c r="F31" s="215" t="s">
        <v>232</v>
      </c>
      <c r="G31" s="224" t="s">
        <v>233</v>
      </c>
      <c r="H31" t="s">
        <v>247</v>
      </c>
      <c r="I31" s="223" t="s">
        <v>248</v>
      </c>
      <c r="J31" s="219" t="s">
        <v>68</v>
      </c>
      <c r="K31" s="219" t="s">
        <v>68</v>
      </c>
      <c r="L31" s="219" t="s">
        <v>68</v>
      </c>
      <c r="M31" s="221">
        <f>(SUMIFS(Table10[Revenue value],Table10[Company],Companies[[#This Row],[Full company name]],Table10[Reporting currency],"USD"))+IFERROR(SUMIFS(Table10[Revenue value],Table10[Company],Companies[[#This Row],[Full company name]],Table10[Reporting currency],"&lt;&gt;USD")/'1_About'!$E$34,0)</f>
        <v>1787602565.9244001</v>
      </c>
    </row>
    <row r="32" spans="2:15" s="31" customFormat="1" ht="15.75" hidden="1">
      <c r="B32" s="303" t="s">
        <v>249</v>
      </c>
      <c r="C32" s="216" t="s">
        <v>219</v>
      </c>
      <c r="D32" s="216" t="s">
        <v>220</v>
      </c>
      <c r="E32" s="215" t="s">
        <v>250</v>
      </c>
      <c r="F32" s="215" t="s">
        <v>222</v>
      </c>
      <c r="G32" s="224" t="s">
        <v>233</v>
      </c>
      <c r="H32" t="s">
        <v>251</v>
      </c>
      <c r="I32" s="223" t="s">
        <v>252</v>
      </c>
      <c r="J32" s="219" t="s">
        <v>68</v>
      </c>
      <c r="K32" s="219" t="s">
        <v>68</v>
      </c>
      <c r="L32" s="219" t="s">
        <v>68</v>
      </c>
      <c r="M32" s="221">
        <f>(SUMIFS(Table10[Revenue value],Table10[Company],Companies[[#This Row],[Full company name]],Table10[Reporting currency],"USD"))+IFERROR(SUMIFS(Table10[Revenue value],Table10[Company],Companies[[#This Row],[Full company name]],Table10[Reporting currency],"&lt;&gt;USD")/'1_About'!$E$34,0)</f>
        <v>32949702.112000003</v>
      </c>
    </row>
    <row r="33" spans="2:13" s="31" customFormat="1" ht="15.75" hidden="1">
      <c r="B33" s="305" t="s">
        <v>253</v>
      </c>
      <c r="C33" s="216" t="s">
        <v>219</v>
      </c>
      <c r="D33" s="216" t="s">
        <v>226</v>
      </c>
      <c r="E33" s="222" t="s">
        <v>254</v>
      </c>
      <c r="F33" s="215" t="s">
        <v>222</v>
      </c>
      <c r="G33" s="224" t="s">
        <v>222</v>
      </c>
      <c r="H33" s="216" t="s">
        <v>228</v>
      </c>
      <c r="I33" s="223" t="s">
        <v>255</v>
      </c>
      <c r="J33" s="219" t="s">
        <v>68</v>
      </c>
      <c r="K33" s="219" t="s">
        <v>68</v>
      </c>
      <c r="L33" s="219" t="s">
        <v>68</v>
      </c>
      <c r="M33" s="221">
        <f>(SUMIFS(Table10[Revenue value],Table10[Company],Companies[[#This Row],[Full company name]],Table10[Reporting currency],"USD"))+IFERROR(SUMIFS(Table10[Revenue value],Table10[Company],Companies[[#This Row],[Full company name]],Table10[Reporting currency],"&lt;&gt;USD")/'1_About'!$E$34,0)</f>
        <v>1325614.8514</v>
      </c>
    </row>
    <row r="34" spans="2:13" s="31" customFormat="1" ht="15.75" hidden="1">
      <c r="B34" s="215" t="s">
        <v>256</v>
      </c>
      <c r="C34" s="216" t="s">
        <v>219</v>
      </c>
      <c r="D34" s="216" t="s">
        <v>226</v>
      </c>
      <c r="E34" s="222" t="s">
        <v>257</v>
      </c>
      <c r="F34" s="215" t="s">
        <v>232</v>
      </c>
      <c r="G34" s="224" t="s">
        <v>232</v>
      </c>
      <c r="H34" s="216" t="s">
        <v>228</v>
      </c>
      <c r="I34" s="223" t="s">
        <v>258</v>
      </c>
      <c r="J34" s="219" t="s">
        <v>68</v>
      </c>
      <c r="K34" s="219" t="s">
        <v>68</v>
      </c>
      <c r="L34" s="219" t="s">
        <v>68</v>
      </c>
      <c r="M34" s="221">
        <f>(SUMIFS(Table10[Revenue value],Table10[Company],Companies[[#This Row],[Full company name]],Table10[Reporting currency],"USD"))+IFERROR(SUMIFS(Table10[Revenue value],Table10[Company],Companies[[#This Row],[Full company name]],Table10[Reporting currency],"&lt;&gt;USD")/'1_About'!$E$34,0)</f>
        <v>0</v>
      </c>
    </row>
    <row r="35" spans="2:13" s="31" customFormat="1" ht="15.75" hidden="1">
      <c r="B35" s="303" t="s">
        <v>259</v>
      </c>
      <c r="C35" s="216" t="s">
        <v>219</v>
      </c>
      <c r="D35" s="216" t="s">
        <v>220</v>
      </c>
      <c r="E35" s="222" t="s">
        <v>260</v>
      </c>
      <c r="F35" s="215" t="s">
        <v>222</v>
      </c>
      <c r="G35" s="224" t="s">
        <v>222</v>
      </c>
      <c r="H35" t="s">
        <v>261</v>
      </c>
      <c r="I35" s="223" t="s">
        <v>262</v>
      </c>
      <c r="J35" s="219" t="s">
        <v>68</v>
      </c>
      <c r="K35" s="219" t="s">
        <v>68</v>
      </c>
      <c r="L35" s="219" t="s">
        <v>68</v>
      </c>
      <c r="M35" s="221">
        <f>(SUMIFS(Table10[Revenue value],Table10[Company],Companies[[#This Row],[Full company name]],Table10[Reporting currency],"USD"))+IFERROR(SUMIFS(Table10[Revenue value],Table10[Company],Companies[[#This Row],[Full company name]],Table10[Reporting currency],"&lt;&gt;USD")/'1_About'!$E$34,0)</f>
        <v>10419838.7212</v>
      </c>
    </row>
    <row r="36" spans="2:13" s="31" customFormat="1" ht="15.75" hidden="1">
      <c r="B36" s="303" t="s">
        <v>263</v>
      </c>
      <c r="C36" s="216" t="s">
        <v>219</v>
      </c>
      <c r="D36" s="216" t="s">
        <v>220</v>
      </c>
      <c r="E36" s="222" t="s">
        <v>264</v>
      </c>
      <c r="F36" s="215" t="s">
        <v>232</v>
      </c>
      <c r="G36" s="220" t="s">
        <v>233</v>
      </c>
      <c r="H36" t="s">
        <v>265</v>
      </c>
      <c r="I36" s="223" t="s">
        <v>266</v>
      </c>
      <c r="J36" s="219" t="s">
        <v>68</v>
      </c>
      <c r="K36" s="219" t="s">
        <v>68</v>
      </c>
      <c r="L36" s="219" t="s">
        <v>68</v>
      </c>
      <c r="M36" s="221">
        <f>(SUMIFS(Table10[Revenue value],Table10[Company],Companies[[#This Row],[Full company name]],Table10[Reporting currency],"USD"))+IFERROR(SUMIFS(Table10[Revenue value],Table10[Company],Companies[[#This Row],[Full company name]],Table10[Reporting currency],"&lt;&gt;USD")/'1_About'!$E$34,0)</f>
        <v>273678591.81520003</v>
      </c>
    </row>
    <row r="37" spans="2:13" s="31" customFormat="1" ht="15.75" hidden="1">
      <c r="B37" s="303" t="s">
        <v>267</v>
      </c>
      <c r="C37" s="216" t="s">
        <v>219</v>
      </c>
      <c r="D37" s="216" t="s">
        <v>220</v>
      </c>
      <c r="E37" s="222" t="s">
        <v>268</v>
      </c>
      <c r="F37" s="215" t="s">
        <v>232</v>
      </c>
      <c r="G37" s="224" t="s">
        <v>232</v>
      </c>
      <c r="H37" t="s">
        <v>269</v>
      </c>
      <c r="I37" s="223" t="s">
        <v>270</v>
      </c>
      <c r="J37" s="219" t="s">
        <v>68</v>
      </c>
      <c r="K37" s="219" t="s">
        <v>68</v>
      </c>
      <c r="L37" s="219" t="s">
        <v>68</v>
      </c>
      <c r="M37" s="221">
        <f>(SUMIFS(Table10[Revenue value],Table10[Company],Companies[[#This Row],[Full company name]],Table10[Reporting currency],"USD"))+IFERROR(SUMIFS(Table10[Revenue value],Table10[Company],Companies[[#This Row],[Full company name]],Table10[Reporting currency],"&lt;&gt;USD")/'1_About'!$E$34,0)</f>
        <v>192176867.61720002</v>
      </c>
    </row>
    <row r="38" spans="2:13" s="31" customFormat="1" ht="15.75" hidden="1">
      <c r="B38" s="303" t="s">
        <v>271</v>
      </c>
      <c r="C38" s="216" t="s">
        <v>219</v>
      </c>
      <c r="D38" s="216" t="s">
        <v>220</v>
      </c>
      <c r="E38" s="218" t="s">
        <v>272</v>
      </c>
      <c r="F38" s="215" t="s">
        <v>232</v>
      </c>
      <c r="G38" s="224" t="s">
        <v>232</v>
      </c>
      <c r="H38" s="214" t="s">
        <v>273</v>
      </c>
      <c r="I38" s="223" t="s">
        <v>274</v>
      </c>
      <c r="J38" s="219" t="s">
        <v>68</v>
      </c>
      <c r="K38" s="219" t="s">
        <v>68</v>
      </c>
      <c r="L38" s="219" t="s">
        <v>68</v>
      </c>
      <c r="M38" s="221">
        <f>(SUMIFS(Table10[Revenue value],Table10[Company],Companies[[#This Row],[Full company name]],Table10[Reporting currency],"USD"))+IFERROR(SUMIFS(Table10[Revenue value],Table10[Company],Companies[[#This Row],[Full company name]],Table10[Reporting currency],"&lt;&gt;USD")/'1_About'!$E$34,0)</f>
        <v>550826200</v>
      </c>
    </row>
    <row r="39" spans="2:13" s="31" customFormat="1" ht="15.75" hidden="1">
      <c r="B39" s="303" t="s">
        <v>275</v>
      </c>
      <c r="C39" s="216" t="s">
        <v>219</v>
      </c>
      <c r="D39" s="216" t="s">
        <v>220</v>
      </c>
      <c r="E39" s="222" t="s">
        <v>276</v>
      </c>
      <c r="F39" s="215" t="s">
        <v>232</v>
      </c>
      <c r="G39" s="224" t="s">
        <v>232</v>
      </c>
      <c r="H39" s="214" t="s">
        <v>277</v>
      </c>
      <c r="I39" s="223" t="s">
        <v>278</v>
      </c>
      <c r="J39" s="219" t="s">
        <v>68</v>
      </c>
      <c r="K39" s="219" t="s">
        <v>68</v>
      </c>
      <c r="L39" s="219" t="s">
        <v>68</v>
      </c>
      <c r="M39" s="221">
        <f>(SUMIFS(Table10[Revenue value],Table10[Company],Companies[[#This Row],[Full company name]],Table10[Reporting currency],"USD"))+IFERROR(SUMIFS(Table10[Revenue value],Table10[Company],Companies[[#This Row],[Full company name]],Table10[Reporting currency],"&lt;&gt;USD")/'1_About'!$E$34,0)</f>
        <v>-54693869.746600002</v>
      </c>
    </row>
    <row r="40" spans="2:13" s="31" customFormat="1" ht="15.75" hidden="1">
      <c r="B40" s="303" t="s">
        <v>279</v>
      </c>
      <c r="C40" s="216" t="s">
        <v>219</v>
      </c>
      <c r="D40" s="216" t="s">
        <v>226</v>
      </c>
      <c r="E40" s="315" t="s">
        <v>280</v>
      </c>
      <c r="F40" s="215" t="s">
        <v>232</v>
      </c>
      <c r="G40" s="224" t="s">
        <v>232</v>
      </c>
      <c r="H40" s="214"/>
      <c r="I40" s="223" t="s">
        <v>281</v>
      </c>
      <c r="J40" s="219" t="s">
        <v>68</v>
      </c>
      <c r="K40" s="219" t="s">
        <v>68</v>
      </c>
      <c r="L40" s="219" t="s">
        <v>68</v>
      </c>
      <c r="M40" s="221">
        <f>(SUMIFS(Table10[Revenue value],Table10[Company],Companies[[#This Row],[Full company name]],Table10[Reporting currency],"USD"))+IFERROR(SUMIFS(Table10[Revenue value],Table10[Company],Companies[[#This Row],[Full company name]],Table10[Reporting currency],"&lt;&gt;USD")/'1_About'!$E$34,0)</f>
        <v>367415.99620000005</v>
      </c>
    </row>
    <row r="41" spans="2:13" s="31" customFormat="1" ht="15.75" hidden="1">
      <c r="B41" s="303" t="s">
        <v>282</v>
      </c>
      <c r="C41" s="216" t="s">
        <v>219</v>
      </c>
      <c r="D41" s="216" t="s">
        <v>226</v>
      </c>
      <c r="E41" s="315" t="s">
        <v>283</v>
      </c>
      <c r="F41" s="215" t="s">
        <v>232</v>
      </c>
      <c r="G41" s="224" t="s">
        <v>232</v>
      </c>
      <c r="H41" s="214"/>
      <c r="I41" s="223" t="s">
        <v>284</v>
      </c>
      <c r="J41" s="219" t="s">
        <v>68</v>
      </c>
      <c r="K41" s="219" t="s">
        <v>68</v>
      </c>
      <c r="L41" s="219" t="s">
        <v>68</v>
      </c>
      <c r="M41" s="221">
        <f>(SUMIFS(Table10[Revenue value],Table10[Company],Companies[[#This Row],[Full company name]],Table10[Reporting currency],"USD"))+IFERROR(SUMIFS(Table10[Revenue value],Table10[Company],Companies[[#This Row],[Full company name]],Table10[Reporting currency],"&lt;&gt;USD")/'1_About'!$E$34,0)</f>
        <v>268004.9228</v>
      </c>
    </row>
    <row r="42" spans="2:13" s="31" customFormat="1" ht="15.75" hidden="1">
      <c r="B42" s="305" t="s">
        <v>285</v>
      </c>
      <c r="C42" s="216" t="s">
        <v>219</v>
      </c>
      <c r="D42" s="216" t="s">
        <v>226</v>
      </c>
      <c r="E42" s="222" t="s">
        <v>286</v>
      </c>
      <c r="F42" s="215" t="s">
        <v>232</v>
      </c>
      <c r="G42" s="224" t="s">
        <v>233</v>
      </c>
      <c r="H42" s="216" t="s">
        <v>228</v>
      </c>
      <c r="I42" s="223" t="s">
        <v>287</v>
      </c>
      <c r="J42" s="219" t="s">
        <v>68</v>
      </c>
      <c r="K42" s="219" t="s">
        <v>68</v>
      </c>
      <c r="L42" s="219" t="s">
        <v>68</v>
      </c>
      <c r="M42" s="221">
        <f>(SUMIFS(Table10[Revenue value],Table10[Company],Companies[[#This Row],[Full company name]],Table10[Reporting currency],"USD"))+IFERROR(SUMIFS(Table10[Revenue value],Table10[Company],Companies[[#This Row],[Full company name]],Table10[Reporting currency],"&lt;&gt;USD")/'1_About'!$E$34,0)</f>
        <v>132289902.9554</v>
      </c>
    </row>
    <row r="43" spans="2:13" s="31" customFormat="1" ht="44.1" hidden="1" customHeight="1">
      <c r="B43" s="215" t="s">
        <v>288</v>
      </c>
      <c r="C43" s="216" t="s">
        <v>219</v>
      </c>
      <c r="D43" s="216" t="s">
        <v>220</v>
      </c>
      <c r="E43" s="222" t="s">
        <v>289</v>
      </c>
      <c r="F43" s="215" t="s">
        <v>222</v>
      </c>
      <c r="G43" s="224" t="s">
        <v>233</v>
      </c>
      <c r="H43" s="214" t="s">
        <v>290</v>
      </c>
      <c r="I43" s="223" t="s">
        <v>291</v>
      </c>
      <c r="J43" s="219" t="s">
        <v>68</v>
      </c>
      <c r="K43" s="219" t="s">
        <v>68</v>
      </c>
      <c r="L43" s="219" t="s">
        <v>68</v>
      </c>
      <c r="M43" s="221">
        <f>(SUMIFS(Table10[Revenue value],Table10[Company],Companies[[#This Row],[Full company name]],Table10[Reporting currency],"USD"))+IFERROR(SUMIFS(Table10[Revenue value],Table10[Company],Companies[[#This Row],[Full company name]],Table10[Reporting currency],"&lt;&gt;USD")/'1_About'!$E$34,0)</f>
        <v>2221429.8418000001</v>
      </c>
    </row>
    <row r="44" spans="2:13" s="31" customFormat="1" ht="15.75">
      <c r="B44" s="215" t="s">
        <v>292</v>
      </c>
      <c r="C44" s="216" t="s">
        <v>68</v>
      </c>
      <c r="D44" s="216" t="s">
        <v>220</v>
      </c>
      <c r="E44" s="222" t="s">
        <v>293</v>
      </c>
      <c r="F44" s="215" t="s">
        <v>232</v>
      </c>
      <c r="G44" s="224" t="s">
        <v>232</v>
      </c>
      <c r="H44" t="s">
        <v>294</v>
      </c>
      <c r="I44" s="223" t="s">
        <v>295</v>
      </c>
      <c r="J44" s="219" t="s">
        <v>68</v>
      </c>
      <c r="K44" s="219" t="s">
        <v>68</v>
      </c>
      <c r="L44" s="219" t="s">
        <v>68</v>
      </c>
      <c r="M44" s="221">
        <f>(SUMIFS(Table10[Revenue value],Table10[Company],Companies[[#This Row],[Full company name]],Table10[Reporting currency],"USD"))+IFERROR(SUMIFS(Table10[Revenue value],Table10[Company],Companies[[#This Row],[Full company name]],Table10[Reporting currency],"&lt;&gt;USD")/'1_About'!$E$34,0)</f>
        <v>512379180.29480004</v>
      </c>
    </row>
    <row r="45" spans="2:13" s="31" customFormat="1" ht="15.75" hidden="1">
      <c r="B45" s="303" t="s">
        <v>296</v>
      </c>
      <c r="C45" s="216" t="s">
        <v>219</v>
      </c>
      <c r="D45" s="216" t="s">
        <v>220</v>
      </c>
      <c r="E45" s="222" t="s">
        <v>297</v>
      </c>
      <c r="F45" s="215" t="s">
        <v>232</v>
      </c>
      <c r="G45" s="224" t="s">
        <v>232</v>
      </c>
      <c r="H45" t="s">
        <v>298</v>
      </c>
      <c r="I45" s="223" t="s">
        <v>299</v>
      </c>
      <c r="J45" s="219" t="s">
        <v>68</v>
      </c>
      <c r="K45" s="219" t="s">
        <v>68</v>
      </c>
      <c r="L45" s="219" t="s">
        <v>68</v>
      </c>
      <c r="M45" s="221">
        <f>(SUMIFS(Table10[Revenue value],Table10[Company],Companies[[#This Row],[Full company name]],Table10[Reporting currency],"USD"))+IFERROR(SUMIFS(Table10[Revenue value],Table10[Company],Companies[[#This Row],[Full company name]],Table10[Reporting currency],"&lt;&gt;USD")/'1_About'!$E$34,0)</f>
        <v>22477819.6404</v>
      </c>
    </row>
    <row r="46" spans="2:13" s="31" customFormat="1" ht="15.75">
      <c r="B46" s="215" t="s">
        <v>300</v>
      </c>
      <c r="C46" s="216" t="s">
        <v>68</v>
      </c>
      <c r="D46" s="216" t="s">
        <v>220</v>
      </c>
      <c r="E46" s="215">
        <v>1285743</v>
      </c>
      <c r="F46" s="215" t="s">
        <v>232</v>
      </c>
      <c r="G46" s="224" t="s">
        <v>232</v>
      </c>
      <c r="H46" s="214" t="s">
        <v>301</v>
      </c>
      <c r="I46" s="223" t="s">
        <v>302</v>
      </c>
      <c r="J46" s="219" t="s">
        <v>68</v>
      </c>
      <c r="K46" s="219" t="s">
        <v>68</v>
      </c>
      <c r="L46" s="219" t="s">
        <v>68</v>
      </c>
      <c r="M46" s="221">
        <f>(SUMIFS(Table10[Revenue value],Table10[Company],Companies[[#This Row],[Full company name]],Table10[Reporting currency],"USD"))+IFERROR(SUMIFS(Table10[Revenue value],Table10[Company],Companies[[#This Row],[Full company name]],Table10[Reporting currency],"&lt;&gt;USD")/'1_About'!$E$34,0)</f>
        <v>25069749.110400002</v>
      </c>
    </row>
    <row r="47" spans="2:13" s="31" customFormat="1" ht="15.75" hidden="1">
      <c r="B47" s="303" t="s">
        <v>303</v>
      </c>
      <c r="C47" s="216" t="s">
        <v>219</v>
      </c>
      <c r="D47" s="216" t="s">
        <v>226</v>
      </c>
      <c r="E47" s="222" t="s">
        <v>304</v>
      </c>
      <c r="F47" s="215" t="s">
        <v>232</v>
      </c>
      <c r="G47" s="224" t="s">
        <v>232</v>
      </c>
      <c r="H47" s="216" t="s">
        <v>228</v>
      </c>
      <c r="I47" s="223" t="s">
        <v>305</v>
      </c>
      <c r="J47" s="219" t="s">
        <v>68</v>
      </c>
      <c r="K47" s="219" t="s">
        <v>68</v>
      </c>
      <c r="L47" s="219" t="s">
        <v>68</v>
      </c>
      <c r="M47" s="221">
        <f>(SUMIFS(Table10[Revenue value],Table10[Company],Companies[[#This Row],[Full company name]],Table10[Reporting currency],"USD"))+IFERROR(SUMIFS(Table10[Revenue value],Table10[Company],Companies[[#This Row],[Full company name]],Table10[Reporting currency],"&lt;&gt;USD")/'1_About'!$E$34,0)</f>
        <v>149009.05600000001</v>
      </c>
    </row>
    <row r="48" spans="2:13" s="31" customFormat="1" ht="94.5">
      <c r="B48" s="215" t="s">
        <v>306</v>
      </c>
      <c r="C48" s="216" t="s">
        <v>68</v>
      </c>
      <c r="D48" s="216" t="s">
        <v>220</v>
      </c>
      <c r="E48" s="229" t="s">
        <v>307</v>
      </c>
      <c r="F48" s="215" t="s">
        <v>232</v>
      </c>
      <c r="G48" s="224" t="s">
        <v>232</v>
      </c>
      <c r="H48" s="214" t="s">
        <v>308</v>
      </c>
      <c r="I48" s="228" t="s">
        <v>309</v>
      </c>
      <c r="J48" s="219" t="s">
        <v>68</v>
      </c>
      <c r="K48" s="219" t="s">
        <v>68</v>
      </c>
      <c r="L48" s="219" t="s">
        <v>68</v>
      </c>
      <c r="M48" s="221">
        <f>(SUMIFS(Table10[Revenue value],Table10[Company],Companies[[#This Row],[Full company name]],Table10[Reporting currency],"USD"))+IFERROR(SUMIFS(Table10[Revenue value],Table10[Company],Companies[[#This Row],[Full company name]],Table10[Reporting currency],"&lt;&gt;USD")/'1_About'!$E$34,0)</f>
        <v>46839970.948600002</v>
      </c>
    </row>
    <row r="49" spans="2:13" s="31" customFormat="1" ht="15.75" hidden="1">
      <c r="B49" s="303" t="s">
        <v>310</v>
      </c>
      <c r="C49" s="216" t="s">
        <v>219</v>
      </c>
      <c r="D49" s="216" t="s">
        <v>220</v>
      </c>
      <c r="E49" s="215" t="s">
        <v>311</v>
      </c>
      <c r="F49" s="215" t="s">
        <v>232</v>
      </c>
      <c r="G49" s="224" t="s">
        <v>233</v>
      </c>
      <c r="H49" t="s">
        <v>312</v>
      </c>
      <c r="I49" s="223" t="s">
        <v>313</v>
      </c>
      <c r="J49" s="219" t="s">
        <v>68</v>
      </c>
      <c r="K49" s="219" t="s">
        <v>68</v>
      </c>
      <c r="L49" s="219" t="s">
        <v>68</v>
      </c>
      <c r="M49" s="221">
        <f>(SUMIFS(Table10[Revenue value],Table10[Company],Companies[[#This Row],[Full company name]],Table10[Reporting currency],"USD"))+IFERROR(SUMIFS(Table10[Revenue value],Table10[Company],Companies[[#This Row],[Full company name]],Table10[Reporting currency],"&lt;&gt;USD")/'1_About'!$E$34,0)</f>
        <v>397030126.11720002</v>
      </c>
    </row>
    <row r="50" spans="2:13" s="31" customFormat="1" ht="15.75" hidden="1">
      <c r="B50" s="304" t="s">
        <v>314</v>
      </c>
      <c r="C50" s="216" t="s">
        <v>219</v>
      </c>
      <c r="D50" s="216" t="s">
        <v>220</v>
      </c>
      <c r="E50" s="215">
        <v>6295350</v>
      </c>
      <c r="F50" s="215" t="s">
        <v>222</v>
      </c>
      <c r="G50" s="224" t="s">
        <v>233</v>
      </c>
      <c r="H50" s="214" t="s">
        <v>315</v>
      </c>
      <c r="I50" s="223" t="s">
        <v>316</v>
      </c>
      <c r="J50" s="219" t="s">
        <v>68</v>
      </c>
      <c r="K50" s="219" t="s">
        <v>68</v>
      </c>
      <c r="L50" s="219" t="s">
        <v>68</v>
      </c>
      <c r="M50" s="221">
        <f>(SUMIFS(Table10[Revenue value],Table10[Company],Companies[[#This Row],[Full company name]],Table10[Reporting currency],"USD"))+IFERROR(SUMIFS(Table10[Revenue value],Table10[Company],Companies[[#This Row],[Full company name]],Table10[Reporting currency],"&lt;&gt;USD")/'1_About'!$E$34,0)</f>
        <v>23547011.84</v>
      </c>
    </row>
    <row r="51" spans="2:13" s="31" customFormat="1" ht="15.75" hidden="1">
      <c r="B51" s="216" t="s">
        <v>317</v>
      </c>
      <c r="C51" s="216" t="s">
        <v>219</v>
      </c>
      <c r="D51" s="216" t="s">
        <v>226</v>
      </c>
      <c r="E51" s="222" t="s">
        <v>318</v>
      </c>
      <c r="F51" s="215" t="s">
        <v>232</v>
      </c>
      <c r="G51" s="225" t="s">
        <v>232</v>
      </c>
      <c r="H51" s="216" t="s">
        <v>228</v>
      </c>
      <c r="I51" s="223" t="s">
        <v>319</v>
      </c>
      <c r="J51" s="219" t="s">
        <v>68</v>
      </c>
      <c r="K51" s="219" t="s">
        <v>68</v>
      </c>
      <c r="L51" s="219" t="s">
        <v>68</v>
      </c>
      <c r="M51" s="221">
        <f>(SUMIFS(Table10[Revenue value],Table10[Company],Companies[[#This Row],[Full company name]],Table10[Reporting currency],"USD"))+IFERROR(SUMIFS(Table10[Revenue value],Table10[Company],Companies[[#This Row],[Full company name]],Table10[Reporting currency],"&lt;&gt;USD")/'1_About'!$E$34,0)</f>
        <v>1465231.2638000001</v>
      </c>
    </row>
    <row r="52" spans="2:13" s="31" customFormat="1" ht="57" hidden="1">
      <c r="B52" s="306" t="s">
        <v>320</v>
      </c>
      <c r="C52" s="216" t="s">
        <v>219</v>
      </c>
      <c r="D52" s="216" t="s">
        <v>226</v>
      </c>
      <c r="E52" s="217" t="s">
        <v>321</v>
      </c>
      <c r="F52" s="215" t="s">
        <v>232</v>
      </c>
      <c r="G52" s="224" t="s">
        <v>232</v>
      </c>
      <c r="H52" s="216" t="s">
        <v>228</v>
      </c>
      <c r="I52" s="314" t="s">
        <v>322</v>
      </c>
      <c r="J52" s="219" t="s">
        <v>68</v>
      </c>
      <c r="K52" s="219" t="s">
        <v>68</v>
      </c>
      <c r="L52" s="219" t="s">
        <v>68</v>
      </c>
      <c r="M52" s="221">
        <f>(SUMIFS(Table10[Revenue value],Table10[Company],Companies[[#This Row],[Full company name]],Table10[Reporting currency],"USD"))+IFERROR(SUMIFS(Table10[Revenue value],Table10[Company],Companies[[#This Row],[Full company name]],Table10[Reporting currency],"&lt;&gt;USD")/'1_About'!$E$34,0)</f>
        <v>198814.68640000001</v>
      </c>
    </row>
    <row r="53" spans="2:13" s="31" customFormat="1" ht="57" hidden="1">
      <c r="B53" s="306" t="s">
        <v>323</v>
      </c>
      <c r="C53" s="216" t="s">
        <v>219</v>
      </c>
      <c r="D53" s="216" t="s">
        <v>226</v>
      </c>
      <c r="E53" s="217">
        <v>10660338</v>
      </c>
      <c r="F53" s="215" t="s">
        <v>232</v>
      </c>
      <c r="G53" s="224" t="s">
        <v>232</v>
      </c>
      <c r="H53" s="216" t="s">
        <v>228</v>
      </c>
      <c r="I53" s="314" t="s">
        <v>324</v>
      </c>
      <c r="J53" s="219" t="s">
        <v>68</v>
      </c>
      <c r="K53" s="219" t="s">
        <v>68</v>
      </c>
      <c r="L53" s="219" t="s">
        <v>68</v>
      </c>
      <c r="M53" s="221">
        <f>(SUMIFS(Table10[Revenue value],Table10[Company],Companies[[#This Row],[Full company name]],Table10[Reporting currency],"USD"))+IFERROR(SUMIFS(Table10[Revenue value],Table10[Company],Companies[[#This Row],[Full company name]],Table10[Reporting currency],"&lt;&gt;USD")/'1_About'!$E$34,0)</f>
        <v>0</v>
      </c>
    </row>
    <row r="54" spans="2:13" s="31" customFormat="1" ht="57" hidden="1">
      <c r="B54" s="306" t="s">
        <v>325</v>
      </c>
      <c r="C54" s="216" t="s">
        <v>219</v>
      </c>
      <c r="D54" s="216" t="s">
        <v>226</v>
      </c>
      <c r="E54" s="217">
        <v>6959146</v>
      </c>
      <c r="F54" s="215" t="s">
        <v>232</v>
      </c>
      <c r="G54" s="224" t="s">
        <v>232</v>
      </c>
      <c r="H54" s="216" t="s">
        <v>228</v>
      </c>
      <c r="I54" s="314" t="s">
        <v>326</v>
      </c>
      <c r="J54" s="219" t="s">
        <v>68</v>
      </c>
      <c r="K54" s="219" t="s">
        <v>68</v>
      </c>
      <c r="L54" s="219" t="s">
        <v>68</v>
      </c>
      <c r="M54" s="221">
        <f>(SUMIFS(Table10[Revenue value],Table10[Company],Companies[[#This Row],[Full company name]],Table10[Reporting currency],"USD"))+IFERROR(SUMIFS(Table10[Revenue value],Table10[Company],Companies[[#This Row],[Full company name]],Table10[Reporting currency],"&lt;&gt;USD")/'1_About'!$E$34,0)</f>
        <v>48349564.237600006</v>
      </c>
    </row>
    <row r="55" spans="2:13" s="31" customFormat="1" ht="57" hidden="1">
      <c r="B55" s="306" t="s">
        <v>327</v>
      </c>
      <c r="C55" s="216" t="s">
        <v>219</v>
      </c>
      <c r="D55" s="216" t="s">
        <v>226</v>
      </c>
      <c r="E55" s="217">
        <v>1021338</v>
      </c>
      <c r="F55" s="215" t="s">
        <v>232</v>
      </c>
      <c r="G55" s="224" t="s">
        <v>232</v>
      </c>
      <c r="H55" s="216" t="s">
        <v>228</v>
      </c>
      <c r="I55" s="314" t="s">
        <v>328</v>
      </c>
      <c r="J55" s="219" t="s">
        <v>68</v>
      </c>
      <c r="K55" s="219" t="s">
        <v>68</v>
      </c>
      <c r="L55" s="219" t="s">
        <v>68</v>
      </c>
      <c r="M55" s="221">
        <f>(SUMIFS(Table10[Revenue value],Table10[Company],Companies[[#This Row],[Full company name]],Table10[Reporting currency],"USD"))+IFERROR(SUMIFS(Table10[Revenue value],Table10[Company],Companies[[#This Row],[Full company name]],Table10[Reporting currency],"&lt;&gt;USD")/'1_About'!$E$34,0)</f>
        <v>29344.240000000002</v>
      </c>
    </row>
    <row r="56" spans="2:13" s="31" customFormat="1" ht="57" hidden="1">
      <c r="B56" s="306" t="s">
        <v>329</v>
      </c>
      <c r="C56" s="216" t="s">
        <v>219</v>
      </c>
      <c r="D56" s="216" t="s">
        <v>226</v>
      </c>
      <c r="E56" s="217">
        <v>9121775</v>
      </c>
      <c r="F56" s="215" t="s">
        <v>232</v>
      </c>
      <c r="G56" s="224" t="s">
        <v>232</v>
      </c>
      <c r="H56" s="216" t="s">
        <v>228</v>
      </c>
      <c r="I56" s="314" t="s">
        <v>330</v>
      </c>
      <c r="J56" s="219" t="s">
        <v>68</v>
      </c>
      <c r="K56" s="219" t="s">
        <v>68</v>
      </c>
      <c r="L56" s="219" t="s">
        <v>68</v>
      </c>
      <c r="M56" s="221">
        <f>(SUMIFS(Table10[Revenue value],Table10[Company],Companies[[#This Row],[Full company name]],Table10[Reporting currency],"USD"))+IFERROR(SUMIFS(Table10[Revenue value],Table10[Company],Companies[[#This Row],[Full company name]],Table10[Reporting currency],"&lt;&gt;USD")/'1_About'!$E$34,0)</f>
        <v>0</v>
      </c>
    </row>
    <row r="57" spans="2:13" s="31" customFormat="1" ht="15.75">
      <c r="B57" s="305" t="s">
        <v>331</v>
      </c>
      <c r="C57" s="216" t="s">
        <v>219</v>
      </c>
      <c r="D57" s="216" t="s">
        <v>226</v>
      </c>
      <c r="E57" s="222" t="s">
        <v>332</v>
      </c>
      <c r="F57" s="215" t="s">
        <v>232</v>
      </c>
      <c r="G57" s="224" t="s">
        <v>232</v>
      </c>
      <c r="H57" s="216" t="s">
        <v>228</v>
      </c>
      <c r="I57" s="223" t="s">
        <v>333</v>
      </c>
      <c r="J57" s="219" t="s">
        <v>68</v>
      </c>
      <c r="K57" s="219" t="s">
        <v>68</v>
      </c>
      <c r="L57" s="219" t="s">
        <v>68</v>
      </c>
      <c r="M57" s="221">
        <f>(SUMIFS(Table10[Revenue value],Table10[Company],Companies[[#This Row],[Full company name]],Table10[Reporting currency],"USD"))+IFERROR(SUMIFS(Table10[Revenue value],Table10[Company],Companies[[#This Row],[Full company name]],Table10[Reporting currency],"&lt;&gt;USD")/'1_About'!$E$34,0)</f>
        <v>227947411.62600002</v>
      </c>
    </row>
    <row r="58" spans="2:13" s="31" customFormat="1" ht="15.75">
      <c r="B58" s="305" t="s">
        <v>334</v>
      </c>
      <c r="C58" s="216" t="s">
        <v>219</v>
      </c>
      <c r="D58" s="216" t="s">
        <v>226</v>
      </c>
      <c r="E58" s="215" t="s">
        <v>335</v>
      </c>
      <c r="F58" s="215" t="s">
        <v>222</v>
      </c>
      <c r="G58" s="224" t="s">
        <v>222</v>
      </c>
      <c r="H58" s="216" t="s">
        <v>228</v>
      </c>
      <c r="I58" s="223" t="s">
        <v>336</v>
      </c>
      <c r="J58" s="219" t="s">
        <v>68</v>
      </c>
      <c r="K58" s="219" t="s">
        <v>68</v>
      </c>
      <c r="L58" s="219" t="s">
        <v>68</v>
      </c>
      <c r="M58" s="221">
        <f>(SUMIFS(Table10[Revenue value],Table10[Company],Companies[[#This Row],[Full company name]],Table10[Reporting currency],"USD"))+IFERROR(SUMIFS(Table10[Revenue value],Table10[Company],Companies[[#This Row],[Full company name]],Table10[Reporting currency],"&lt;&gt;USD")/'1_About'!$E$34,0)</f>
        <v>1860084.1244000001</v>
      </c>
    </row>
    <row r="59" spans="2:13" s="31" customFormat="1" ht="15.75" hidden="1">
      <c r="B59" s="232" t="s">
        <v>337</v>
      </c>
      <c r="C59" s="216" t="s">
        <v>219</v>
      </c>
      <c r="D59" s="216" t="s">
        <v>220</v>
      </c>
      <c r="E59" s="215" t="s">
        <v>338</v>
      </c>
      <c r="F59" s="215" t="s">
        <v>232</v>
      </c>
      <c r="G59" s="224" t="s">
        <v>232</v>
      </c>
      <c r="H59" t="s">
        <v>339</v>
      </c>
      <c r="I59" s="223" t="s">
        <v>340</v>
      </c>
      <c r="J59" s="219" t="s">
        <v>68</v>
      </c>
      <c r="K59" s="219" t="s">
        <v>68</v>
      </c>
      <c r="L59" s="219" t="s">
        <v>68</v>
      </c>
      <c r="M59" s="221">
        <f>(SUMIFS(Table10[Revenue value],Table10[Company],Companies[[#This Row],[Full company name]],Table10[Reporting currency],"USD"))+IFERROR(SUMIFS(Table10[Revenue value],Table10[Company],Companies[[#This Row],[Full company name]],Table10[Reporting currency],"&lt;&gt;USD")/'1_About'!$E$34,0)</f>
        <v>180713439.5458</v>
      </c>
    </row>
    <row r="60" spans="2:13" s="31" customFormat="1" ht="15.75" hidden="1">
      <c r="B60" s="216" t="s">
        <v>341</v>
      </c>
      <c r="C60" s="216" t="s">
        <v>219</v>
      </c>
      <c r="D60" s="216" t="s">
        <v>226</v>
      </c>
      <c r="E60" s="215">
        <v>12086835</v>
      </c>
      <c r="F60" s="215" t="s">
        <v>232</v>
      </c>
      <c r="G60" s="227" t="s">
        <v>232</v>
      </c>
      <c r="H60" s="216" t="s">
        <v>228</v>
      </c>
      <c r="I60" s="223" t="s">
        <v>342</v>
      </c>
      <c r="J60" s="219" t="s">
        <v>68</v>
      </c>
      <c r="K60" s="219" t="s">
        <v>68</v>
      </c>
      <c r="L60" s="219" t="s">
        <v>68</v>
      </c>
      <c r="M60" s="221">
        <f>(SUMIFS(Table10[Revenue value],Table10[Company],Companies[[#This Row],[Full company name]],Table10[Reporting currency],"USD"))+IFERROR(SUMIFS(Table10[Revenue value],Table10[Company],Companies[[#This Row],[Full company name]],Table10[Reporting currency],"&lt;&gt;USD")/'1_About'!$E$34,0)</f>
        <v>265506755.63720003</v>
      </c>
    </row>
    <row r="61" spans="2:13" s="31" customFormat="1" ht="15.75">
      <c r="B61" s="305" t="s">
        <v>343</v>
      </c>
      <c r="C61" s="216" t="s">
        <v>219</v>
      </c>
      <c r="D61" s="216" t="s">
        <v>226</v>
      </c>
      <c r="E61" s="215">
        <v>10647707</v>
      </c>
      <c r="F61" s="215" t="s">
        <v>232</v>
      </c>
      <c r="G61" s="224" t="s">
        <v>233</v>
      </c>
      <c r="H61" s="216" t="s">
        <v>228</v>
      </c>
      <c r="I61" s="223" t="s">
        <v>344</v>
      </c>
      <c r="J61" s="219" t="s">
        <v>68</v>
      </c>
      <c r="K61" s="219" t="s">
        <v>68</v>
      </c>
      <c r="L61" s="219" t="s">
        <v>68</v>
      </c>
      <c r="M61" s="221">
        <f>(SUMIFS(Table10[Revenue value],Table10[Company],Companies[[#This Row],[Full company name]],Table10[Reporting currency],"USD"))+IFERROR(SUMIFS(Table10[Revenue value],Table10[Company],Companies[[#This Row],[Full company name]],Table10[Reporting currency],"&lt;&gt;USD")/'1_About'!$E$34,0)</f>
        <v>-7827858.2718000002</v>
      </c>
    </row>
    <row r="62" spans="2:13" s="31" customFormat="1" ht="15.75">
      <c r="B62" s="305" t="s">
        <v>345</v>
      </c>
      <c r="C62" s="216" t="s">
        <v>219</v>
      </c>
      <c r="D62" s="216" t="s">
        <v>226</v>
      </c>
      <c r="E62" s="316" t="s">
        <v>346</v>
      </c>
      <c r="F62" s="215" t="s">
        <v>233</v>
      </c>
      <c r="G62" s="224" t="s">
        <v>233</v>
      </c>
      <c r="H62" s="216"/>
      <c r="I62" s="223" t="s">
        <v>347</v>
      </c>
      <c r="J62" s="219" t="s">
        <v>68</v>
      </c>
      <c r="K62" s="219" t="s">
        <v>68</v>
      </c>
      <c r="L62" s="219" t="s">
        <v>68</v>
      </c>
      <c r="M62" s="221">
        <f>(SUMIFS(Table10[Revenue value],Table10[Company],Companies[[#This Row],[Full company name]],Table10[Reporting currency],"USD"))+IFERROR(SUMIFS(Table10[Revenue value],Table10[Company],Companies[[#This Row],[Full company name]],Table10[Reporting currency],"&lt;&gt;USD")/'1_About'!$E$34,0)</f>
        <v>-487927.56760000001</v>
      </c>
    </row>
    <row r="63" spans="2:13" s="31" customFormat="1" ht="15.75" hidden="1">
      <c r="B63" s="216" t="s">
        <v>348</v>
      </c>
      <c r="C63" s="216" t="s">
        <v>219</v>
      </c>
      <c r="D63" s="216" t="s">
        <v>226</v>
      </c>
      <c r="E63" s="222" t="s">
        <v>349</v>
      </c>
      <c r="F63" s="215" t="s">
        <v>232</v>
      </c>
      <c r="G63" s="224" t="s">
        <v>232</v>
      </c>
      <c r="H63" s="216" t="s">
        <v>228</v>
      </c>
      <c r="I63" s="223" t="s">
        <v>350</v>
      </c>
      <c r="J63" s="219" t="s">
        <v>68</v>
      </c>
      <c r="K63" s="219" t="s">
        <v>68</v>
      </c>
      <c r="L63" s="219" t="s">
        <v>68</v>
      </c>
      <c r="M63" s="221">
        <f>(SUMIFS(Table10[Revenue value],Table10[Company],Companies[[#This Row],[Full company name]],Table10[Reporting currency],"USD"))+IFERROR(SUMIFS(Table10[Revenue value],Table10[Company],Companies[[#This Row],[Full company name]],Table10[Reporting currency],"&lt;&gt;USD")/'1_About'!$E$34,0)</f>
        <v>257398.72080000001</v>
      </c>
    </row>
    <row r="64" spans="2:13" s="31" customFormat="1" ht="15.75">
      <c r="B64" s="303" t="s">
        <v>351</v>
      </c>
      <c r="C64" s="216" t="s">
        <v>219</v>
      </c>
      <c r="D64" s="216" t="s">
        <v>226</v>
      </c>
      <c r="E64" s="222" t="s">
        <v>352</v>
      </c>
      <c r="F64" s="215" t="s">
        <v>232</v>
      </c>
      <c r="G64" s="225" t="s">
        <v>232</v>
      </c>
      <c r="H64" s="216" t="s">
        <v>228</v>
      </c>
      <c r="I64" s="223" t="s">
        <v>353</v>
      </c>
      <c r="J64" s="219" t="s">
        <v>68</v>
      </c>
      <c r="K64" s="219" t="s">
        <v>68</v>
      </c>
      <c r="L64" s="219" t="s">
        <v>68</v>
      </c>
      <c r="M64" s="221">
        <f>(SUMIFS(Table10[Revenue value],Table10[Company],Companies[[#This Row],[Full company name]],Table10[Reporting currency],"USD"))+IFERROR(SUMIFS(Table10[Revenue value],Table10[Company],Companies[[#This Row],[Full company name]],Table10[Reporting currency],"&lt;&gt;USD")/'1_About'!$E$34,0)</f>
        <v>222334114.65440002</v>
      </c>
    </row>
    <row r="65" spans="2:13" s="31" customFormat="1" ht="15.75">
      <c r="B65" s="303" t="s">
        <v>354</v>
      </c>
      <c r="C65" s="216" t="s">
        <v>219</v>
      </c>
      <c r="D65" s="216" t="s">
        <v>226</v>
      </c>
      <c r="E65" s="222" t="s">
        <v>355</v>
      </c>
      <c r="F65" s="215" t="s">
        <v>232</v>
      </c>
      <c r="G65" s="225" t="s">
        <v>232</v>
      </c>
      <c r="H65" s="216" t="s">
        <v>228</v>
      </c>
      <c r="I65" s="223" t="s">
        <v>356</v>
      </c>
      <c r="J65" s="219" t="s">
        <v>68</v>
      </c>
      <c r="K65" s="219" t="s">
        <v>68</v>
      </c>
      <c r="L65" s="219" t="s">
        <v>68</v>
      </c>
      <c r="M65" s="221">
        <f>(SUMIFS(Table10[Revenue value],Table10[Company],Companies[[#This Row],[Full company name]],Table10[Reporting currency],"USD"))+IFERROR(SUMIFS(Table10[Revenue value],Table10[Company],Companies[[#This Row],[Full company name]],Table10[Reporting currency],"&lt;&gt;USD")/'1_About'!$E$34,0)</f>
        <v>439472955.95680004</v>
      </c>
    </row>
    <row r="66" spans="2:13" s="31" customFormat="1" ht="15.75">
      <c r="B66" s="305" t="s">
        <v>357</v>
      </c>
      <c r="C66" s="216" t="s">
        <v>219</v>
      </c>
      <c r="D66" s="216" t="s">
        <v>226</v>
      </c>
      <c r="E66" s="215">
        <v>13920571</v>
      </c>
      <c r="F66" s="215" t="s">
        <v>232</v>
      </c>
      <c r="G66" s="224" t="s">
        <v>233</v>
      </c>
      <c r="H66" s="216" t="s">
        <v>228</v>
      </c>
      <c r="I66" s="223" t="s">
        <v>358</v>
      </c>
      <c r="J66" s="219" t="s">
        <v>68</v>
      </c>
      <c r="K66" s="219" t="s">
        <v>68</v>
      </c>
      <c r="L66" s="219" t="s">
        <v>68</v>
      </c>
      <c r="M66" s="221">
        <f>(SUMIFS(Table10[Revenue value],Table10[Company],Companies[[#This Row],[Full company name]],Table10[Reporting currency],"USD"))+IFERROR(SUMIFS(Table10[Revenue value],Table10[Company],Companies[[#This Row],[Full company name]],Table10[Reporting currency],"&lt;&gt;USD")/'1_About'!$E$34,0)</f>
        <v>3782784.6294000004</v>
      </c>
    </row>
    <row r="67" spans="2:13" s="31" customFormat="1" ht="75.95" customHeight="1">
      <c r="B67" s="216" t="s">
        <v>359</v>
      </c>
      <c r="C67" s="216" t="s">
        <v>68</v>
      </c>
      <c r="D67" s="216" t="s">
        <v>220</v>
      </c>
      <c r="E67" s="222" t="s">
        <v>360</v>
      </c>
      <c r="F67" s="215" t="s">
        <v>232</v>
      </c>
      <c r="G67" s="224" t="s">
        <v>232</v>
      </c>
      <c r="H67" s="214" t="s">
        <v>361</v>
      </c>
      <c r="I67" s="223" t="s">
        <v>362</v>
      </c>
      <c r="J67" s="219" t="s">
        <v>68</v>
      </c>
      <c r="K67" s="219" t="s">
        <v>68</v>
      </c>
      <c r="L67" s="219" t="s">
        <v>68</v>
      </c>
      <c r="M67" s="221">
        <f>(SUMIFS(Table10[Revenue value],Table10[Company],Companies[[#This Row],[Full company name]],Table10[Reporting currency],"USD"))+IFERROR(SUMIFS(Table10[Revenue value],Table10[Company],Companies[[#This Row],[Full company name]],Table10[Reporting currency],"&lt;&gt;USD")/'1_About'!$E$34,0)</f>
        <v>-92360420.949200004</v>
      </c>
    </row>
    <row r="68" spans="2:13" s="31" customFormat="1" ht="15.75" hidden="1">
      <c r="B68" s="215" t="s">
        <v>363</v>
      </c>
      <c r="C68" s="216" t="s">
        <v>219</v>
      </c>
      <c r="D68" s="216" t="s">
        <v>226</v>
      </c>
      <c r="E68" s="222" t="s">
        <v>364</v>
      </c>
      <c r="F68" s="215" t="s">
        <v>232</v>
      </c>
      <c r="G68" s="220" t="s">
        <v>365</v>
      </c>
      <c r="H68" s="216" t="s">
        <v>228</v>
      </c>
      <c r="I68" s="223" t="s">
        <v>366</v>
      </c>
      <c r="J68" s="219" t="s">
        <v>68</v>
      </c>
      <c r="K68" s="219" t="s">
        <v>68</v>
      </c>
      <c r="L68" s="219" t="s">
        <v>68</v>
      </c>
      <c r="M68" s="221">
        <f>(SUMIFS(Table10[Revenue value],Table10[Company],Companies[[#This Row],[Full company name]],Table10[Reporting currency],"USD"))+IFERROR(SUMIFS(Table10[Revenue value],Table10[Company],Companies[[#This Row],[Full company name]],Table10[Reporting currency],"&lt;&gt;USD")/'1_About'!$E$34,0)</f>
        <v>98265419.560800001</v>
      </c>
    </row>
    <row r="69" spans="2:13" s="31" customFormat="1" ht="15.75" hidden="1">
      <c r="B69" s="215" t="s">
        <v>367</v>
      </c>
      <c r="C69" s="216" t="s">
        <v>219</v>
      </c>
      <c r="D69" s="216" t="s">
        <v>226</v>
      </c>
      <c r="E69" s="215" t="s">
        <v>368</v>
      </c>
      <c r="F69" s="215" t="s">
        <v>232</v>
      </c>
      <c r="G69" s="224" t="s">
        <v>233</v>
      </c>
      <c r="H69" s="216" t="s">
        <v>228</v>
      </c>
      <c r="I69" s="223" t="s">
        <v>369</v>
      </c>
      <c r="J69" s="219" t="s">
        <v>68</v>
      </c>
      <c r="K69" s="219" t="s">
        <v>68</v>
      </c>
      <c r="L69" s="219" t="s">
        <v>68</v>
      </c>
      <c r="M69" s="221">
        <f>(SUMIFS(Table10[Revenue value],Table10[Company],Companies[[#This Row],[Full company name]],Table10[Reporting currency],"USD"))+IFERROR(SUMIFS(Table10[Revenue value],Table10[Company],Companies[[#This Row],[Full company name]],Table10[Reporting currency],"&lt;&gt;USD")/'1_About'!$E$34,0)</f>
        <v>321907.55620000005</v>
      </c>
    </row>
    <row r="70" spans="2:13" s="31" customFormat="1" ht="15.75">
      <c r="B70" s="303" t="s">
        <v>370</v>
      </c>
      <c r="C70" s="216" t="s">
        <v>219</v>
      </c>
      <c r="D70" s="216" t="s">
        <v>220</v>
      </c>
      <c r="E70" s="222" t="s">
        <v>371</v>
      </c>
      <c r="F70" s="215" t="s">
        <v>222</v>
      </c>
      <c r="G70" s="224" t="s">
        <v>233</v>
      </c>
      <c r="H70" t="s">
        <v>372</v>
      </c>
      <c r="I70" s="223" t="s">
        <v>373</v>
      </c>
      <c r="J70" s="219" t="s">
        <v>68</v>
      </c>
      <c r="K70" s="219" t="s">
        <v>68</v>
      </c>
      <c r="L70" s="219" t="s">
        <v>68</v>
      </c>
      <c r="M70" s="221">
        <f>(SUMIFS(Table10[Revenue value],Table10[Company],Companies[[#This Row],[Full company name]],Table10[Reporting currency],"USD"))+IFERROR(SUMIFS(Table10[Revenue value],Table10[Company],Companies[[#This Row],[Full company name]],Table10[Reporting currency],"&lt;&gt;USD")/'1_About'!$E$34,0)</f>
        <v>40343698.335000001</v>
      </c>
    </row>
    <row r="71" spans="2:13" s="31" customFormat="1" ht="15.75">
      <c r="B71" s="303" t="s">
        <v>374</v>
      </c>
      <c r="C71" s="216" t="s">
        <v>219</v>
      </c>
      <c r="D71" s="216" t="s">
        <v>220</v>
      </c>
      <c r="E71" s="222" t="s">
        <v>375</v>
      </c>
      <c r="F71" s="215" t="s">
        <v>232</v>
      </c>
      <c r="G71" s="224" t="s">
        <v>232</v>
      </c>
      <c r="H71" s="230" t="s">
        <v>376</v>
      </c>
      <c r="I71" s="223" t="s">
        <v>377</v>
      </c>
      <c r="J71" s="219" t="s">
        <v>68</v>
      </c>
      <c r="K71" s="219" t="s">
        <v>68</v>
      </c>
      <c r="L71" s="219" t="s">
        <v>68</v>
      </c>
      <c r="M71" s="221">
        <f>(SUMIFS(Table10[Revenue value],Table10[Company],Companies[[#This Row],[Full company name]],Table10[Reporting currency],"USD"))+IFERROR(SUMIFS(Table10[Revenue value],Table10[Company],Companies[[#This Row],[Full company name]],Table10[Reporting currency],"&lt;&gt;USD")/'1_About'!$E$34,0)</f>
        <v>347874194.5984</v>
      </c>
    </row>
    <row r="72" spans="2:13" s="31" customFormat="1" ht="15.75">
      <c r="B72" s="215" t="s">
        <v>378</v>
      </c>
      <c r="C72" s="216" t="s">
        <v>68</v>
      </c>
      <c r="D72" s="216" t="s">
        <v>220</v>
      </c>
      <c r="E72" s="222" t="s">
        <v>379</v>
      </c>
      <c r="F72" s="215" t="s">
        <v>232</v>
      </c>
      <c r="G72" s="224" t="s">
        <v>233</v>
      </c>
      <c r="H72" s="214" t="s">
        <v>380</v>
      </c>
      <c r="I72" s="223" t="s">
        <v>381</v>
      </c>
      <c r="J72" s="219" t="s">
        <v>68</v>
      </c>
      <c r="K72" s="219" t="s">
        <v>68</v>
      </c>
      <c r="L72" s="219" t="s">
        <v>68</v>
      </c>
      <c r="M72" s="221">
        <f>(SUMIFS(Table10[Revenue value],Table10[Company],Companies[[#This Row],[Full company name]],Table10[Reporting currency],"USD"))+IFERROR(SUMIFS(Table10[Revenue value],Table10[Company],Companies[[#This Row],[Full company name]],Table10[Reporting currency],"&lt;&gt;USD")/'1_About'!$E$34,0)</f>
        <v>420045538.45140004</v>
      </c>
    </row>
    <row r="73" spans="2:13" s="31" customFormat="1" ht="15.75">
      <c r="B73" s="303" t="s">
        <v>382</v>
      </c>
      <c r="C73" s="216" t="s">
        <v>219</v>
      </c>
      <c r="D73" s="216" t="s">
        <v>220</v>
      </c>
      <c r="E73" s="222" t="s">
        <v>383</v>
      </c>
      <c r="F73" s="215" t="s">
        <v>232</v>
      </c>
      <c r="G73" s="224" t="s">
        <v>232</v>
      </c>
      <c r="H73" t="s">
        <v>384</v>
      </c>
      <c r="I73" s="223" t="s">
        <v>385</v>
      </c>
      <c r="J73" s="219" t="s">
        <v>68</v>
      </c>
      <c r="K73" s="219" t="s">
        <v>68</v>
      </c>
      <c r="L73" s="219" t="s">
        <v>68</v>
      </c>
      <c r="M73" s="221">
        <f>(SUMIFS(Table10[Revenue value],Table10[Company],Companies[[#This Row],[Full company name]],Table10[Reporting currency],"USD"))+IFERROR(SUMIFS(Table10[Revenue value],Table10[Company],Companies[[#This Row],[Full company name]],Table10[Reporting currency],"&lt;&gt;USD")/'1_About'!$E$34,0)</f>
        <v>160282963.80000001</v>
      </c>
    </row>
    <row r="74" spans="2:13" s="31" customFormat="1" ht="15.75" hidden="1">
      <c r="B74" s="215" t="s">
        <v>386</v>
      </c>
      <c r="C74" s="216" t="s">
        <v>219</v>
      </c>
      <c r="D74" s="216" t="s">
        <v>220</v>
      </c>
      <c r="E74" s="222" t="s">
        <v>387</v>
      </c>
      <c r="F74" s="215" t="s">
        <v>232</v>
      </c>
      <c r="G74" s="224" t="s">
        <v>232</v>
      </c>
      <c r="H74" s="230" t="s">
        <v>388</v>
      </c>
      <c r="I74" s="223" t="s">
        <v>389</v>
      </c>
      <c r="J74" s="219" t="s">
        <v>68</v>
      </c>
      <c r="K74" s="219" t="s">
        <v>68</v>
      </c>
      <c r="L74" s="219" t="s">
        <v>68</v>
      </c>
      <c r="M74" s="221">
        <f>(SUMIFS(Table10[Revenue value],Table10[Company],Companies[[#This Row],[Full company name]],Table10[Reporting currency],"USD"))+IFERROR(SUMIFS(Table10[Revenue value],Table10[Company],Companies[[#This Row],[Full company name]],Table10[Reporting currency],"&lt;&gt;USD")/'1_About'!$E$34,0)</f>
        <v>243870193.08200002</v>
      </c>
    </row>
    <row r="75" spans="2:13" s="31" customFormat="1" ht="15.75" hidden="1">
      <c r="B75" s="215" t="s">
        <v>390</v>
      </c>
      <c r="C75" s="216" t="s">
        <v>219</v>
      </c>
      <c r="D75" s="216" t="s">
        <v>220</v>
      </c>
      <c r="E75" s="222" t="s">
        <v>391</v>
      </c>
      <c r="F75" s="215" t="s">
        <v>222</v>
      </c>
      <c r="G75" s="224" t="s">
        <v>233</v>
      </c>
      <c r="H75" s="231" t="s">
        <v>376</v>
      </c>
      <c r="I75" s="223" t="s">
        <v>392</v>
      </c>
      <c r="J75" s="219" t="s">
        <v>68</v>
      </c>
      <c r="K75" s="219" t="s">
        <v>68</v>
      </c>
      <c r="L75" s="219" t="s">
        <v>68</v>
      </c>
      <c r="M75" s="221">
        <f>(SUMIFS(Table10[Revenue value],Table10[Company],Companies[[#This Row],[Full company name]],Table10[Reporting currency],"USD"))+IFERROR(SUMIFS(Table10[Revenue value],Table10[Company],Companies[[#This Row],[Full company name]],Table10[Reporting currency],"&lt;&gt;USD")/'1_About'!$E$34,0)</f>
        <v>32517182.935200002</v>
      </c>
    </row>
    <row r="76" spans="2:13" s="31" customFormat="1" ht="15.75">
      <c r="B76" s="215" t="s">
        <v>393</v>
      </c>
      <c r="C76" s="216" t="s">
        <v>68</v>
      </c>
      <c r="D76" s="216" t="s">
        <v>220</v>
      </c>
      <c r="E76" s="222" t="s">
        <v>394</v>
      </c>
      <c r="F76" s="215" t="s">
        <v>232</v>
      </c>
      <c r="G76" s="224" t="s">
        <v>233</v>
      </c>
      <c r="H76" s="231" t="s">
        <v>395</v>
      </c>
      <c r="I76" s="223" t="s">
        <v>396</v>
      </c>
      <c r="J76" s="219" t="s">
        <v>68</v>
      </c>
      <c r="K76" s="219" t="s">
        <v>68</v>
      </c>
      <c r="L76" s="219" t="s">
        <v>68</v>
      </c>
      <c r="M76" s="221">
        <f>(SUMIFS(Table10[Revenue value],Table10[Company],Companies[[#This Row],[Full company name]],Table10[Reporting currency],"USD"))+IFERROR(SUMIFS(Table10[Revenue value],Table10[Company],Companies[[#This Row],[Full company name]],Table10[Reporting currency],"&lt;&gt;USD")/'1_About'!$E$34,0)</f>
        <v>2350157914.7927999</v>
      </c>
    </row>
    <row r="77" spans="2:13" s="31" customFormat="1" ht="15.75">
      <c r="B77" s="215" t="s">
        <v>397</v>
      </c>
      <c r="C77" s="216" t="s">
        <v>68</v>
      </c>
      <c r="D77" s="216" t="s">
        <v>220</v>
      </c>
      <c r="E77" s="215">
        <v>3919249</v>
      </c>
      <c r="F77" s="215" t="s">
        <v>232</v>
      </c>
      <c r="G77" s="224" t="s">
        <v>232</v>
      </c>
      <c r="H77" s="231" t="s">
        <v>376</v>
      </c>
      <c r="I77" s="223" t="s">
        <v>398</v>
      </c>
      <c r="J77" s="219" t="s">
        <v>68</v>
      </c>
      <c r="K77" s="219" t="s">
        <v>68</v>
      </c>
      <c r="L77" s="219" t="s">
        <v>68</v>
      </c>
      <c r="M77" s="221">
        <f>(SUMIFS(Table10[Revenue value],Table10[Company],Companies[[#This Row],[Full company name]],Table10[Reporting currency],"USD"))+IFERROR(SUMIFS(Table10[Revenue value],Table10[Company],Companies[[#This Row],[Full company name]],Table10[Reporting currency],"&lt;&gt;USD")/'1_About'!$E$34,0)</f>
        <v>-14732424.9</v>
      </c>
    </row>
    <row r="78" spans="2:13" s="31" customFormat="1" ht="15.75">
      <c r="B78" s="303" t="s">
        <v>399</v>
      </c>
      <c r="C78" s="216" t="s">
        <v>219</v>
      </c>
      <c r="D78" s="216" t="s">
        <v>226</v>
      </c>
      <c r="E78" s="222" t="s">
        <v>400</v>
      </c>
      <c r="F78" s="215" t="s">
        <v>222</v>
      </c>
      <c r="G78" s="224" t="s">
        <v>233</v>
      </c>
      <c r="H78" s="216" t="s">
        <v>228</v>
      </c>
      <c r="I78" s="223" t="s">
        <v>401</v>
      </c>
      <c r="J78" s="219" t="s">
        <v>68</v>
      </c>
      <c r="K78" s="219" t="s">
        <v>68</v>
      </c>
      <c r="L78" s="219" t="s">
        <v>68</v>
      </c>
      <c r="M78" s="221">
        <f>(SUMIFS(Table10[Revenue value],Table10[Company],Companies[[#This Row],[Full company name]],Table10[Reporting currency],"USD"))+IFERROR(SUMIFS(Table10[Revenue value],Table10[Company],Companies[[#This Row],[Full company name]],Table10[Reporting currency],"&lt;&gt;USD")/'1_About'!$E$34,0)</f>
        <v>3318736.5588000002</v>
      </c>
    </row>
    <row r="79" spans="2:13" s="31" customFormat="1" ht="15.75">
      <c r="B79" s="303" t="s">
        <v>402</v>
      </c>
      <c r="C79" s="216" t="s">
        <v>219</v>
      </c>
      <c r="D79" s="216" t="s">
        <v>226</v>
      </c>
      <c r="E79" s="222" t="s">
        <v>403</v>
      </c>
      <c r="F79" s="215" t="s">
        <v>222</v>
      </c>
      <c r="G79" s="224" t="s">
        <v>233</v>
      </c>
      <c r="H79" s="216" t="s">
        <v>228</v>
      </c>
      <c r="I79" s="223" t="s">
        <v>404</v>
      </c>
      <c r="J79" s="219" t="s">
        <v>68</v>
      </c>
      <c r="K79" s="219" t="s">
        <v>68</v>
      </c>
      <c r="L79" s="219" t="s">
        <v>68</v>
      </c>
      <c r="M79" s="221">
        <f>(SUMIFS(Table10[Revenue value],Table10[Company],Companies[[#This Row],[Full company name]],Table10[Reporting currency],"USD"))+IFERROR(SUMIFS(Table10[Revenue value],Table10[Company],Companies[[#This Row],[Full company name]],Table10[Reporting currency],"&lt;&gt;USD")/'1_About'!$E$34,0)</f>
        <v>3776013.0730000003</v>
      </c>
    </row>
    <row r="80" spans="2:13" s="31" customFormat="1" ht="15.75">
      <c r="B80" s="303" t="s">
        <v>405</v>
      </c>
      <c r="C80" s="216" t="s">
        <v>219</v>
      </c>
      <c r="D80" s="216" t="s">
        <v>226</v>
      </c>
      <c r="E80" s="215">
        <v>11957078</v>
      </c>
      <c r="F80" s="215" t="s">
        <v>232</v>
      </c>
      <c r="G80" s="236" t="s">
        <v>233</v>
      </c>
      <c r="H80" s="216" t="s">
        <v>228</v>
      </c>
      <c r="I80" s="223" t="s">
        <v>406</v>
      </c>
      <c r="J80" s="219" t="s">
        <v>68</v>
      </c>
      <c r="K80" s="219" t="s">
        <v>68</v>
      </c>
      <c r="L80" s="219" t="s">
        <v>68</v>
      </c>
      <c r="M80" s="221">
        <f>(SUMIFS(Table10[Revenue value],Table10[Company],Companies[[#This Row],[Full company name]],Table10[Reporting currency],"USD"))+IFERROR(SUMIFS(Table10[Revenue value],Table10[Company],Companies[[#This Row],[Full company name]],Table10[Reporting currency],"&lt;&gt;USD")/'1_About'!$E$34,0)</f>
        <v>-1501697.699</v>
      </c>
    </row>
    <row r="81" spans="2:20" s="31" customFormat="1" ht="15.75">
      <c r="B81" s="303" t="s">
        <v>407</v>
      </c>
      <c r="C81" s="216" t="s">
        <v>219</v>
      </c>
      <c r="D81" s="216" t="s">
        <v>226</v>
      </c>
      <c r="E81" s="215" t="s">
        <v>408</v>
      </c>
      <c r="F81" s="215" t="s">
        <v>232</v>
      </c>
      <c r="G81" s="224" t="s">
        <v>409</v>
      </c>
      <c r="H81" s="216" t="s">
        <v>228</v>
      </c>
      <c r="I81" s="223" t="s">
        <v>410</v>
      </c>
      <c r="J81" s="219" t="s">
        <v>68</v>
      </c>
      <c r="K81" s="219" t="s">
        <v>68</v>
      </c>
      <c r="L81" s="219" t="s">
        <v>68</v>
      </c>
      <c r="M81" s="221">
        <f>(SUMIFS(Table10[Revenue value],Table10[Company],Companies[[#This Row],[Full company name]],Table10[Reporting currency],"USD"))+IFERROR(SUMIFS(Table10[Revenue value],Table10[Company],Companies[[#This Row],[Full company name]],Table10[Reporting currency],"&lt;&gt;USD")/'1_About'!$E$34,0)</f>
        <v>11007418.581800001</v>
      </c>
    </row>
    <row r="82" spans="2:20" s="31" customFormat="1" ht="15.75">
      <c r="B82" s="220"/>
      <c r="C82" s="220"/>
      <c r="D82" s="220"/>
      <c r="E82" s="220"/>
      <c r="F82" s="220"/>
      <c r="G82" s="220"/>
      <c r="H82" s="219"/>
      <c r="I82" s="219"/>
      <c r="J82" s="219"/>
      <c r="K82" s="219"/>
      <c r="L82" s="219"/>
      <c r="M82" s="221"/>
    </row>
    <row r="83" spans="2:20" s="31" customFormat="1" ht="19.5">
      <c r="B83" s="351" t="s">
        <v>411</v>
      </c>
      <c r="C83" s="351"/>
      <c r="D83" s="351"/>
      <c r="E83" s="351"/>
      <c r="F83" s="351"/>
      <c r="G83" s="351"/>
      <c r="H83" s="351"/>
      <c r="I83" s="351"/>
      <c r="J83" s="351"/>
      <c r="K83" s="192"/>
      <c r="L83" s="192"/>
      <c r="M83" s="192"/>
      <c r="N83" s="192"/>
      <c r="O83" s="192"/>
      <c r="P83" s="192"/>
      <c r="Q83" s="192"/>
    </row>
    <row r="84" spans="2:20" s="31" customFormat="1" ht="15.75">
      <c r="B84" s="124" t="s">
        <v>412</v>
      </c>
      <c r="C84" s="174" t="s">
        <v>413</v>
      </c>
      <c r="D84" s="174" t="s">
        <v>414</v>
      </c>
      <c r="E84" s="174" t="s">
        <v>415</v>
      </c>
      <c r="F84" s="174" t="s">
        <v>416</v>
      </c>
      <c r="G84" s="174" t="s">
        <v>417</v>
      </c>
      <c r="H84" s="160" t="s">
        <v>418</v>
      </c>
      <c r="I84" s="160" t="s">
        <v>419</v>
      </c>
      <c r="J84" s="160" t="s">
        <v>420</v>
      </c>
      <c r="K84" s="160" t="s">
        <v>421</v>
      </c>
      <c r="L84" s="160" t="s">
        <v>422</v>
      </c>
      <c r="M84" s="160" t="s">
        <v>423</v>
      </c>
      <c r="N84" s="160" t="s">
        <v>424</v>
      </c>
      <c r="O84" s="160" t="s">
        <v>425</v>
      </c>
      <c r="P84" s="160" t="s">
        <v>426</v>
      </c>
      <c r="Q84" s="160" t="s">
        <v>427</v>
      </c>
      <c r="R84" s="160"/>
      <c r="S84" s="160"/>
      <c r="T84" s="160"/>
    </row>
    <row r="85" spans="2:20" s="31" customFormat="1" ht="15.75">
      <c r="B85" s="160" t="s">
        <v>230</v>
      </c>
      <c r="C85" s="174" t="s">
        <v>428</v>
      </c>
      <c r="D85" s="174" t="s">
        <v>429</v>
      </c>
      <c r="E85" s="174" t="s">
        <v>429</v>
      </c>
      <c r="F85" s="12" t="s">
        <v>230</v>
      </c>
      <c r="G85" s="174" t="s">
        <v>232</v>
      </c>
      <c r="H85" s="174" t="s">
        <v>72</v>
      </c>
      <c r="I85" s="262">
        <v>1200000</v>
      </c>
      <c r="J85" s="31" t="s">
        <v>142</v>
      </c>
      <c r="K85" s="31" t="s">
        <v>429</v>
      </c>
      <c r="L85" s="31" t="s">
        <v>429</v>
      </c>
      <c r="M85" s="31" t="s">
        <v>429</v>
      </c>
      <c r="N85" s="31" t="s">
        <v>429</v>
      </c>
      <c r="O85" s="31" t="s">
        <v>429</v>
      </c>
      <c r="P85" s="31" t="s">
        <v>429</v>
      </c>
      <c r="Q85" s="31" t="s">
        <v>78</v>
      </c>
    </row>
    <row r="86" spans="2:20" s="31" customFormat="1" ht="15.75">
      <c r="B86" s="160" t="s">
        <v>230</v>
      </c>
      <c r="C86" s="174" t="s">
        <v>430</v>
      </c>
      <c r="D86" s="174" t="s">
        <v>429</v>
      </c>
      <c r="E86" s="174" t="s">
        <v>429</v>
      </c>
      <c r="F86" s="12" t="s">
        <v>230</v>
      </c>
      <c r="G86" s="174" t="s">
        <v>232</v>
      </c>
      <c r="H86" s="174" t="s">
        <v>72</v>
      </c>
      <c r="K86" s="31" t="s">
        <v>429</v>
      </c>
      <c r="L86" s="31" t="s">
        <v>429</v>
      </c>
      <c r="M86" s="31" t="s">
        <v>429</v>
      </c>
      <c r="N86" s="31" t="s">
        <v>429</v>
      </c>
      <c r="O86" s="31" t="s">
        <v>429</v>
      </c>
      <c r="P86" s="31" t="s">
        <v>429</v>
      </c>
      <c r="Q86" s="31" t="s">
        <v>78</v>
      </c>
    </row>
    <row r="87" spans="2:20" s="31" customFormat="1" ht="15.75">
      <c r="B87" s="160" t="s">
        <v>236</v>
      </c>
      <c r="C87" s="174" t="s">
        <v>431</v>
      </c>
      <c r="D87" s="174" t="s">
        <v>429</v>
      </c>
      <c r="E87" s="174" t="s">
        <v>429</v>
      </c>
      <c r="F87" s="12" t="s">
        <v>432</v>
      </c>
      <c r="G87" s="174" t="s">
        <v>232</v>
      </c>
      <c r="H87" s="174" t="s">
        <v>72</v>
      </c>
      <c r="K87" s="31" t="s">
        <v>429</v>
      </c>
      <c r="L87" s="31" t="s">
        <v>429</v>
      </c>
      <c r="M87" s="31" t="s">
        <v>429</v>
      </c>
      <c r="N87" s="31" t="s">
        <v>429</v>
      </c>
      <c r="O87" s="31" t="s">
        <v>429</v>
      </c>
      <c r="P87" s="31" t="s">
        <v>429</v>
      </c>
      <c r="Q87" s="31" t="s">
        <v>78</v>
      </c>
    </row>
    <row r="88" spans="2:20" s="31" customFormat="1" ht="15.75">
      <c r="B88" s="160" t="s">
        <v>236</v>
      </c>
      <c r="C88" s="174" t="s">
        <v>433</v>
      </c>
      <c r="D88" s="174" t="s">
        <v>429</v>
      </c>
      <c r="E88" s="174" t="s">
        <v>429</v>
      </c>
      <c r="F88" s="12" t="s">
        <v>432</v>
      </c>
      <c r="G88" s="174" t="s">
        <v>232</v>
      </c>
      <c r="H88" s="174" t="s">
        <v>72</v>
      </c>
      <c r="K88" s="31" t="s">
        <v>429</v>
      </c>
      <c r="L88" s="31" t="s">
        <v>429</v>
      </c>
      <c r="M88" s="31" t="s">
        <v>429</v>
      </c>
      <c r="N88" s="31" t="s">
        <v>429</v>
      </c>
      <c r="O88" s="31" t="s">
        <v>429</v>
      </c>
      <c r="P88" s="31" t="s">
        <v>429</v>
      </c>
      <c r="Q88" s="31" t="s">
        <v>78</v>
      </c>
    </row>
    <row r="89" spans="2:20" s="31" customFormat="1" ht="15.75">
      <c r="B89" s="160" t="s">
        <v>236</v>
      </c>
      <c r="C89" s="174" t="s">
        <v>434</v>
      </c>
      <c r="D89" s="174" t="s">
        <v>429</v>
      </c>
      <c r="E89" s="174" t="s">
        <v>429</v>
      </c>
      <c r="F89" s="12" t="s">
        <v>432</v>
      </c>
      <c r="G89" s="174" t="s">
        <v>232</v>
      </c>
      <c r="H89" s="174" t="s">
        <v>72</v>
      </c>
      <c r="K89" s="31" t="s">
        <v>429</v>
      </c>
      <c r="L89" s="31" t="s">
        <v>429</v>
      </c>
      <c r="M89" s="31" t="s">
        <v>429</v>
      </c>
      <c r="N89" s="31" t="s">
        <v>429</v>
      </c>
      <c r="O89" s="31" t="s">
        <v>429</v>
      </c>
      <c r="P89" s="31" t="s">
        <v>429</v>
      </c>
      <c r="Q89" s="31" t="s">
        <v>78</v>
      </c>
    </row>
    <row r="90" spans="2:20" s="31" customFormat="1" ht="15.75">
      <c r="B90" s="160" t="s">
        <v>236</v>
      </c>
      <c r="C90" s="174" t="s">
        <v>435</v>
      </c>
      <c r="D90" s="174" t="s">
        <v>429</v>
      </c>
      <c r="E90" s="174" t="s">
        <v>429</v>
      </c>
      <c r="F90" s="12" t="s">
        <v>432</v>
      </c>
      <c r="G90" s="174" t="s">
        <v>232</v>
      </c>
      <c r="H90" s="174" t="s">
        <v>72</v>
      </c>
      <c r="K90" s="31" t="s">
        <v>429</v>
      </c>
      <c r="L90" s="31" t="s">
        <v>429</v>
      </c>
      <c r="M90" s="31" t="s">
        <v>429</v>
      </c>
      <c r="N90" s="31" t="s">
        <v>429</v>
      </c>
      <c r="O90" s="31" t="s">
        <v>429</v>
      </c>
      <c r="P90" s="31" t="s">
        <v>429</v>
      </c>
      <c r="Q90" s="31" t="s">
        <v>78</v>
      </c>
    </row>
    <row r="91" spans="2:20" s="31" customFormat="1" ht="15.75">
      <c r="B91" s="160" t="s">
        <v>236</v>
      </c>
      <c r="C91" s="174" t="s">
        <v>436</v>
      </c>
      <c r="D91" s="174" t="s">
        <v>429</v>
      </c>
      <c r="E91" s="174" t="s">
        <v>429</v>
      </c>
      <c r="F91" s="12" t="s">
        <v>432</v>
      </c>
      <c r="G91" s="174" t="s">
        <v>232</v>
      </c>
      <c r="H91" s="174" t="s">
        <v>72</v>
      </c>
      <c r="K91" s="31" t="s">
        <v>429</v>
      </c>
      <c r="L91" s="31" t="s">
        <v>429</v>
      </c>
      <c r="M91" s="31" t="s">
        <v>429</v>
      </c>
      <c r="N91" s="31" t="s">
        <v>429</v>
      </c>
      <c r="O91" s="31" t="s">
        <v>429</v>
      </c>
      <c r="P91" s="31" t="s">
        <v>429</v>
      </c>
      <c r="Q91" s="31" t="s">
        <v>78</v>
      </c>
    </row>
    <row r="92" spans="2:20" s="31" customFormat="1" ht="15.75">
      <c r="B92" s="160" t="s">
        <v>236</v>
      </c>
      <c r="C92" s="174" t="s">
        <v>437</v>
      </c>
      <c r="D92" s="174" t="s">
        <v>429</v>
      </c>
      <c r="E92" s="174" t="s">
        <v>429</v>
      </c>
      <c r="F92" s="12" t="s">
        <v>432</v>
      </c>
      <c r="G92" s="174" t="s">
        <v>232</v>
      </c>
      <c r="H92" s="174" t="s">
        <v>72</v>
      </c>
      <c r="K92" s="31" t="s">
        <v>429</v>
      </c>
      <c r="L92" s="31" t="s">
        <v>429</v>
      </c>
      <c r="M92" s="31" t="s">
        <v>429</v>
      </c>
      <c r="N92" s="31" t="s">
        <v>429</v>
      </c>
      <c r="O92" s="31" t="s">
        <v>429</v>
      </c>
      <c r="P92" s="31" t="s">
        <v>429</v>
      </c>
      <c r="Q92" s="31" t="s">
        <v>78</v>
      </c>
    </row>
    <row r="93" spans="2:20" ht="15.75">
      <c r="B93" s="160" t="s">
        <v>236</v>
      </c>
      <c r="C93" s="174" t="s">
        <v>438</v>
      </c>
      <c r="D93" s="174" t="s">
        <v>429</v>
      </c>
      <c r="E93" s="174" t="s">
        <v>429</v>
      </c>
      <c r="F93" s="12" t="s">
        <v>432</v>
      </c>
      <c r="G93" s="174" t="s">
        <v>232</v>
      </c>
      <c r="H93" s="174" t="s">
        <v>72</v>
      </c>
      <c r="I93" s="31"/>
      <c r="J93" s="31"/>
      <c r="K93" s="31" t="s">
        <v>429</v>
      </c>
      <c r="L93" s="31" t="s">
        <v>429</v>
      </c>
      <c r="M93" s="31" t="s">
        <v>429</v>
      </c>
      <c r="N93" s="31" t="s">
        <v>429</v>
      </c>
      <c r="O93" s="31" t="s">
        <v>429</v>
      </c>
      <c r="P93" s="31" t="s">
        <v>429</v>
      </c>
      <c r="Q93" s="31" t="s">
        <v>78</v>
      </c>
      <c r="R93" s="31"/>
      <c r="S93" s="160"/>
      <c r="T93" s="31"/>
    </row>
    <row r="94" spans="2:20" ht="15.75">
      <c r="B94" s="160" t="s">
        <v>236</v>
      </c>
      <c r="C94" s="174" t="s">
        <v>439</v>
      </c>
      <c r="D94" s="174" t="s">
        <v>429</v>
      </c>
      <c r="E94" s="174" t="s">
        <v>429</v>
      </c>
      <c r="F94" s="12" t="s">
        <v>432</v>
      </c>
      <c r="G94" s="174" t="s">
        <v>232</v>
      </c>
      <c r="H94" s="174" t="s">
        <v>72</v>
      </c>
      <c r="I94" s="31"/>
      <c r="J94" s="31"/>
      <c r="K94" s="31" t="s">
        <v>429</v>
      </c>
      <c r="L94" s="31" t="s">
        <v>429</v>
      </c>
      <c r="M94" s="31" t="s">
        <v>429</v>
      </c>
      <c r="N94" s="31" t="s">
        <v>429</v>
      </c>
      <c r="O94" s="31" t="s">
        <v>429</v>
      </c>
      <c r="P94" s="31" t="s">
        <v>429</v>
      </c>
      <c r="Q94" s="31" t="s">
        <v>78</v>
      </c>
      <c r="R94" s="31"/>
      <c r="S94" s="160"/>
      <c r="T94" s="31"/>
    </row>
    <row r="95" spans="2:20" ht="15.75">
      <c r="B95" s="160" t="s">
        <v>236</v>
      </c>
      <c r="C95" s="174" t="s">
        <v>440</v>
      </c>
      <c r="D95" s="174" t="s">
        <v>429</v>
      </c>
      <c r="E95" s="174" t="s">
        <v>429</v>
      </c>
      <c r="F95" s="12" t="s">
        <v>432</v>
      </c>
      <c r="G95" s="174" t="s">
        <v>232</v>
      </c>
      <c r="H95" s="174" t="s">
        <v>72</v>
      </c>
      <c r="I95" s="31"/>
      <c r="J95" s="31"/>
      <c r="K95" s="31" t="s">
        <v>429</v>
      </c>
      <c r="L95" s="31" t="s">
        <v>429</v>
      </c>
      <c r="M95" s="31" t="s">
        <v>429</v>
      </c>
      <c r="N95" s="31" t="s">
        <v>429</v>
      </c>
      <c r="O95" s="31" t="s">
        <v>429</v>
      </c>
      <c r="P95" s="31" t="s">
        <v>429</v>
      </c>
      <c r="Q95" s="31" t="s">
        <v>78</v>
      </c>
      <c r="R95" s="31"/>
      <c r="S95" s="160"/>
      <c r="T95" s="31"/>
    </row>
    <row r="96" spans="2:20" s="31" customFormat="1" ht="15.75">
      <c r="B96" s="160" t="s">
        <v>236</v>
      </c>
      <c r="C96" s="174" t="s">
        <v>441</v>
      </c>
      <c r="D96" s="174" t="s">
        <v>429</v>
      </c>
      <c r="E96" s="174" t="s">
        <v>429</v>
      </c>
      <c r="F96" s="12" t="s">
        <v>432</v>
      </c>
      <c r="G96" s="174" t="s">
        <v>232</v>
      </c>
      <c r="H96" s="174" t="s">
        <v>72</v>
      </c>
      <c r="K96" s="31" t="s">
        <v>429</v>
      </c>
      <c r="L96" s="31" t="s">
        <v>429</v>
      </c>
      <c r="M96" s="31" t="s">
        <v>429</v>
      </c>
      <c r="N96" s="31" t="s">
        <v>429</v>
      </c>
      <c r="O96" s="31" t="s">
        <v>429</v>
      </c>
      <c r="P96" s="31" t="s">
        <v>429</v>
      </c>
      <c r="Q96" s="31" t="s">
        <v>78</v>
      </c>
    </row>
    <row r="97" spans="2:17" s="31" customFormat="1" ht="15.75">
      <c r="B97" s="160" t="s">
        <v>236</v>
      </c>
      <c r="C97" s="174" t="s">
        <v>442</v>
      </c>
      <c r="D97" s="174" t="s">
        <v>429</v>
      </c>
      <c r="E97" s="174" t="s">
        <v>429</v>
      </c>
      <c r="F97" s="12" t="s">
        <v>443</v>
      </c>
      <c r="G97" s="174" t="s">
        <v>232</v>
      </c>
      <c r="H97" s="174" t="s">
        <v>72</v>
      </c>
      <c r="K97" s="31" t="s">
        <v>429</v>
      </c>
      <c r="L97" s="31" t="s">
        <v>429</v>
      </c>
      <c r="M97" s="31" t="s">
        <v>429</v>
      </c>
      <c r="N97" s="31" t="s">
        <v>429</v>
      </c>
      <c r="O97" s="31" t="s">
        <v>429</v>
      </c>
      <c r="P97" s="31" t="s">
        <v>429</v>
      </c>
      <c r="Q97" s="31" t="s">
        <v>78</v>
      </c>
    </row>
    <row r="98" spans="2:17" s="31" customFormat="1" ht="15.75">
      <c r="B98" s="160" t="s">
        <v>236</v>
      </c>
      <c r="C98" s="174" t="s">
        <v>444</v>
      </c>
      <c r="D98" s="174" t="s">
        <v>429</v>
      </c>
      <c r="E98" s="174" t="s">
        <v>429</v>
      </c>
      <c r="F98" s="12" t="s">
        <v>443</v>
      </c>
      <c r="G98" s="174" t="s">
        <v>232</v>
      </c>
      <c r="H98" s="174" t="s">
        <v>72</v>
      </c>
      <c r="K98" s="31" t="s">
        <v>429</v>
      </c>
      <c r="L98" s="31" t="s">
        <v>429</v>
      </c>
      <c r="M98" s="31" t="s">
        <v>429</v>
      </c>
      <c r="N98" s="31" t="s">
        <v>429</v>
      </c>
      <c r="O98" s="31" t="s">
        <v>429</v>
      </c>
      <c r="P98" s="31" t="s">
        <v>429</v>
      </c>
      <c r="Q98" s="31" t="s">
        <v>78</v>
      </c>
    </row>
    <row r="99" spans="2:17" s="31" customFormat="1" ht="15.75">
      <c r="B99" s="160" t="s">
        <v>236</v>
      </c>
      <c r="C99" s="174" t="s">
        <v>445</v>
      </c>
      <c r="D99" s="174" t="s">
        <v>429</v>
      </c>
      <c r="E99" s="174" t="s">
        <v>429</v>
      </c>
      <c r="F99" s="12" t="s">
        <v>443</v>
      </c>
      <c r="G99" s="174" t="s">
        <v>232</v>
      </c>
      <c r="H99" s="174" t="s">
        <v>72</v>
      </c>
      <c r="K99" s="31" t="s">
        <v>429</v>
      </c>
      <c r="L99" s="31" t="s">
        <v>429</v>
      </c>
      <c r="M99" s="31" t="s">
        <v>429</v>
      </c>
      <c r="N99" s="31" t="s">
        <v>429</v>
      </c>
      <c r="O99" s="31" t="s">
        <v>429</v>
      </c>
      <c r="P99" s="31" t="s">
        <v>429</v>
      </c>
      <c r="Q99" s="31" t="s">
        <v>78</v>
      </c>
    </row>
    <row r="100" spans="2:17" s="31" customFormat="1" ht="15.75">
      <c r="B100" s="160" t="s">
        <v>446</v>
      </c>
      <c r="C100" s="174" t="s">
        <v>447</v>
      </c>
      <c r="D100" s="174" t="s">
        <v>429</v>
      </c>
      <c r="E100" s="174" t="s">
        <v>429</v>
      </c>
      <c r="F100" s="12" t="s">
        <v>446</v>
      </c>
      <c r="G100" s="174" t="s">
        <v>232</v>
      </c>
      <c r="H100" s="174" t="s">
        <v>72</v>
      </c>
      <c r="K100" s="31" t="s">
        <v>429</v>
      </c>
      <c r="L100" s="31" t="s">
        <v>429</v>
      </c>
      <c r="M100" s="31" t="s">
        <v>429</v>
      </c>
      <c r="N100" s="31" t="s">
        <v>429</v>
      </c>
      <c r="O100" s="31" t="s">
        <v>429</v>
      </c>
      <c r="P100" s="31" t="s">
        <v>429</v>
      </c>
      <c r="Q100" s="31" t="s">
        <v>78</v>
      </c>
    </row>
    <row r="101" spans="2:17" s="31" customFormat="1" ht="15.75">
      <c r="B101" s="160" t="s">
        <v>446</v>
      </c>
      <c r="C101" s="174" t="s">
        <v>448</v>
      </c>
      <c r="D101" s="174" t="s">
        <v>429</v>
      </c>
      <c r="E101" s="174" t="s">
        <v>429</v>
      </c>
      <c r="F101" s="12" t="s">
        <v>446</v>
      </c>
      <c r="G101" s="174" t="s">
        <v>232</v>
      </c>
      <c r="H101" s="174" t="s">
        <v>72</v>
      </c>
      <c r="K101" s="31" t="s">
        <v>429</v>
      </c>
      <c r="L101" s="31" t="s">
        <v>429</v>
      </c>
      <c r="M101" s="31" t="s">
        <v>429</v>
      </c>
      <c r="N101" s="31" t="s">
        <v>429</v>
      </c>
      <c r="O101" s="31" t="s">
        <v>429</v>
      </c>
      <c r="P101" s="31" t="s">
        <v>429</v>
      </c>
      <c r="Q101" s="31" t="s">
        <v>78</v>
      </c>
    </row>
    <row r="102" spans="2:17" s="31" customFormat="1" ht="15.75">
      <c r="B102" s="160" t="s">
        <v>446</v>
      </c>
      <c r="C102" s="174" t="s">
        <v>449</v>
      </c>
      <c r="D102" s="174" t="s">
        <v>429</v>
      </c>
      <c r="E102" s="174" t="s">
        <v>429</v>
      </c>
      <c r="F102" s="12" t="s">
        <v>446</v>
      </c>
      <c r="G102" s="174" t="s">
        <v>232</v>
      </c>
      <c r="H102" s="174" t="s">
        <v>72</v>
      </c>
      <c r="K102" s="31" t="s">
        <v>429</v>
      </c>
      <c r="L102" s="31" t="s">
        <v>429</v>
      </c>
      <c r="M102" s="31" t="s">
        <v>429</v>
      </c>
      <c r="N102" s="31" t="s">
        <v>429</v>
      </c>
      <c r="O102" s="31" t="s">
        <v>429</v>
      </c>
      <c r="P102" s="31" t="s">
        <v>429</v>
      </c>
      <c r="Q102" s="31" t="s">
        <v>78</v>
      </c>
    </row>
    <row r="103" spans="2:17" s="31" customFormat="1" ht="15.75">
      <c r="B103" s="160" t="s">
        <v>446</v>
      </c>
      <c r="C103" s="174" t="s">
        <v>450</v>
      </c>
      <c r="D103" s="174" t="s">
        <v>429</v>
      </c>
      <c r="E103" s="174" t="s">
        <v>429</v>
      </c>
      <c r="F103" s="12" t="s">
        <v>446</v>
      </c>
      <c r="G103" s="174" t="s">
        <v>232</v>
      </c>
      <c r="H103" s="174" t="s">
        <v>72</v>
      </c>
      <c r="K103" s="31" t="s">
        <v>429</v>
      </c>
      <c r="L103" s="31" t="s">
        <v>429</v>
      </c>
      <c r="M103" s="31" t="s">
        <v>429</v>
      </c>
      <c r="N103" s="31" t="s">
        <v>429</v>
      </c>
      <c r="O103" s="31" t="s">
        <v>429</v>
      </c>
      <c r="P103" s="31" t="s">
        <v>429</v>
      </c>
      <c r="Q103" s="31" t="s">
        <v>78</v>
      </c>
    </row>
    <row r="104" spans="2:17" s="31" customFormat="1" ht="15.75">
      <c r="B104" s="160" t="s">
        <v>451</v>
      </c>
      <c r="C104" s="174" t="s">
        <v>452</v>
      </c>
      <c r="D104" s="174" t="s">
        <v>429</v>
      </c>
      <c r="E104" s="174" t="s">
        <v>429</v>
      </c>
      <c r="F104" s="12" t="s">
        <v>453</v>
      </c>
      <c r="G104" s="174" t="s">
        <v>232</v>
      </c>
      <c r="H104" s="174" t="s">
        <v>72</v>
      </c>
      <c r="K104" s="31" t="s">
        <v>429</v>
      </c>
      <c r="L104" s="31" t="s">
        <v>429</v>
      </c>
      <c r="M104" s="31" t="s">
        <v>429</v>
      </c>
      <c r="N104" s="31" t="s">
        <v>429</v>
      </c>
      <c r="O104" s="31" t="s">
        <v>429</v>
      </c>
      <c r="P104" s="31" t="s">
        <v>429</v>
      </c>
      <c r="Q104" s="31" t="s">
        <v>78</v>
      </c>
    </row>
    <row r="105" spans="2:17" s="31" customFormat="1" ht="15.75">
      <c r="B105" s="160" t="s">
        <v>451</v>
      </c>
      <c r="C105" s="174" t="s">
        <v>454</v>
      </c>
      <c r="D105" s="174" t="s">
        <v>429</v>
      </c>
      <c r="E105" s="174" t="s">
        <v>429</v>
      </c>
      <c r="F105" s="12" t="s">
        <v>453</v>
      </c>
      <c r="G105" s="174" t="s">
        <v>232</v>
      </c>
      <c r="H105" s="174" t="s">
        <v>72</v>
      </c>
      <c r="K105" s="31" t="s">
        <v>429</v>
      </c>
      <c r="L105" s="31" t="s">
        <v>429</v>
      </c>
      <c r="M105" s="31" t="s">
        <v>429</v>
      </c>
      <c r="N105" s="31" t="s">
        <v>429</v>
      </c>
      <c r="O105" s="31" t="s">
        <v>429</v>
      </c>
      <c r="P105" s="31" t="s">
        <v>429</v>
      </c>
      <c r="Q105" s="31" t="s">
        <v>78</v>
      </c>
    </row>
    <row r="106" spans="2:17" s="31" customFormat="1" ht="15.75">
      <c r="B106" s="160" t="s">
        <v>451</v>
      </c>
      <c r="C106" s="174" t="s">
        <v>455</v>
      </c>
      <c r="D106" s="174" t="s">
        <v>429</v>
      </c>
      <c r="E106" s="174" t="s">
        <v>429</v>
      </c>
      <c r="F106" s="12" t="s">
        <v>453</v>
      </c>
      <c r="G106" s="174" t="s">
        <v>232</v>
      </c>
      <c r="H106" s="174" t="s">
        <v>72</v>
      </c>
      <c r="K106" s="31" t="s">
        <v>429</v>
      </c>
      <c r="L106" s="31" t="s">
        <v>429</v>
      </c>
      <c r="M106" s="31" t="s">
        <v>429</v>
      </c>
      <c r="N106" s="31" t="s">
        <v>429</v>
      </c>
      <c r="O106" s="31" t="s">
        <v>429</v>
      </c>
      <c r="P106" s="31" t="s">
        <v>429</v>
      </c>
      <c r="Q106" s="31" t="s">
        <v>78</v>
      </c>
    </row>
    <row r="107" spans="2:17" s="31" customFormat="1" ht="15.75">
      <c r="B107" s="160" t="s">
        <v>451</v>
      </c>
      <c r="C107" s="174" t="s">
        <v>456</v>
      </c>
      <c r="D107" s="174" t="s">
        <v>429</v>
      </c>
      <c r="E107" s="174" t="s">
        <v>429</v>
      </c>
      <c r="F107" s="12" t="s">
        <v>453</v>
      </c>
      <c r="G107" s="174" t="s">
        <v>232</v>
      </c>
      <c r="H107" s="174" t="s">
        <v>72</v>
      </c>
      <c r="K107" s="31" t="s">
        <v>429</v>
      </c>
      <c r="L107" s="31" t="s">
        <v>429</v>
      </c>
      <c r="M107" s="31" t="s">
        <v>429</v>
      </c>
      <c r="N107" s="31" t="s">
        <v>429</v>
      </c>
      <c r="O107" s="31" t="s">
        <v>429</v>
      </c>
      <c r="P107" s="31" t="s">
        <v>429</v>
      </c>
      <c r="Q107" s="31" t="s">
        <v>78</v>
      </c>
    </row>
    <row r="108" spans="2:17" s="31" customFormat="1" ht="15.75">
      <c r="B108" s="160" t="s">
        <v>451</v>
      </c>
      <c r="C108" s="174" t="s">
        <v>457</v>
      </c>
      <c r="D108" s="174" t="s">
        <v>429</v>
      </c>
      <c r="E108" s="174" t="s">
        <v>429</v>
      </c>
      <c r="F108" s="12" t="s">
        <v>453</v>
      </c>
      <c r="G108" s="174" t="s">
        <v>232</v>
      </c>
      <c r="H108" s="174" t="s">
        <v>72</v>
      </c>
      <c r="K108" s="31" t="s">
        <v>429</v>
      </c>
      <c r="L108" s="31" t="s">
        <v>429</v>
      </c>
      <c r="M108" s="31" t="s">
        <v>429</v>
      </c>
      <c r="N108" s="31" t="s">
        <v>429</v>
      </c>
      <c r="O108" s="31" t="s">
        <v>429</v>
      </c>
      <c r="P108" s="31" t="s">
        <v>429</v>
      </c>
      <c r="Q108" s="31" t="s">
        <v>78</v>
      </c>
    </row>
    <row r="109" spans="2:17" s="31" customFormat="1" ht="15.75">
      <c r="B109" s="160" t="s">
        <v>451</v>
      </c>
      <c r="C109" s="174" t="s">
        <v>458</v>
      </c>
      <c r="D109" s="174" t="s">
        <v>429</v>
      </c>
      <c r="E109" s="174" t="s">
        <v>429</v>
      </c>
      <c r="F109" s="12" t="s">
        <v>453</v>
      </c>
      <c r="G109" s="174" t="s">
        <v>232</v>
      </c>
      <c r="H109" s="174" t="s">
        <v>72</v>
      </c>
      <c r="K109" s="31" t="s">
        <v>429</v>
      </c>
      <c r="L109" s="31" t="s">
        <v>429</v>
      </c>
      <c r="M109" s="31" t="s">
        <v>429</v>
      </c>
      <c r="N109" s="31" t="s">
        <v>429</v>
      </c>
      <c r="O109" s="31" t="s">
        <v>429</v>
      </c>
      <c r="P109" s="31" t="s">
        <v>429</v>
      </c>
      <c r="Q109" s="31" t="s">
        <v>78</v>
      </c>
    </row>
    <row r="110" spans="2:17" s="31" customFormat="1" ht="15.75">
      <c r="B110" s="160" t="s">
        <v>451</v>
      </c>
      <c r="C110" s="174" t="s">
        <v>459</v>
      </c>
      <c r="D110" s="174" t="s">
        <v>429</v>
      </c>
      <c r="E110" s="174" t="s">
        <v>429</v>
      </c>
      <c r="F110" s="12" t="s">
        <v>453</v>
      </c>
      <c r="G110" s="174" t="s">
        <v>232</v>
      </c>
      <c r="H110" s="174" t="s">
        <v>72</v>
      </c>
      <c r="K110" s="31" t="s">
        <v>429</v>
      </c>
      <c r="L110" s="31" t="s">
        <v>429</v>
      </c>
      <c r="M110" s="31" t="s">
        <v>429</v>
      </c>
      <c r="N110" s="31" t="s">
        <v>429</v>
      </c>
      <c r="O110" s="31" t="s">
        <v>429</v>
      </c>
      <c r="P110" s="31" t="s">
        <v>429</v>
      </c>
      <c r="Q110" s="31" t="s">
        <v>78</v>
      </c>
    </row>
    <row r="111" spans="2:17" s="31" customFormat="1" ht="15.75">
      <c r="B111" s="160" t="s">
        <v>451</v>
      </c>
      <c r="C111" s="174" t="s">
        <v>460</v>
      </c>
      <c r="D111" s="174" t="s">
        <v>429</v>
      </c>
      <c r="E111" s="174" t="s">
        <v>429</v>
      </c>
      <c r="F111" s="12" t="s">
        <v>453</v>
      </c>
      <c r="G111" s="174" t="s">
        <v>232</v>
      </c>
      <c r="H111" s="174" t="s">
        <v>72</v>
      </c>
      <c r="K111" s="31" t="s">
        <v>429</v>
      </c>
      <c r="L111" s="31" t="s">
        <v>429</v>
      </c>
      <c r="M111" s="31" t="s">
        <v>429</v>
      </c>
      <c r="N111" s="31" t="s">
        <v>429</v>
      </c>
      <c r="O111" s="31" t="s">
        <v>429</v>
      </c>
      <c r="P111" s="31" t="s">
        <v>429</v>
      </c>
      <c r="Q111" s="31" t="s">
        <v>78</v>
      </c>
    </row>
    <row r="112" spans="2:17" s="31" customFormat="1" ht="15.75">
      <c r="B112" s="160" t="s">
        <v>451</v>
      </c>
      <c r="C112" s="174" t="s">
        <v>461</v>
      </c>
      <c r="D112" s="174" t="s">
        <v>429</v>
      </c>
      <c r="E112" s="174" t="s">
        <v>429</v>
      </c>
      <c r="F112" s="12" t="s">
        <v>453</v>
      </c>
      <c r="G112" s="174" t="s">
        <v>232</v>
      </c>
      <c r="H112" s="174" t="s">
        <v>72</v>
      </c>
      <c r="K112" s="31" t="s">
        <v>429</v>
      </c>
      <c r="L112" s="31" t="s">
        <v>429</v>
      </c>
      <c r="M112" s="31" t="s">
        <v>429</v>
      </c>
      <c r="N112" s="31" t="s">
        <v>429</v>
      </c>
      <c r="O112" s="31" t="s">
        <v>429</v>
      </c>
      <c r="P112" s="31" t="s">
        <v>429</v>
      </c>
      <c r="Q112" s="31" t="s">
        <v>78</v>
      </c>
    </row>
    <row r="113" spans="2:17" s="31" customFormat="1" ht="15.75">
      <c r="B113" s="160" t="s">
        <v>451</v>
      </c>
      <c r="C113" s="174" t="s">
        <v>462</v>
      </c>
      <c r="D113" s="174" t="s">
        <v>429</v>
      </c>
      <c r="E113" s="174" t="s">
        <v>429</v>
      </c>
      <c r="F113" s="12" t="s">
        <v>453</v>
      </c>
      <c r="G113" s="174" t="s">
        <v>232</v>
      </c>
      <c r="H113" s="174" t="s">
        <v>72</v>
      </c>
      <c r="K113" s="31" t="s">
        <v>429</v>
      </c>
      <c r="L113" s="31" t="s">
        <v>429</v>
      </c>
      <c r="M113" s="31" t="s">
        <v>429</v>
      </c>
      <c r="N113" s="31" t="s">
        <v>429</v>
      </c>
      <c r="O113" s="31" t="s">
        <v>429</v>
      </c>
      <c r="P113" s="31" t="s">
        <v>429</v>
      </c>
      <c r="Q113" s="31" t="s">
        <v>78</v>
      </c>
    </row>
    <row r="114" spans="2:17" s="31" customFormat="1" ht="15.75">
      <c r="B114" s="160" t="s">
        <v>451</v>
      </c>
      <c r="C114" s="174" t="s">
        <v>463</v>
      </c>
      <c r="D114" s="174" t="s">
        <v>429</v>
      </c>
      <c r="E114" s="174" t="s">
        <v>429</v>
      </c>
      <c r="F114" s="12" t="s">
        <v>453</v>
      </c>
      <c r="G114" s="174" t="s">
        <v>232</v>
      </c>
      <c r="H114" s="174" t="s">
        <v>72</v>
      </c>
      <c r="K114" s="31" t="s">
        <v>429</v>
      </c>
      <c r="L114" s="31" t="s">
        <v>429</v>
      </c>
      <c r="M114" s="31" t="s">
        <v>429</v>
      </c>
      <c r="N114" s="31" t="s">
        <v>429</v>
      </c>
      <c r="O114" s="31" t="s">
        <v>429</v>
      </c>
      <c r="P114" s="31" t="s">
        <v>429</v>
      </c>
      <c r="Q114" s="31" t="s">
        <v>78</v>
      </c>
    </row>
    <row r="115" spans="2:17" s="31" customFormat="1" ht="15.75">
      <c r="B115" s="160" t="s">
        <v>451</v>
      </c>
      <c r="C115" s="174" t="s">
        <v>464</v>
      </c>
      <c r="D115" s="174" t="s">
        <v>429</v>
      </c>
      <c r="E115" s="174" t="s">
        <v>429</v>
      </c>
      <c r="F115" s="12" t="s">
        <v>453</v>
      </c>
      <c r="G115" s="174" t="s">
        <v>232</v>
      </c>
      <c r="H115" s="174" t="s">
        <v>72</v>
      </c>
      <c r="K115" s="31" t="s">
        <v>429</v>
      </c>
      <c r="L115" s="31" t="s">
        <v>429</v>
      </c>
      <c r="M115" s="31" t="s">
        <v>429</v>
      </c>
      <c r="N115" s="31" t="s">
        <v>429</v>
      </c>
      <c r="O115" s="31" t="s">
        <v>429</v>
      </c>
      <c r="P115" s="31" t="s">
        <v>429</v>
      </c>
      <c r="Q115" s="31" t="s">
        <v>78</v>
      </c>
    </row>
    <row r="116" spans="2:17" s="31" customFormat="1" ht="15.75">
      <c r="B116" s="160" t="s">
        <v>451</v>
      </c>
      <c r="C116" s="174" t="s">
        <v>465</v>
      </c>
      <c r="D116" s="174" t="s">
        <v>429</v>
      </c>
      <c r="E116" s="174" t="s">
        <v>429</v>
      </c>
      <c r="F116" s="12" t="s">
        <v>453</v>
      </c>
      <c r="G116" s="174" t="s">
        <v>232</v>
      </c>
      <c r="H116" s="174" t="s">
        <v>72</v>
      </c>
      <c r="K116" s="31" t="s">
        <v>429</v>
      </c>
      <c r="L116" s="31" t="s">
        <v>429</v>
      </c>
      <c r="M116" s="31" t="s">
        <v>429</v>
      </c>
      <c r="N116" s="31" t="s">
        <v>429</v>
      </c>
      <c r="O116" s="31" t="s">
        <v>429</v>
      </c>
      <c r="P116" s="31" t="s">
        <v>429</v>
      </c>
      <c r="Q116" s="31" t="s">
        <v>78</v>
      </c>
    </row>
    <row r="117" spans="2:17" s="31" customFormat="1" ht="15.75">
      <c r="B117" s="160" t="s">
        <v>451</v>
      </c>
      <c r="C117" s="174" t="s">
        <v>466</v>
      </c>
      <c r="D117" s="174" t="s">
        <v>429</v>
      </c>
      <c r="E117" s="174" t="s">
        <v>429</v>
      </c>
      <c r="F117" s="12" t="s">
        <v>467</v>
      </c>
      <c r="G117" s="174" t="s">
        <v>232</v>
      </c>
      <c r="H117" s="174" t="s">
        <v>72</v>
      </c>
      <c r="K117" s="31" t="s">
        <v>429</v>
      </c>
      <c r="L117" s="31" t="s">
        <v>429</v>
      </c>
      <c r="M117" s="31" t="s">
        <v>429</v>
      </c>
      <c r="N117" s="31" t="s">
        <v>429</v>
      </c>
      <c r="O117" s="31" t="s">
        <v>429</v>
      </c>
      <c r="P117" s="31" t="s">
        <v>429</v>
      </c>
      <c r="Q117" s="31" t="s">
        <v>78</v>
      </c>
    </row>
    <row r="118" spans="2:17" s="31" customFormat="1" ht="15.75">
      <c r="B118" s="160" t="s">
        <v>451</v>
      </c>
      <c r="C118" s="174" t="s">
        <v>468</v>
      </c>
      <c r="D118" s="174" t="s">
        <v>429</v>
      </c>
      <c r="E118" s="174" t="s">
        <v>429</v>
      </c>
      <c r="F118" s="12" t="s">
        <v>467</v>
      </c>
      <c r="G118" s="174" t="s">
        <v>232</v>
      </c>
      <c r="H118" s="174" t="s">
        <v>72</v>
      </c>
      <c r="K118" s="31" t="s">
        <v>429</v>
      </c>
      <c r="L118" s="31" t="s">
        <v>429</v>
      </c>
      <c r="M118" s="31" t="s">
        <v>429</v>
      </c>
      <c r="N118" s="31" t="s">
        <v>429</v>
      </c>
      <c r="O118" s="31" t="s">
        <v>429</v>
      </c>
      <c r="P118" s="31" t="s">
        <v>429</v>
      </c>
      <c r="Q118" s="31" t="s">
        <v>78</v>
      </c>
    </row>
    <row r="119" spans="2:17" s="31" customFormat="1" ht="15.75">
      <c r="B119" s="160" t="s">
        <v>451</v>
      </c>
      <c r="C119" s="174" t="s">
        <v>469</v>
      </c>
      <c r="D119" s="174" t="s">
        <v>429</v>
      </c>
      <c r="E119" s="174" t="s">
        <v>429</v>
      </c>
      <c r="F119" s="12" t="s">
        <v>467</v>
      </c>
      <c r="G119" s="174" t="s">
        <v>232</v>
      </c>
      <c r="H119" s="174" t="s">
        <v>72</v>
      </c>
      <c r="K119" s="31" t="s">
        <v>429</v>
      </c>
      <c r="L119" s="31" t="s">
        <v>429</v>
      </c>
      <c r="M119" s="31" t="s">
        <v>429</v>
      </c>
      <c r="N119" s="31" t="s">
        <v>429</v>
      </c>
      <c r="O119" s="31" t="s">
        <v>429</v>
      </c>
      <c r="P119" s="31" t="s">
        <v>429</v>
      </c>
      <c r="Q119" s="31" t="s">
        <v>78</v>
      </c>
    </row>
    <row r="120" spans="2:17" s="31" customFormat="1" ht="15.75">
      <c r="B120" s="160" t="s">
        <v>451</v>
      </c>
      <c r="C120" s="174" t="s">
        <v>470</v>
      </c>
      <c r="D120" s="174" t="s">
        <v>429</v>
      </c>
      <c r="E120" s="174" t="s">
        <v>429</v>
      </c>
      <c r="F120" s="12" t="s">
        <v>467</v>
      </c>
      <c r="G120" s="174" t="s">
        <v>232</v>
      </c>
      <c r="H120" s="174" t="s">
        <v>72</v>
      </c>
      <c r="K120" s="31" t="s">
        <v>429</v>
      </c>
      <c r="L120" s="31" t="s">
        <v>429</v>
      </c>
      <c r="M120" s="31" t="s">
        <v>429</v>
      </c>
      <c r="N120" s="31" t="s">
        <v>429</v>
      </c>
      <c r="O120" s="31" t="s">
        <v>429</v>
      </c>
      <c r="P120" s="31" t="s">
        <v>429</v>
      </c>
      <c r="Q120" s="31" t="s">
        <v>78</v>
      </c>
    </row>
    <row r="121" spans="2:17" s="31" customFormat="1" ht="15.75">
      <c r="B121" s="160" t="s">
        <v>451</v>
      </c>
      <c r="C121" s="174" t="s">
        <v>471</v>
      </c>
      <c r="D121" s="174" t="s">
        <v>429</v>
      </c>
      <c r="E121" s="174" t="s">
        <v>429</v>
      </c>
      <c r="F121" s="12" t="s">
        <v>467</v>
      </c>
      <c r="G121" s="174" t="s">
        <v>232</v>
      </c>
      <c r="H121" s="174" t="s">
        <v>72</v>
      </c>
      <c r="K121" s="31" t="s">
        <v>429</v>
      </c>
      <c r="L121" s="31" t="s">
        <v>429</v>
      </c>
      <c r="M121" s="31" t="s">
        <v>429</v>
      </c>
      <c r="N121" s="31" t="s">
        <v>429</v>
      </c>
      <c r="O121" s="31" t="s">
        <v>429</v>
      </c>
      <c r="P121" s="31" t="s">
        <v>429</v>
      </c>
      <c r="Q121" s="31" t="s">
        <v>78</v>
      </c>
    </row>
    <row r="122" spans="2:17" s="31" customFormat="1" ht="15.75">
      <c r="B122" s="160" t="s">
        <v>451</v>
      </c>
      <c r="C122" s="174" t="s">
        <v>472</v>
      </c>
      <c r="D122" s="174" t="s">
        <v>429</v>
      </c>
      <c r="E122" s="174" t="s">
        <v>429</v>
      </c>
      <c r="F122" s="12" t="s">
        <v>467</v>
      </c>
      <c r="G122" s="174" t="s">
        <v>232</v>
      </c>
      <c r="H122" s="174" t="s">
        <v>72</v>
      </c>
      <c r="K122" s="31" t="s">
        <v>429</v>
      </c>
      <c r="L122" s="31" t="s">
        <v>429</v>
      </c>
      <c r="M122" s="31" t="s">
        <v>429</v>
      </c>
      <c r="N122" s="31" t="s">
        <v>429</v>
      </c>
      <c r="O122" s="31" t="s">
        <v>429</v>
      </c>
      <c r="P122" s="31" t="s">
        <v>429</v>
      </c>
      <c r="Q122" s="31" t="s">
        <v>78</v>
      </c>
    </row>
    <row r="123" spans="2:17" s="31" customFormat="1" ht="15.75">
      <c r="B123" s="160" t="s">
        <v>473</v>
      </c>
      <c r="C123" s="174" t="s">
        <v>474</v>
      </c>
      <c r="D123" s="174" t="s">
        <v>429</v>
      </c>
      <c r="E123" s="174" t="s">
        <v>429</v>
      </c>
      <c r="F123" s="12" t="s">
        <v>475</v>
      </c>
      <c r="G123" s="174" t="s">
        <v>232</v>
      </c>
      <c r="H123" s="174" t="s">
        <v>72</v>
      </c>
      <c r="K123" s="31" t="s">
        <v>429</v>
      </c>
      <c r="L123" s="31" t="s">
        <v>429</v>
      </c>
      <c r="M123" s="31" t="s">
        <v>429</v>
      </c>
      <c r="N123" s="31" t="s">
        <v>429</v>
      </c>
      <c r="O123" s="31" t="s">
        <v>429</v>
      </c>
      <c r="P123" s="31" t="s">
        <v>429</v>
      </c>
      <c r="Q123" s="31" t="s">
        <v>78</v>
      </c>
    </row>
    <row r="124" spans="2:17" s="31" customFormat="1" ht="15.75">
      <c r="B124" s="160" t="s">
        <v>476</v>
      </c>
      <c r="C124" s="174" t="s">
        <v>477</v>
      </c>
      <c r="D124" s="174" t="s">
        <v>429</v>
      </c>
      <c r="E124" s="174" t="s">
        <v>429</v>
      </c>
      <c r="F124" s="12" t="s">
        <v>478</v>
      </c>
      <c r="G124" s="174" t="s">
        <v>232</v>
      </c>
      <c r="H124" s="174" t="s">
        <v>72</v>
      </c>
      <c r="K124" s="31" t="s">
        <v>429</v>
      </c>
      <c r="L124" s="31" t="s">
        <v>429</v>
      </c>
      <c r="M124" s="31" t="s">
        <v>429</v>
      </c>
      <c r="N124" s="31" t="s">
        <v>429</v>
      </c>
      <c r="O124" s="31" t="s">
        <v>429</v>
      </c>
      <c r="P124" s="31" t="s">
        <v>429</v>
      </c>
      <c r="Q124" s="31" t="s">
        <v>78</v>
      </c>
    </row>
    <row r="125" spans="2:17" s="31" customFormat="1" ht="15.75">
      <c r="B125" s="160" t="s">
        <v>476</v>
      </c>
      <c r="C125" s="174" t="s">
        <v>479</v>
      </c>
      <c r="D125" s="174" t="s">
        <v>429</v>
      </c>
      <c r="E125" s="174" t="s">
        <v>429</v>
      </c>
      <c r="F125" s="12" t="s">
        <v>478</v>
      </c>
      <c r="G125" s="174" t="s">
        <v>232</v>
      </c>
      <c r="H125" s="174" t="s">
        <v>72</v>
      </c>
      <c r="K125" s="31" t="s">
        <v>429</v>
      </c>
      <c r="L125" s="31" t="s">
        <v>429</v>
      </c>
      <c r="M125" s="31" t="s">
        <v>429</v>
      </c>
      <c r="N125" s="31" t="s">
        <v>429</v>
      </c>
      <c r="O125" s="31" t="s">
        <v>429</v>
      </c>
      <c r="P125" s="31" t="s">
        <v>429</v>
      </c>
      <c r="Q125" s="31" t="s">
        <v>78</v>
      </c>
    </row>
    <row r="126" spans="2:17" s="31" customFormat="1" ht="15.75">
      <c r="B126" s="160" t="s">
        <v>476</v>
      </c>
      <c r="C126" s="174" t="s">
        <v>480</v>
      </c>
      <c r="D126" s="174" t="s">
        <v>429</v>
      </c>
      <c r="E126" s="174" t="s">
        <v>429</v>
      </c>
      <c r="F126" s="12" t="s">
        <v>478</v>
      </c>
      <c r="G126" s="174" t="s">
        <v>232</v>
      </c>
      <c r="H126" s="174" t="s">
        <v>72</v>
      </c>
      <c r="K126" s="31" t="s">
        <v>429</v>
      </c>
      <c r="L126" s="31" t="s">
        <v>429</v>
      </c>
      <c r="M126" s="31" t="s">
        <v>429</v>
      </c>
      <c r="N126" s="31" t="s">
        <v>429</v>
      </c>
      <c r="O126" s="31" t="s">
        <v>429</v>
      </c>
      <c r="P126" s="31" t="s">
        <v>429</v>
      </c>
      <c r="Q126" s="31" t="s">
        <v>78</v>
      </c>
    </row>
    <row r="127" spans="2:17" s="31" customFormat="1" ht="15.75">
      <c r="B127" s="160" t="s">
        <v>476</v>
      </c>
      <c r="C127" s="174" t="s">
        <v>481</v>
      </c>
      <c r="D127" s="174" t="s">
        <v>429</v>
      </c>
      <c r="E127" s="174" t="s">
        <v>429</v>
      </c>
      <c r="F127" s="12" t="s">
        <v>478</v>
      </c>
      <c r="G127" s="174" t="s">
        <v>232</v>
      </c>
      <c r="H127" s="174" t="s">
        <v>72</v>
      </c>
      <c r="K127" s="31" t="s">
        <v>429</v>
      </c>
      <c r="L127" s="31" t="s">
        <v>429</v>
      </c>
      <c r="M127" s="31" t="s">
        <v>429</v>
      </c>
      <c r="N127" s="31" t="s">
        <v>429</v>
      </c>
      <c r="O127" s="31" t="s">
        <v>429</v>
      </c>
      <c r="P127" s="31" t="s">
        <v>429</v>
      </c>
      <c r="Q127" s="31" t="s">
        <v>78</v>
      </c>
    </row>
    <row r="128" spans="2:17" s="31" customFormat="1" ht="15.75">
      <c r="B128" s="160" t="s">
        <v>476</v>
      </c>
      <c r="C128" s="174" t="s">
        <v>482</v>
      </c>
      <c r="D128" s="174" t="s">
        <v>429</v>
      </c>
      <c r="E128" s="174" t="s">
        <v>429</v>
      </c>
      <c r="F128" s="12" t="s">
        <v>478</v>
      </c>
      <c r="G128" s="174" t="s">
        <v>232</v>
      </c>
      <c r="H128" s="174" t="s">
        <v>72</v>
      </c>
      <c r="K128" s="31" t="s">
        <v>429</v>
      </c>
      <c r="L128" s="31" t="s">
        <v>429</v>
      </c>
      <c r="M128" s="31" t="s">
        <v>429</v>
      </c>
      <c r="N128" s="31" t="s">
        <v>429</v>
      </c>
      <c r="O128" s="31" t="s">
        <v>429</v>
      </c>
      <c r="P128" s="31" t="s">
        <v>429</v>
      </c>
      <c r="Q128" s="31" t="s">
        <v>78</v>
      </c>
    </row>
    <row r="129" spans="2:17" s="31" customFormat="1" ht="15.75">
      <c r="B129" s="160" t="s">
        <v>483</v>
      </c>
      <c r="C129" s="174" t="s">
        <v>484</v>
      </c>
      <c r="D129" s="174" t="s">
        <v>429</v>
      </c>
      <c r="E129" s="174" t="s">
        <v>429</v>
      </c>
      <c r="F129" s="12" t="s">
        <v>485</v>
      </c>
      <c r="G129" s="174" t="s">
        <v>232</v>
      </c>
      <c r="H129" s="174" t="s">
        <v>72</v>
      </c>
      <c r="K129" s="31" t="s">
        <v>429</v>
      </c>
      <c r="L129" s="31" t="s">
        <v>429</v>
      </c>
      <c r="M129" s="31" t="s">
        <v>429</v>
      </c>
      <c r="N129" s="31" t="s">
        <v>429</v>
      </c>
      <c r="O129" s="31" t="s">
        <v>429</v>
      </c>
      <c r="P129" s="31" t="s">
        <v>429</v>
      </c>
      <c r="Q129" s="31" t="s">
        <v>78</v>
      </c>
    </row>
    <row r="130" spans="2:17" s="31" customFormat="1" ht="15.75">
      <c r="B130" s="160" t="s">
        <v>483</v>
      </c>
      <c r="C130" s="174" t="s">
        <v>486</v>
      </c>
      <c r="D130" s="174" t="s">
        <v>429</v>
      </c>
      <c r="E130" s="174" t="s">
        <v>429</v>
      </c>
      <c r="F130" s="12" t="s">
        <v>487</v>
      </c>
      <c r="G130" s="174" t="s">
        <v>232</v>
      </c>
      <c r="H130" s="174" t="s">
        <v>72</v>
      </c>
      <c r="K130" s="31" t="s">
        <v>429</v>
      </c>
      <c r="L130" s="31" t="s">
        <v>429</v>
      </c>
      <c r="M130" s="31" t="s">
        <v>429</v>
      </c>
      <c r="N130" s="31" t="s">
        <v>429</v>
      </c>
      <c r="O130" s="31" t="s">
        <v>429</v>
      </c>
      <c r="P130" s="31" t="s">
        <v>429</v>
      </c>
      <c r="Q130" s="31" t="s">
        <v>78</v>
      </c>
    </row>
    <row r="131" spans="2:17" s="31" customFormat="1" ht="15.75">
      <c r="B131" s="160" t="s">
        <v>483</v>
      </c>
      <c r="C131" s="174" t="s">
        <v>488</v>
      </c>
      <c r="D131" s="174" t="s">
        <v>429</v>
      </c>
      <c r="E131" s="174" t="s">
        <v>429</v>
      </c>
      <c r="F131" s="12" t="s">
        <v>487</v>
      </c>
      <c r="G131" s="174" t="s">
        <v>232</v>
      </c>
      <c r="H131" s="174" t="s">
        <v>72</v>
      </c>
      <c r="K131" s="31" t="s">
        <v>429</v>
      </c>
      <c r="L131" s="31" t="s">
        <v>429</v>
      </c>
      <c r="M131" s="31" t="s">
        <v>429</v>
      </c>
      <c r="N131" s="31" t="s">
        <v>429</v>
      </c>
      <c r="O131" s="31" t="s">
        <v>429</v>
      </c>
      <c r="P131" s="31" t="s">
        <v>429</v>
      </c>
      <c r="Q131" s="31" t="s">
        <v>78</v>
      </c>
    </row>
    <row r="132" spans="2:17" s="31" customFormat="1" ht="15.75">
      <c r="B132" s="160" t="s">
        <v>483</v>
      </c>
      <c r="C132" s="174" t="s">
        <v>489</v>
      </c>
      <c r="D132" s="174" t="s">
        <v>429</v>
      </c>
      <c r="E132" s="174" t="s">
        <v>429</v>
      </c>
      <c r="F132" s="12" t="s">
        <v>487</v>
      </c>
      <c r="G132" s="174" t="s">
        <v>232</v>
      </c>
      <c r="H132" s="174" t="s">
        <v>72</v>
      </c>
      <c r="K132" s="31" t="s">
        <v>429</v>
      </c>
      <c r="L132" s="31" t="s">
        <v>429</v>
      </c>
      <c r="M132" s="31" t="s">
        <v>429</v>
      </c>
      <c r="N132" s="31" t="s">
        <v>429</v>
      </c>
      <c r="O132" s="31" t="s">
        <v>429</v>
      </c>
      <c r="P132" s="31" t="s">
        <v>429</v>
      </c>
      <c r="Q132" s="31" t="s">
        <v>78</v>
      </c>
    </row>
    <row r="133" spans="2:17" s="31" customFormat="1" ht="15.75">
      <c r="B133" s="160" t="s">
        <v>483</v>
      </c>
      <c r="C133" s="174" t="s">
        <v>490</v>
      </c>
      <c r="D133" s="174" t="s">
        <v>429</v>
      </c>
      <c r="E133" s="174" t="s">
        <v>429</v>
      </c>
      <c r="F133" s="12" t="s">
        <v>487</v>
      </c>
      <c r="G133" s="174" t="s">
        <v>232</v>
      </c>
      <c r="H133" s="174" t="s">
        <v>72</v>
      </c>
      <c r="K133" s="31" t="s">
        <v>429</v>
      </c>
      <c r="L133" s="31" t="s">
        <v>429</v>
      </c>
      <c r="M133" s="31" t="s">
        <v>429</v>
      </c>
      <c r="N133" s="31" t="s">
        <v>429</v>
      </c>
      <c r="O133" s="31" t="s">
        <v>429</v>
      </c>
      <c r="P133" s="31" t="s">
        <v>429</v>
      </c>
      <c r="Q133" s="31" t="s">
        <v>78</v>
      </c>
    </row>
    <row r="134" spans="2:17" s="31" customFormat="1" ht="15.75">
      <c r="B134" s="160" t="s">
        <v>483</v>
      </c>
      <c r="C134" s="174" t="s">
        <v>491</v>
      </c>
      <c r="D134" s="174" t="s">
        <v>429</v>
      </c>
      <c r="E134" s="174" t="s">
        <v>429</v>
      </c>
      <c r="F134" s="12" t="s">
        <v>487</v>
      </c>
      <c r="G134" s="174" t="s">
        <v>232</v>
      </c>
      <c r="H134" s="174" t="s">
        <v>72</v>
      </c>
      <c r="K134" s="31" t="s">
        <v>429</v>
      </c>
      <c r="L134" s="31" t="s">
        <v>429</v>
      </c>
      <c r="M134" s="31" t="s">
        <v>429</v>
      </c>
      <c r="N134" s="31" t="s">
        <v>429</v>
      </c>
      <c r="O134" s="31" t="s">
        <v>429</v>
      </c>
      <c r="P134" s="31" t="s">
        <v>429</v>
      </c>
      <c r="Q134" s="31" t="s">
        <v>78</v>
      </c>
    </row>
    <row r="135" spans="2:17" s="31" customFormat="1" ht="15.75">
      <c r="B135" s="160" t="s">
        <v>483</v>
      </c>
      <c r="C135" s="174" t="s">
        <v>492</v>
      </c>
      <c r="D135" s="174" t="s">
        <v>429</v>
      </c>
      <c r="E135" s="174" t="s">
        <v>429</v>
      </c>
      <c r="F135" s="12" t="s">
        <v>487</v>
      </c>
      <c r="G135" s="174" t="s">
        <v>232</v>
      </c>
      <c r="H135" s="174" t="s">
        <v>72</v>
      </c>
      <c r="K135" s="31" t="s">
        <v>429</v>
      </c>
      <c r="L135" s="31" t="s">
        <v>429</v>
      </c>
      <c r="M135" s="31" t="s">
        <v>429</v>
      </c>
      <c r="N135" s="31" t="s">
        <v>429</v>
      </c>
      <c r="O135" s="31" t="s">
        <v>429</v>
      </c>
      <c r="P135" s="31" t="s">
        <v>429</v>
      </c>
      <c r="Q135" s="31" t="s">
        <v>78</v>
      </c>
    </row>
    <row r="136" spans="2:17" s="31" customFormat="1" ht="15.75">
      <c r="B136" s="160" t="s">
        <v>483</v>
      </c>
      <c r="C136" s="174" t="s">
        <v>493</v>
      </c>
      <c r="D136" s="174" t="s">
        <v>429</v>
      </c>
      <c r="E136" s="174" t="s">
        <v>429</v>
      </c>
      <c r="F136" s="12" t="s">
        <v>487</v>
      </c>
      <c r="G136" s="174" t="s">
        <v>232</v>
      </c>
      <c r="H136" s="174" t="s">
        <v>72</v>
      </c>
      <c r="K136" s="31" t="s">
        <v>429</v>
      </c>
      <c r="L136" s="31" t="s">
        <v>429</v>
      </c>
      <c r="M136" s="31" t="s">
        <v>429</v>
      </c>
      <c r="N136" s="31" t="s">
        <v>429</v>
      </c>
      <c r="O136" s="31" t="s">
        <v>429</v>
      </c>
      <c r="P136" s="31" t="s">
        <v>429</v>
      </c>
      <c r="Q136" s="31" t="s">
        <v>78</v>
      </c>
    </row>
    <row r="137" spans="2:17" s="31" customFormat="1" ht="15.75">
      <c r="B137" s="160" t="s">
        <v>483</v>
      </c>
      <c r="C137" s="174" t="s">
        <v>494</v>
      </c>
      <c r="D137" s="174" t="s">
        <v>429</v>
      </c>
      <c r="E137" s="174" t="s">
        <v>429</v>
      </c>
      <c r="F137" s="12" t="s">
        <v>487</v>
      </c>
      <c r="G137" s="174" t="s">
        <v>232</v>
      </c>
      <c r="H137" s="174" t="s">
        <v>72</v>
      </c>
      <c r="K137" s="31" t="s">
        <v>429</v>
      </c>
      <c r="L137" s="31" t="s">
        <v>429</v>
      </c>
      <c r="M137" s="31" t="s">
        <v>429</v>
      </c>
      <c r="N137" s="31" t="s">
        <v>429</v>
      </c>
      <c r="O137" s="31" t="s">
        <v>429</v>
      </c>
      <c r="P137" s="31" t="s">
        <v>429</v>
      </c>
      <c r="Q137" s="31" t="s">
        <v>78</v>
      </c>
    </row>
    <row r="138" spans="2:17" s="31" customFormat="1" ht="15.75">
      <c r="B138" s="160" t="s">
        <v>483</v>
      </c>
      <c r="C138" s="174" t="s">
        <v>495</v>
      </c>
      <c r="D138" s="174" t="s">
        <v>429</v>
      </c>
      <c r="E138" s="174" t="s">
        <v>429</v>
      </c>
      <c r="F138" s="12" t="s">
        <v>496</v>
      </c>
      <c r="G138" s="174" t="s">
        <v>232</v>
      </c>
      <c r="H138" s="174" t="s">
        <v>72</v>
      </c>
      <c r="K138" s="31" t="s">
        <v>429</v>
      </c>
      <c r="L138" s="31" t="s">
        <v>429</v>
      </c>
      <c r="M138" s="31" t="s">
        <v>429</v>
      </c>
      <c r="N138" s="31" t="s">
        <v>429</v>
      </c>
      <c r="O138" s="31" t="s">
        <v>429</v>
      </c>
      <c r="P138" s="31" t="s">
        <v>429</v>
      </c>
      <c r="Q138" s="31" t="s">
        <v>78</v>
      </c>
    </row>
    <row r="139" spans="2:17" s="31" customFormat="1" ht="15.75">
      <c r="B139" s="160" t="s">
        <v>483</v>
      </c>
      <c r="C139" s="174" t="s">
        <v>497</v>
      </c>
      <c r="D139" s="174" t="s">
        <v>429</v>
      </c>
      <c r="E139" s="174" t="s">
        <v>429</v>
      </c>
      <c r="F139" s="12" t="s">
        <v>498</v>
      </c>
      <c r="G139" s="174" t="s">
        <v>232</v>
      </c>
      <c r="H139" s="174" t="s">
        <v>72</v>
      </c>
      <c r="K139" s="31" t="s">
        <v>429</v>
      </c>
      <c r="L139" s="31" t="s">
        <v>429</v>
      </c>
      <c r="M139" s="31" t="s">
        <v>429</v>
      </c>
      <c r="N139" s="31" t="s">
        <v>429</v>
      </c>
      <c r="O139" s="31" t="s">
        <v>429</v>
      </c>
      <c r="P139" s="31" t="s">
        <v>429</v>
      </c>
      <c r="Q139" s="31" t="s">
        <v>78</v>
      </c>
    </row>
    <row r="140" spans="2:17" s="31" customFormat="1" ht="15.75">
      <c r="B140" s="160" t="s">
        <v>483</v>
      </c>
      <c r="C140" s="174" t="s">
        <v>499</v>
      </c>
      <c r="D140" s="174" t="s">
        <v>429</v>
      </c>
      <c r="E140" s="174" t="s">
        <v>429</v>
      </c>
      <c r="F140" s="12" t="s">
        <v>498</v>
      </c>
      <c r="G140" s="174" t="s">
        <v>232</v>
      </c>
      <c r="H140" s="174" t="s">
        <v>72</v>
      </c>
      <c r="K140" s="31" t="s">
        <v>429</v>
      </c>
      <c r="L140" s="31" t="s">
        <v>429</v>
      </c>
      <c r="M140" s="31" t="s">
        <v>429</v>
      </c>
      <c r="N140" s="31" t="s">
        <v>429</v>
      </c>
      <c r="O140" s="31" t="s">
        <v>429</v>
      </c>
      <c r="P140" s="31" t="s">
        <v>429</v>
      </c>
      <c r="Q140" s="31" t="s">
        <v>78</v>
      </c>
    </row>
    <row r="141" spans="2:17" s="31" customFormat="1" ht="15.75">
      <c r="B141" s="160" t="s">
        <v>483</v>
      </c>
      <c r="C141" s="174" t="s">
        <v>500</v>
      </c>
      <c r="D141" s="174" t="s">
        <v>429</v>
      </c>
      <c r="E141" s="174" t="s">
        <v>429</v>
      </c>
      <c r="F141" s="12" t="s">
        <v>501</v>
      </c>
      <c r="G141" s="174" t="s">
        <v>232</v>
      </c>
      <c r="H141" s="174" t="s">
        <v>72</v>
      </c>
      <c r="K141" s="31" t="s">
        <v>429</v>
      </c>
      <c r="L141" s="31" t="s">
        <v>429</v>
      </c>
      <c r="M141" s="31" t="s">
        <v>429</v>
      </c>
      <c r="N141" s="31" t="s">
        <v>429</v>
      </c>
      <c r="O141" s="31" t="s">
        <v>429</v>
      </c>
      <c r="P141" s="31" t="s">
        <v>429</v>
      </c>
      <c r="Q141" s="31" t="s">
        <v>78</v>
      </c>
    </row>
    <row r="142" spans="2:17" s="31" customFormat="1" ht="15.75">
      <c r="B142" s="160" t="s">
        <v>483</v>
      </c>
      <c r="C142" s="174" t="s">
        <v>502</v>
      </c>
      <c r="D142" s="174" t="s">
        <v>429</v>
      </c>
      <c r="E142" s="174" t="s">
        <v>429</v>
      </c>
      <c r="F142" s="12" t="s">
        <v>501</v>
      </c>
      <c r="G142" s="174" t="s">
        <v>232</v>
      </c>
      <c r="H142" s="174" t="s">
        <v>72</v>
      </c>
      <c r="K142" s="31" t="s">
        <v>429</v>
      </c>
      <c r="L142" s="31" t="s">
        <v>429</v>
      </c>
      <c r="M142" s="31" t="s">
        <v>429</v>
      </c>
      <c r="N142" s="31" t="s">
        <v>429</v>
      </c>
      <c r="O142" s="31" t="s">
        <v>429</v>
      </c>
      <c r="P142" s="31" t="s">
        <v>429</v>
      </c>
      <c r="Q142" s="31" t="s">
        <v>78</v>
      </c>
    </row>
    <row r="143" spans="2:17" s="31" customFormat="1" ht="15.75">
      <c r="B143" s="160" t="s">
        <v>483</v>
      </c>
      <c r="C143" s="174" t="s">
        <v>503</v>
      </c>
      <c r="D143" s="174" t="s">
        <v>429</v>
      </c>
      <c r="E143" s="174" t="s">
        <v>429</v>
      </c>
      <c r="F143" s="12" t="s">
        <v>501</v>
      </c>
      <c r="G143" s="174" t="s">
        <v>232</v>
      </c>
      <c r="H143" s="174" t="s">
        <v>72</v>
      </c>
      <c r="K143" s="31" t="s">
        <v>429</v>
      </c>
      <c r="L143" s="31" t="s">
        <v>429</v>
      </c>
      <c r="M143" s="31" t="s">
        <v>429</v>
      </c>
      <c r="N143" s="31" t="s">
        <v>429</v>
      </c>
      <c r="O143" s="31" t="s">
        <v>429</v>
      </c>
      <c r="P143" s="31" t="s">
        <v>429</v>
      </c>
      <c r="Q143" s="31" t="s">
        <v>78</v>
      </c>
    </row>
    <row r="144" spans="2:17" s="31" customFormat="1" ht="15.75">
      <c r="B144" s="160" t="s">
        <v>483</v>
      </c>
      <c r="C144" s="174" t="s">
        <v>504</v>
      </c>
      <c r="D144" s="174" t="s">
        <v>429</v>
      </c>
      <c r="E144" s="174" t="s">
        <v>429</v>
      </c>
      <c r="F144" s="12" t="s">
        <v>501</v>
      </c>
      <c r="G144" s="174" t="s">
        <v>232</v>
      </c>
      <c r="H144" s="174" t="s">
        <v>72</v>
      </c>
      <c r="K144" s="31" t="s">
        <v>429</v>
      </c>
      <c r="L144" s="31" t="s">
        <v>429</v>
      </c>
      <c r="M144" s="31" t="s">
        <v>429</v>
      </c>
      <c r="N144" s="31" t="s">
        <v>429</v>
      </c>
      <c r="O144" s="31" t="s">
        <v>429</v>
      </c>
      <c r="P144" s="31" t="s">
        <v>429</v>
      </c>
      <c r="Q144" s="31" t="s">
        <v>78</v>
      </c>
    </row>
    <row r="145" spans="2:17" s="31" customFormat="1" ht="15.75">
      <c r="B145" s="160" t="s">
        <v>483</v>
      </c>
      <c r="C145" s="174" t="s">
        <v>505</v>
      </c>
      <c r="D145" s="174" t="s">
        <v>429</v>
      </c>
      <c r="E145" s="174" t="s">
        <v>429</v>
      </c>
      <c r="F145" s="12" t="s">
        <v>501</v>
      </c>
      <c r="G145" s="174" t="s">
        <v>232</v>
      </c>
      <c r="H145" s="174" t="s">
        <v>72</v>
      </c>
      <c r="K145" s="31" t="s">
        <v>429</v>
      </c>
      <c r="L145" s="31" t="s">
        <v>429</v>
      </c>
      <c r="M145" s="31" t="s">
        <v>429</v>
      </c>
      <c r="N145" s="31" t="s">
        <v>429</v>
      </c>
      <c r="O145" s="31" t="s">
        <v>429</v>
      </c>
      <c r="P145" s="31" t="s">
        <v>429</v>
      </c>
      <c r="Q145" s="31" t="s">
        <v>78</v>
      </c>
    </row>
    <row r="146" spans="2:17" s="31" customFormat="1" ht="15.75">
      <c r="B146" s="160" t="s">
        <v>506</v>
      </c>
      <c r="C146" s="174" t="s">
        <v>507</v>
      </c>
      <c r="D146" s="174" t="s">
        <v>429</v>
      </c>
      <c r="E146" s="174" t="s">
        <v>429</v>
      </c>
      <c r="F146" s="12" t="s">
        <v>506</v>
      </c>
      <c r="G146" s="174" t="s">
        <v>232</v>
      </c>
      <c r="H146" s="174" t="s">
        <v>72</v>
      </c>
      <c r="K146" s="31" t="s">
        <v>429</v>
      </c>
      <c r="L146" s="31" t="s">
        <v>429</v>
      </c>
      <c r="M146" s="31" t="s">
        <v>429</v>
      </c>
      <c r="N146" s="31" t="s">
        <v>429</v>
      </c>
      <c r="O146" s="31" t="s">
        <v>429</v>
      </c>
      <c r="P146" s="31" t="s">
        <v>429</v>
      </c>
      <c r="Q146" s="31" t="s">
        <v>78</v>
      </c>
    </row>
    <row r="147" spans="2:17" s="31" customFormat="1" ht="15.75">
      <c r="B147" s="160" t="s">
        <v>271</v>
      </c>
      <c r="C147" s="174" t="s">
        <v>508</v>
      </c>
      <c r="D147" s="174" t="s">
        <v>429</v>
      </c>
      <c r="E147" s="174" t="s">
        <v>429</v>
      </c>
      <c r="F147" s="12" t="s">
        <v>509</v>
      </c>
      <c r="G147" s="174" t="s">
        <v>232</v>
      </c>
      <c r="H147" s="174" t="s">
        <v>72</v>
      </c>
      <c r="K147" s="31" t="s">
        <v>429</v>
      </c>
      <c r="L147" s="31" t="s">
        <v>429</v>
      </c>
      <c r="M147" s="31" t="s">
        <v>429</v>
      </c>
      <c r="N147" s="31" t="s">
        <v>429</v>
      </c>
      <c r="O147" s="31" t="s">
        <v>429</v>
      </c>
      <c r="P147" s="31" t="s">
        <v>429</v>
      </c>
      <c r="Q147" s="31" t="s">
        <v>78</v>
      </c>
    </row>
    <row r="148" spans="2:17" s="31" customFormat="1" ht="15.75">
      <c r="B148" s="160" t="s">
        <v>271</v>
      </c>
      <c r="C148" s="174" t="s">
        <v>510</v>
      </c>
      <c r="D148" s="174" t="s">
        <v>429</v>
      </c>
      <c r="E148" s="174" t="s">
        <v>429</v>
      </c>
      <c r="F148" s="12" t="s">
        <v>509</v>
      </c>
      <c r="G148" s="174" t="s">
        <v>232</v>
      </c>
      <c r="H148" s="174" t="s">
        <v>72</v>
      </c>
      <c r="K148" s="31" t="s">
        <v>429</v>
      </c>
      <c r="L148" s="31" t="s">
        <v>429</v>
      </c>
      <c r="M148" s="31" t="s">
        <v>429</v>
      </c>
      <c r="N148" s="31" t="s">
        <v>429</v>
      </c>
      <c r="O148" s="31" t="s">
        <v>429</v>
      </c>
      <c r="P148" s="31" t="s">
        <v>429</v>
      </c>
      <c r="Q148" s="31" t="s">
        <v>78</v>
      </c>
    </row>
    <row r="149" spans="2:17" s="31" customFormat="1" ht="15.75">
      <c r="B149" s="160" t="s">
        <v>271</v>
      </c>
      <c r="C149" s="174" t="s">
        <v>511</v>
      </c>
      <c r="D149" s="174" t="s">
        <v>429</v>
      </c>
      <c r="E149" s="174" t="s">
        <v>429</v>
      </c>
      <c r="F149" s="12" t="s">
        <v>509</v>
      </c>
      <c r="G149" s="174" t="s">
        <v>232</v>
      </c>
      <c r="H149" s="174" t="s">
        <v>72</v>
      </c>
      <c r="K149" s="31" t="s">
        <v>429</v>
      </c>
      <c r="L149" s="31" t="s">
        <v>429</v>
      </c>
      <c r="M149" s="31" t="s">
        <v>429</v>
      </c>
      <c r="N149" s="31" t="s">
        <v>429</v>
      </c>
      <c r="O149" s="31" t="s">
        <v>429</v>
      </c>
      <c r="P149" s="31" t="s">
        <v>429</v>
      </c>
      <c r="Q149" s="31" t="s">
        <v>78</v>
      </c>
    </row>
    <row r="150" spans="2:17" s="31" customFormat="1" ht="15.75">
      <c r="B150" s="160" t="s">
        <v>271</v>
      </c>
      <c r="C150" s="174" t="s">
        <v>512</v>
      </c>
      <c r="D150" s="174" t="s">
        <v>429</v>
      </c>
      <c r="E150" s="174" t="s">
        <v>429</v>
      </c>
      <c r="F150" s="12" t="s">
        <v>509</v>
      </c>
      <c r="G150" s="174" t="s">
        <v>232</v>
      </c>
      <c r="H150" s="174" t="s">
        <v>72</v>
      </c>
      <c r="K150" s="31" t="s">
        <v>429</v>
      </c>
      <c r="L150" s="31" t="s">
        <v>429</v>
      </c>
      <c r="M150" s="31" t="s">
        <v>429</v>
      </c>
      <c r="N150" s="31" t="s">
        <v>429</v>
      </c>
      <c r="O150" s="31" t="s">
        <v>429</v>
      </c>
      <c r="P150" s="31" t="s">
        <v>429</v>
      </c>
      <c r="Q150" s="31" t="s">
        <v>78</v>
      </c>
    </row>
    <row r="151" spans="2:17" s="31" customFormat="1" ht="15.75">
      <c r="B151" s="160" t="s">
        <v>271</v>
      </c>
      <c r="C151" s="174" t="s">
        <v>513</v>
      </c>
      <c r="D151" s="174" t="s">
        <v>429</v>
      </c>
      <c r="E151" s="174" t="s">
        <v>429</v>
      </c>
      <c r="F151" s="12" t="s">
        <v>509</v>
      </c>
      <c r="G151" s="174" t="s">
        <v>232</v>
      </c>
      <c r="H151" s="174" t="s">
        <v>72</v>
      </c>
      <c r="K151" s="31" t="s">
        <v>429</v>
      </c>
      <c r="L151" s="31" t="s">
        <v>429</v>
      </c>
      <c r="M151" s="31" t="s">
        <v>429</v>
      </c>
      <c r="N151" s="31" t="s">
        <v>429</v>
      </c>
      <c r="O151" s="31" t="s">
        <v>429</v>
      </c>
      <c r="P151" s="31" t="s">
        <v>429</v>
      </c>
      <c r="Q151" s="31" t="s">
        <v>78</v>
      </c>
    </row>
    <row r="152" spans="2:17" s="31" customFormat="1" ht="15.75">
      <c r="B152" s="160" t="s">
        <v>271</v>
      </c>
      <c r="C152" s="174" t="s">
        <v>514</v>
      </c>
      <c r="D152" s="174" t="s">
        <v>429</v>
      </c>
      <c r="E152" s="174" t="s">
        <v>429</v>
      </c>
      <c r="F152" s="12" t="s">
        <v>509</v>
      </c>
      <c r="G152" s="174" t="s">
        <v>232</v>
      </c>
      <c r="H152" s="174" t="s">
        <v>72</v>
      </c>
      <c r="K152" s="31" t="s">
        <v>429</v>
      </c>
      <c r="L152" s="31" t="s">
        <v>429</v>
      </c>
      <c r="M152" s="31" t="s">
        <v>429</v>
      </c>
      <c r="N152" s="31" t="s">
        <v>429</v>
      </c>
      <c r="O152" s="31" t="s">
        <v>429</v>
      </c>
      <c r="P152" s="31" t="s">
        <v>429</v>
      </c>
      <c r="Q152" s="31" t="s">
        <v>78</v>
      </c>
    </row>
    <row r="153" spans="2:17" s="31" customFormat="1" ht="15.75">
      <c r="B153" s="160" t="s">
        <v>271</v>
      </c>
      <c r="C153" s="174" t="s">
        <v>515</v>
      </c>
      <c r="D153" s="174" t="s">
        <v>429</v>
      </c>
      <c r="E153" s="174" t="s">
        <v>429</v>
      </c>
      <c r="F153" s="12" t="s">
        <v>509</v>
      </c>
      <c r="G153" s="174" t="s">
        <v>232</v>
      </c>
      <c r="H153" s="174" t="s">
        <v>72</v>
      </c>
      <c r="K153" s="31" t="s">
        <v>429</v>
      </c>
      <c r="L153" s="31" t="s">
        <v>429</v>
      </c>
      <c r="M153" s="31" t="s">
        <v>429</v>
      </c>
      <c r="N153" s="31" t="s">
        <v>429</v>
      </c>
      <c r="O153" s="31" t="s">
        <v>429</v>
      </c>
      <c r="P153" s="31" t="s">
        <v>429</v>
      </c>
      <c r="Q153" s="31" t="s">
        <v>78</v>
      </c>
    </row>
    <row r="154" spans="2:17" s="31" customFormat="1" ht="15.75">
      <c r="B154" s="160" t="s">
        <v>516</v>
      </c>
      <c r="C154" s="174" t="s">
        <v>517</v>
      </c>
      <c r="D154" s="174" t="s">
        <v>429</v>
      </c>
      <c r="E154" s="174" t="s">
        <v>429</v>
      </c>
      <c r="F154" s="12" t="s">
        <v>518</v>
      </c>
      <c r="G154" s="174" t="s">
        <v>232</v>
      </c>
      <c r="H154" s="174" t="s">
        <v>72</v>
      </c>
      <c r="K154" s="31" t="s">
        <v>429</v>
      </c>
      <c r="L154" s="31" t="s">
        <v>429</v>
      </c>
      <c r="M154" s="31" t="s">
        <v>429</v>
      </c>
      <c r="N154" s="31" t="s">
        <v>429</v>
      </c>
      <c r="O154" s="31" t="s">
        <v>429</v>
      </c>
      <c r="P154" s="31" t="s">
        <v>429</v>
      </c>
      <c r="Q154" s="31" t="s">
        <v>78</v>
      </c>
    </row>
    <row r="155" spans="2:17" s="31" customFormat="1" ht="15.75">
      <c r="B155" s="160" t="s">
        <v>516</v>
      </c>
      <c r="C155" s="174" t="s">
        <v>519</v>
      </c>
      <c r="D155" s="174" t="s">
        <v>429</v>
      </c>
      <c r="E155" s="174" t="s">
        <v>429</v>
      </c>
      <c r="F155" s="12" t="s">
        <v>518</v>
      </c>
      <c r="G155" s="174" t="s">
        <v>232</v>
      </c>
      <c r="H155" s="174" t="s">
        <v>72</v>
      </c>
      <c r="K155" s="31" t="s">
        <v>429</v>
      </c>
      <c r="L155" s="31" t="s">
        <v>429</v>
      </c>
      <c r="M155" s="31" t="s">
        <v>429</v>
      </c>
      <c r="N155" s="31" t="s">
        <v>429</v>
      </c>
      <c r="O155" s="31" t="s">
        <v>429</v>
      </c>
      <c r="P155" s="31" t="s">
        <v>429</v>
      </c>
      <c r="Q155" s="31" t="s">
        <v>78</v>
      </c>
    </row>
    <row r="156" spans="2:17" s="31" customFormat="1" ht="15.75">
      <c r="B156" s="160" t="s">
        <v>516</v>
      </c>
      <c r="C156" s="174" t="s">
        <v>520</v>
      </c>
      <c r="D156" s="174" t="s">
        <v>429</v>
      </c>
      <c r="E156" s="174" t="s">
        <v>429</v>
      </c>
      <c r="F156" s="12" t="s">
        <v>518</v>
      </c>
      <c r="G156" s="174" t="s">
        <v>232</v>
      </c>
      <c r="H156" s="174" t="s">
        <v>72</v>
      </c>
      <c r="K156" s="31" t="s">
        <v>429</v>
      </c>
      <c r="L156" s="31" t="s">
        <v>429</v>
      </c>
      <c r="M156" s="31" t="s">
        <v>429</v>
      </c>
      <c r="N156" s="31" t="s">
        <v>429</v>
      </c>
      <c r="O156" s="31" t="s">
        <v>429</v>
      </c>
      <c r="P156" s="31" t="s">
        <v>429</v>
      </c>
      <c r="Q156" s="31" t="s">
        <v>78</v>
      </c>
    </row>
    <row r="157" spans="2:17" s="31" customFormat="1" ht="15.75">
      <c r="B157" s="160" t="s">
        <v>516</v>
      </c>
      <c r="C157" s="174" t="s">
        <v>521</v>
      </c>
      <c r="D157" s="174" t="s">
        <v>429</v>
      </c>
      <c r="E157" s="174" t="s">
        <v>429</v>
      </c>
      <c r="F157" s="12" t="s">
        <v>518</v>
      </c>
      <c r="G157" s="174" t="s">
        <v>232</v>
      </c>
      <c r="H157" s="174" t="s">
        <v>72</v>
      </c>
      <c r="K157" s="31" t="s">
        <v>429</v>
      </c>
      <c r="L157" s="31" t="s">
        <v>429</v>
      </c>
      <c r="M157" s="31" t="s">
        <v>429</v>
      </c>
      <c r="N157" s="31" t="s">
        <v>429</v>
      </c>
      <c r="O157" s="31" t="s">
        <v>429</v>
      </c>
      <c r="P157" s="31" t="s">
        <v>429</v>
      </c>
      <c r="Q157" s="31" t="s">
        <v>78</v>
      </c>
    </row>
    <row r="158" spans="2:17" s="31" customFormat="1" ht="15.75">
      <c r="B158" s="160" t="s">
        <v>516</v>
      </c>
      <c r="C158" s="174" t="s">
        <v>522</v>
      </c>
      <c r="D158" s="174" t="s">
        <v>429</v>
      </c>
      <c r="E158" s="174" t="s">
        <v>429</v>
      </c>
      <c r="F158" s="12" t="s">
        <v>518</v>
      </c>
      <c r="G158" s="174" t="s">
        <v>232</v>
      </c>
      <c r="H158" s="174" t="s">
        <v>72</v>
      </c>
      <c r="K158" s="31" t="s">
        <v>429</v>
      </c>
      <c r="L158" s="31" t="s">
        <v>429</v>
      </c>
      <c r="M158" s="31" t="s">
        <v>429</v>
      </c>
      <c r="N158" s="31" t="s">
        <v>429</v>
      </c>
      <c r="O158" s="31" t="s">
        <v>429</v>
      </c>
      <c r="P158" s="31" t="s">
        <v>429</v>
      </c>
      <c r="Q158" s="31" t="s">
        <v>78</v>
      </c>
    </row>
    <row r="159" spans="2:17" s="31" customFormat="1" ht="15.75">
      <c r="B159" s="160" t="s">
        <v>523</v>
      </c>
      <c r="C159" s="174" t="s">
        <v>524</v>
      </c>
      <c r="D159" s="174" t="s">
        <v>429</v>
      </c>
      <c r="E159" s="174" t="s">
        <v>429</v>
      </c>
      <c r="F159" s="12" t="s">
        <v>525</v>
      </c>
      <c r="G159" s="174" t="s">
        <v>232</v>
      </c>
      <c r="H159" s="174" t="s">
        <v>72</v>
      </c>
      <c r="K159" s="31" t="s">
        <v>429</v>
      </c>
      <c r="L159" s="31" t="s">
        <v>429</v>
      </c>
      <c r="M159" s="31" t="s">
        <v>429</v>
      </c>
      <c r="N159" s="31" t="s">
        <v>429</v>
      </c>
      <c r="O159" s="31" t="s">
        <v>429</v>
      </c>
      <c r="P159" s="31" t="s">
        <v>429</v>
      </c>
      <c r="Q159" s="31" t="s">
        <v>78</v>
      </c>
    </row>
    <row r="160" spans="2:17" s="31" customFormat="1" ht="15.75">
      <c r="B160" s="160" t="s">
        <v>526</v>
      </c>
      <c r="C160" s="174" t="s">
        <v>527</v>
      </c>
      <c r="D160" s="174" t="s">
        <v>429</v>
      </c>
      <c r="E160" s="174" t="s">
        <v>429</v>
      </c>
      <c r="F160" s="12" t="s">
        <v>528</v>
      </c>
      <c r="G160" s="174" t="s">
        <v>232</v>
      </c>
      <c r="H160" s="174" t="s">
        <v>72</v>
      </c>
      <c r="K160" s="31" t="s">
        <v>429</v>
      </c>
      <c r="L160" s="31" t="s">
        <v>429</v>
      </c>
      <c r="M160" s="31" t="s">
        <v>429</v>
      </c>
      <c r="N160" s="31" t="s">
        <v>429</v>
      </c>
      <c r="O160" s="31" t="s">
        <v>429</v>
      </c>
      <c r="P160" s="31" t="s">
        <v>429</v>
      </c>
      <c r="Q160" s="31" t="s">
        <v>78</v>
      </c>
    </row>
    <row r="161" spans="2:17" s="31" customFormat="1" ht="15.75">
      <c r="B161" s="160" t="s">
        <v>529</v>
      </c>
      <c r="C161" s="174" t="s">
        <v>530</v>
      </c>
      <c r="D161" s="174" t="s">
        <v>429</v>
      </c>
      <c r="E161" s="174" t="s">
        <v>429</v>
      </c>
      <c r="F161" s="12" t="s">
        <v>529</v>
      </c>
      <c r="G161" s="174" t="s">
        <v>232</v>
      </c>
      <c r="H161" s="174" t="s">
        <v>72</v>
      </c>
      <c r="K161" s="31" t="s">
        <v>429</v>
      </c>
      <c r="L161" s="31" t="s">
        <v>429</v>
      </c>
      <c r="M161" s="31" t="s">
        <v>429</v>
      </c>
      <c r="N161" s="31" t="s">
        <v>429</v>
      </c>
      <c r="O161" s="31" t="s">
        <v>429</v>
      </c>
      <c r="P161" s="31" t="s">
        <v>429</v>
      </c>
      <c r="Q161" s="31" t="s">
        <v>78</v>
      </c>
    </row>
    <row r="162" spans="2:17" s="31" customFormat="1" ht="15.75">
      <c r="B162" s="160" t="s">
        <v>285</v>
      </c>
      <c r="C162" s="174" t="s">
        <v>531</v>
      </c>
      <c r="D162" s="174" t="s">
        <v>429</v>
      </c>
      <c r="E162" s="174" t="s">
        <v>429</v>
      </c>
      <c r="F162" s="12" t="s">
        <v>532</v>
      </c>
      <c r="G162" s="174" t="s">
        <v>232</v>
      </c>
      <c r="H162" s="174" t="s">
        <v>72</v>
      </c>
      <c r="K162" s="31" t="s">
        <v>429</v>
      </c>
      <c r="L162" s="31" t="s">
        <v>429</v>
      </c>
      <c r="M162" s="31" t="s">
        <v>429</v>
      </c>
      <c r="N162" s="31" t="s">
        <v>429</v>
      </c>
      <c r="O162" s="31" t="s">
        <v>429</v>
      </c>
      <c r="P162" s="31" t="s">
        <v>429</v>
      </c>
      <c r="Q162" s="31" t="s">
        <v>78</v>
      </c>
    </row>
    <row r="163" spans="2:17" s="31" customFormat="1" ht="15.75">
      <c r="B163" s="160" t="s">
        <v>285</v>
      </c>
      <c r="C163" s="174" t="s">
        <v>533</v>
      </c>
      <c r="D163" s="174" t="s">
        <v>429</v>
      </c>
      <c r="E163" s="174" t="s">
        <v>429</v>
      </c>
      <c r="F163" s="12" t="s">
        <v>532</v>
      </c>
      <c r="G163" s="174" t="s">
        <v>232</v>
      </c>
      <c r="H163" s="174" t="s">
        <v>72</v>
      </c>
      <c r="K163" s="31" t="s">
        <v>429</v>
      </c>
      <c r="L163" s="31" t="s">
        <v>429</v>
      </c>
      <c r="M163" s="31" t="s">
        <v>429</v>
      </c>
      <c r="N163" s="31" t="s">
        <v>429</v>
      </c>
      <c r="O163" s="31" t="s">
        <v>429</v>
      </c>
      <c r="P163" s="31" t="s">
        <v>429</v>
      </c>
      <c r="Q163" s="31" t="s">
        <v>78</v>
      </c>
    </row>
    <row r="164" spans="2:17" s="31" customFormat="1" ht="15.75">
      <c r="B164" s="160" t="s">
        <v>285</v>
      </c>
      <c r="C164" s="174" t="s">
        <v>534</v>
      </c>
      <c r="D164" s="174" t="s">
        <v>429</v>
      </c>
      <c r="E164" s="174" t="s">
        <v>429</v>
      </c>
      <c r="F164" s="12" t="s">
        <v>532</v>
      </c>
      <c r="G164" s="174" t="s">
        <v>232</v>
      </c>
      <c r="H164" s="174" t="s">
        <v>72</v>
      </c>
      <c r="K164" s="31" t="s">
        <v>429</v>
      </c>
      <c r="L164" s="31" t="s">
        <v>429</v>
      </c>
      <c r="M164" s="31" t="s">
        <v>429</v>
      </c>
      <c r="N164" s="31" t="s">
        <v>429</v>
      </c>
      <c r="O164" s="31" t="s">
        <v>429</v>
      </c>
      <c r="P164" s="31" t="s">
        <v>429</v>
      </c>
      <c r="Q164" s="31" t="s">
        <v>78</v>
      </c>
    </row>
    <row r="165" spans="2:17" s="31" customFormat="1" ht="15.75">
      <c r="B165" s="160" t="s">
        <v>285</v>
      </c>
      <c r="C165" s="174" t="s">
        <v>535</v>
      </c>
      <c r="D165" s="174" t="s">
        <v>429</v>
      </c>
      <c r="E165" s="174" t="s">
        <v>429</v>
      </c>
      <c r="F165" s="12" t="s">
        <v>532</v>
      </c>
      <c r="G165" s="174" t="s">
        <v>232</v>
      </c>
      <c r="H165" s="174" t="s">
        <v>72</v>
      </c>
      <c r="K165" s="31" t="s">
        <v>429</v>
      </c>
      <c r="L165" s="31" t="s">
        <v>429</v>
      </c>
      <c r="M165" s="31" t="s">
        <v>429</v>
      </c>
      <c r="N165" s="31" t="s">
        <v>429</v>
      </c>
      <c r="O165" s="31" t="s">
        <v>429</v>
      </c>
      <c r="P165" s="31" t="s">
        <v>429</v>
      </c>
      <c r="Q165" s="31" t="s">
        <v>78</v>
      </c>
    </row>
    <row r="166" spans="2:17" s="31" customFormat="1" ht="15.75">
      <c r="B166" s="160" t="s">
        <v>285</v>
      </c>
      <c r="C166" s="174" t="s">
        <v>536</v>
      </c>
      <c r="D166" s="174" t="s">
        <v>429</v>
      </c>
      <c r="E166" s="174" t="s">
        <v>429</v>
      </c>
      <c r="F166" s="12" t="s">
        <v>532</v>
      </c>
      <c r="G166" s="174" t="s">
        <v>232</v>
      </c>
      <c r="H166" s="174" t="s">
        <v>72</v>
      </c>
      <c r="K166" s="31" t="s">
        <v>429</v>
      </c>
      <c r="L166" s="31" t="s">
        <v>429</v>
      </c>
      <c r="M166" s="31" t="s">
        <v>429</v>
      </c>
      <c r="N166" s="31" t="s">
        <v>429</v>
      </c>
      <c r="O166" s="31" t="s">
        <v>429</v>
      </c>
      <c r="P166" s="31" t="s">
        <v>429</v>
      </c>
      <c r="Q166" s="31" t="s">
        <v>78</v>
      </c>
    </row>
    <row r="167" spans="2:17" s="31" customFormat="1" ht="15.75">
      <c r="B167" s="160" t="s">
        <v>285</v>
      </c>
      <c r="C167" s="174" t="s">
        <v>537</v>
      </c>
      <c r="D167" s="174" t="s">
        <v>429</v>
      </c>
      <c r="E167" s="174" t="s">
        <v>429</v>
      </c>
      <c r="F167" s="12" t="s">
        <v>532</v>
      </c>
      <c r="G167" s="174" t="s">
        <v>232</v>
      </c>
      <c r="H167" s="174" t="s">
        <v>72</v>
      </c>
      <c r="K167" s="31" t="s">
        <v>429</v>
      </c>
      <c r="L167" s="31" t="s">
        <v>429</v>
      </c>
      <c r="M167" s="31" t="s">
        <v>429</v>
      </c>
      <c r="N167" s="31" t="s">
        <v>429</v>
      </c>
      <c r="O167" s="31" t="s">
        <v>429</v>
      </c>
      <c r="P167" s="31" t="s">
        <v>429</v>
      </c>
      <c r="Q167" s="31" t="s">
        <v>78</v>
      </c>
    </row>
    <row r="168" spans="2:17" s="31" customFormat="1" ht="15.75">
      <c r="B168" s="160" t="s">
        <v>285</v>
      </c>
      <c r="C168" s="174" t="s">
        <v>538</v>
      </c>
      <c r="D168" s="174" t="s">
        <v>429</v>
      </c>
      <c r="E168" s="174" t="s">
        <v>429</v>
      </c>
      <c r="F168" s="12" t="s">
        <v>532</v>
      </c>
      <c r="G168" s="174" t="s">
        <v>232</v>
      </c>
      <c r="H168" s="174" t="s">
        <v>72</v>
      </c>
      <c r="K168" s="31" t="s">
        <v>429</v>
      </c>
      <c r="L168" s="31" t="s">
        <v>429</v>
      </c>
      <c r="M168" s="31" t="s">
        <v>429</v>
      </c>
      <c r="N168" s="31" t="s">
        <v>429</v>
      </c>
      <c r="O168" s="31" t="s">
        <v>429</v>
      </c>
      <c r="P168" s="31" t="s">
        <v>429</v>
      </c>
      <c r="Q168" s="31" t="s">
        <v>78</v>
      </c>
    </row>
    <row r="169" spans="2:17" s="31" customFormat="1" ht="15.75">
      <c r="B169" s="160" t="s">
        <v>539</v>
      </c>
      <c r="C169" s="174" t="s">
        <v>540</v>
      </c>
      <c r="D169" s="174" t="s">
        <v>429</v>
      </c>
      <c r="E169" s="174" t="s">
        <v>429</v>
      </c>
      <c r="F169" s="12" t="s">
        <v>541</v>
      </c>
      <c r="G169" s="174" t="s">
        <v>232</v>
      </c>
      <c r="H169" s="174" t="s">
        <v>72</v>
      </c>
      <c r="K169" s="31" t="s">
        <v>429</v>
      </c>
      <c r="L169" s="31" t="s">
        <v>429</v>
      </c>
      <c r="M169" s="31" t="s">
        <v>429</v>
      </c>
      <c r="N169" s="31" t="s">
        <v>429</v>
      </c>
      <c r="O169" s="31" t="s">
        <v>429</v>
      </c>
      <c r="P169" s="31" t="s">
        <v>429</v>
      </c>
      <c r="Q169" s="31" t="s">
        <v>78</v>
      </c>
    </row>
    <row r="170" spans="2:17" s="31" customFormat="1" ht="15.75">
      <c r="B170" s="160" t="s">
        <v>542</v>
      </c>
      <c r="C170" s="174" t="s">
        <v>543</v>
      </c>
      <c r="D170" s="174" t="s">
        <v>429</v>
      </c>
      <c r="E170" s="174" t="s">
        <v>429</v>
      </c>
      <c r="F170" s="12" t="s">
        <v>544</v>
      </c>
      <c r="G170" s="174" t="s">
        <v>232</v>
      </c>
      <c r="H170" s="174" t="s">
        <v>72</v>
      </c>
      <c r="K170" s="31" t="s">
        <v>429</v>
      </c>
      <c r="L170" s="31" t="s">
        <v>429</v>
      </c>
      <c r="M170" s="31" t="s">
        <v>429</v>
      </c>
      <c r="N170" s="31" t="s">
        <v>429</v>
      </c>
      <c r="O170" s="31" t="s">
        <v>429</v>
      </c>
      <c r="P170" s="31" t="s">
        <v>429</v>
      </c>
      <c r="Q170" s="31" t="s">
        <v>78</v>
      </c>
    </row>
    <row r="171" spans="2:17" s="31" customFormat="1" ht="15.75">
      <c r="B171" s="160" t="s">
        <v>542</v>
      </c>
      <c r="C171" s="174" t="s">
        <v>545</v>
      </c>
      <c r="D171" s="174" t="s">
        <v>429</v>
      </c>
      <c r="E171" s="174" t="s">
        <v>429</v>
      </c>
      <c r="F171" s="12" t="s">
        <v>544</v>
      </c>
      <c r="G171" s="174" t="s">
        <v>232</v>
      </c>
      <c r="H171" s="174" t="s">
        <v>72</v>
      </c>
      <c r="K171" s="31" t="s">
        <v>429</v>
      </c>
      <c r="L171" s="31" t="s">
        <v>429</v>
      </c>
      <c r="M171" s="31" t="s">
        <v>429</v>
      </c>
      <c r="N171" s="31" t="s">
        <v>429</v>
      </c>
      <c r="O171" s="31" t="s">
        <v>429</v>
      </c>
      <c r="P171" s="31" t="s">
        <v>429</v>
      </c>
      <c r="Q171" s="31" t="s">
        <v>78</v>
      </c>
    </row>
    <row r="172" spans="2:17" s="31" customFormat="1" ht="15.75">
      <c r="B172" s="160" t="s">
        <v>546</v>
      </c>
      <c r="C172" s="174" t="s">
        <v>547</v>
      </c>
      <c r="D172" s="174" t="s">
        <v>429</v>
      </c>
      <c r="E172" s="174" t="s">
        <v>429</v>
      </c>
      <c r="F172" s="12" t="s">
        <v>548</v>
      </c>
      <c r="G172" s="174" t="s">
        <v>232</v>
      </c>
      <c r="H172" s="174" t="s">
        <v>72</v>
      </c>
      <c r="K172" s="31" t="s">
        <v>429</v>
      </c>
      <c r="L172" s="31" t="s">
        <v>429</v>
      </c>
      <c r="M172" s="31" t="s">
        <v>429</v>
      </c>
      <c r="N172" s="31" t="s">
        <v>429</v>
      </c>
      <c r="O172" s="31" t="s">
        <v>429</v>
      </c>
      <c r="P172" s="31" t="s">
        <v>429</v>
      </c>
      <c r="Q172" s="31" t="s">
        <v>78</v>
      </c>
    </row>
    <row r="173" spans="2:17" s="31" customFormat="1" ht="15.75">
      <c r="B173" s="160" t="s">
        <v>549</v>
      </c>
      <c r="C173" s="174" t="s">
        <v>550</v>
      </c>
      <c r="D173" s="174" t="s">
        <v>429</v>
      </c>
      <c r="E173" s="174" t="s">
        <v>429</v>
      </c>
      <c r="F173" s="12" t="s">
        <v>551</v>
      </c>
      <c r="G173" s="174" t="s">
        <v>232</v>
      </c>
      <c r="H173" s="174" t="s">
        <v>72</v>
      </c>
      <c r="K173" s="31" t="s">
        <v>429</v>
      </c>
      <c r="L173" s="31" t="s">
        <v>429</v>
      </c>
      <c r="M173" s="31" t="s">
        <v>429</v>
      </c>
      <c r="N173" s="31" t="s">
        <v>429</v>
      </c>
      <c r="O173" s="31" t="s">
        <v>429</v>
      </c>
      <c r="P173" s="31" t="s">
        <v>429</v>
      </c>
      <c r="Q173" s="31" t="s">
        <v>78</v>
      </c>
    </row>
    <row r="174" spans="2:17" s="31" customFormat="1" ht="15.75">
      <c r="B174" s="160" t="s">
        <v>292</v>
      </c>
      <c r="C174" s="174" t="s">
        <v>552</v>
      </c>
      <c r="D174" s="174" t="s">
        <v>429</v>
      </c>
      <c r="E174" s="174" t="s">
        <v>429</v>
      </c>
      <c r="F174" s="12" t="s">
        <v>553</v>
      </c>
      <c r="G174" s="174" t="s">
        <v>232</v>
      </c>
      <c r="H174" s="174" t="s">
        <v>72</v>
      </c>
      <c r="K174" s="31" t="s">
        <v>429</v>
      </c>
      <c r="L174" s="31" t="s">
        <v>429</v>
      </c>
      <c r="M174" s="31" t="s">
        <v>429</v>
      </c>
      <c r="N174" s="31" t="s">
        <v>429</v>
      </c>
      <c r="O174" s="31" t="s">
        <v>429</v>
      </c>
      <c r="P174" s="31" t="s">
        <v>429</v>
      </c>
      <c r="Q174" s="31" t="s">
        <v>78</v>
      </c>
    </row>
    <row r="175" spans="2:17" s="31" customFormat="1" ht="15.75">
      <c r="B175" s="160" t="s">
        <v>292</v>
      </c>
      <c r="C175" s="174" t="s">
        <v>554</v>
      </c>
      <c r="D175" s="174" t="s">
        <v>429</v>
      </c>
      <c r="E175" s="174" t="s">
        <v>429</v>
      </c>
      <c r="F175" s="12" t="s">
        <v>553</v>
      </c>
      <c r="G175" s="174" t="s">
        <v>232</v>
      </c>
      <c r="H175" s="174" t="s">
        <v>72</v>
      </c>
      <c r="K175" s="31" t="s">
        <v>429</v>
      </c>
      <c r="L175" s="31" t="s">
        <v>429</v>
      </c>
      <c r="M175" s="31" t="s">
        <v>429</v>
      </c>
      <c r="N175" s="31" t="s">
        <v>429</v>
      </c>
      <c r="O175" s="31" t="s">
        <v>429</v>
      </c>
      <c r="P175" s="31" t="s">
        <v>429</v>
      </c>
      <c r="Q175" s="31" t="s">
        <v>78</v>
      </c>
    </row>
    <row r="176" spans="2:17" s="31" customFormat="1" ht="15.75">
      <c r="B176" s="160" t="s">
        <v>292</v>
      </c>
      <c r="C176" s="174" t="s">
        <v>555</v>
      </c>
      <c r="D176" s="174" t="s">
        <v>429</v>
      </c>
      <c r="E176" s="174" t="s">
        <v>429</v>
      </c>
      <c r="F176" s="12" t="s">
        <v>553</v>
      </c>
      <c r="G176" s="174" t="s">
        <v>232</v>
      </c>
      <c r="H176" s="174" t="s">
        <v>72</v>
      </c>
      <c r="K176" s="31" t="s">
        <v>429</v>
      </c>
      <c r="L176" s="31" t="s">
        <v>429</v>
      </c>
      <c r="M176" s="31" t="s">
        <v>429</v>
      </c>
      <c r="N176" s="31" t="s">
        <v>429</v>
      </c>
      <c r="O176" s="31" t="s">
        <v>429</v>
      </c>
      <c r="P176" s="31" t="s">
        <v>429</v>
      </c>
      <c r="Q176" s="31" t="s">
        <v>78</v>
      </c>
    </row>
    <row r="177" spans="2:17" s="31" customFormat="1" ht="15.75">
      <c r="B177" s="160" t="s">
        <v>292</v>
      </c>
      <c r="C177" s="174" t="s">
        <v>556</v>
      </c>
      <c r="D177" s="174" t="s">
        <v>429</v>
      </c>
      <c r="E177" s="174" t="s">
        <v>429</v>
      </c>
      <c r="F177" s="12" t="s">
        <v>553</v>
      </c>
      <c r="G177" s="174" t="s">
        <v>232</v>
      </c>
      <c r="H177" s="174" t="s">
        <v>72</v>
      </c>
      <c r="K177" s="31" t="s">
        <v>429</v>
      </c>
      <c r="L177" s="31" t="s">
        <v>429</v>
      </c>
      <c r="M177" s="31" t="s">
        <v>429</v>
      </c>
      <c r="N177" s="31" t="s">
        <v>429</v>
      </c>
      <c r="O177" s="31" t="s">
        <v>429</v>
      </c>
      <c r="P177" s="31" t="s">
        <v>429</v>
      </c>
      <c r="Q177" s="31" t="s">
        <v>78</v>
      </c>
    </row>
    <row r="178" spans="2:17" s="31" customFormat="1" ht="15.75">
      <c r="B178" s="160" t="s">
        <v>292</v>
      </c>
      <c r="C178" s="174" t="s">
        <v>557</v>
      </c>
      <c r="D178" s="174" t="s">
        <v>429</v>
      </c>
      <c r="E178" s="174" t="s">
        <v>429</v>
      </c>
      <c r="F178" s="12" t="s">
        <v>553</v>
      </c>
      <c r="G178" s="174" t="s">
        <v>232</v>
      </c>
      <c r="H178" s="174" t="s">
        <v>72</v>
      </c>
      <c r="K178" s="31" t="s">
        <v>429</v>
      </c>
      <c r="L178" s="31" t="s">
        <v>429</v>
      </c>
      <c r="M178" s="31" t="s">
        <v>429</v>
      </c>
      <c r="N178" s="31" t="s">
        <v>429</v>
      </c>
      <c r="O178" s="31" t="s">
        <v>429</v>
      </c>
      <c r="P178" s="31" t="s">
        <v>429</v>
      </c>
      <c r="Q178" s="31" t="s">
        <v>78</v>
      </c>
    </row>
    <row r="179" spans="2:17" s="31" customFormat="1" ht="15.75">
      <c r="B179" s="160" t="s">
        <v>292</v>
      </c>
      <c r="C179" s="174" t="s">
        <v>558</v>
      </c>
      <c r="D179" s="174" t="s">
        <v>429</v>
      </c>
      <c r="E179" s="174" t="s">
        <v>429</v>
      </c>
      <c r="F179" s="12" t="s">
        <v>553</v>
      </c>
      <c r="G179" s="174" t="s">
        <v>232</v>
      </c>
      <c r="H179" s="174" t="s">
        <v>72</v>
      </c>
      <c r="K179" s="31" t="s">
        <v>429</v>
      </c>
      <c r="L179" s="31" t="s">
        <v>429</v>
      </c>
      <c r="M179" s="31" t="s">
        <v>429</v>
      </c>
      <c r="N179" s="31" t="s">
        <v>429</v>
      </c>
      <c r="O179" s="31" t="s">
        <v>429</v>
      </c>
      <c r="P179" s="31" t="s">
        <v>429</v>
      </c>
      <c r="Q179" s="31" t="s">
        <v>78</v>
      </c>
    </row>
    <row r="180" spans="2:17" s="31" customFormat="1" ht="15.75">
      <c r="B180" s="160" t="s">
        <v>296</v>
      </c>
      <c r="C180" s="174" t="s">
        <v>559</v>
      </c>
      <c r="D180" s="174" t="s">
        <v>429</v>
      </c>
      <c r="E180" s="174" t="s">
        <v>429</v>
      </c>
      <c r="F180" s="12" t="s">
        <v>560</v>
      </c>
      <c r="G180" s="174" t="s">
        <v>232</v>
      </c>
      <c r="H180" s="174" t="s">
        <v>72</v>
      </c>
      <c r="K180" s="31" t="s">
        <v>429</v>
      </c>
      <c r="L180" s="31" t="s">
        <v>429</v>
      </c>
      <c r="M180" s="31" t="s">
        <v>429</v>
      </c>
      <c r="N180" s="31" t="s">
        <v>429</v>
      </c>
      <c r="O180" s="31" t="s">
        <v>429</v>
      </c>
      <c r="P180" s="31" t="s">
        <v>429</v>
      </c>
      <c r="Q180" s="31" t="s">
        <v>78</v>
      </c>
    </row>
    <row r="181" spans="2:17" s="31" customFormat="1" ht="15.75">
      <c r="B181" s="160" t="s">
        <v>296</v>
      </c>
      <c r="C181" s="174" t="s">
        <v>561</v>
      </c>
      <c r="D181" s="174" t="s">
        <v>429</v>
      </c>
      <c r="E181" s="174" t="s">
        <v>429</v>
      </c>
      <c r="F181" s="12" t="s">
        <v>560</v>
      </c>
      <c r="G181" s="174" t="s">
        <v>232</v>
      </c>
      <c r="H181" s="174" t="s">
        <v>72</v>
      </c>
      <c r="K181" s="31" t="s">
        <v>429</v>
      </c>
      <c r="L181" s="31" t="s">
        <v>429</v>
      </c>
      <c r="M181" s="31" t="s">
        <v>429</v>
      </c>
      <c r="N181" s="31" t="s">
        <v>429</v>
      </c>
      <c r="O181" s="31" t="s">
        <v>429</v>
      </c>
      <c r="P181" s="31" t="s">
        <v>429</v>
      </c>
      <c r="Q181" s="31" t="s">
        <v>78</v>
      </c>
    </row>
    <row r="182" spans="2:17" s="31" customFormat="1" ht="15.75">
      <c r="B182" s="160" t="s">
        <v>296</v>
      </c>
      <c r="C182" s="174" t="s">
        <v>562</v>
      </c>
      <c r="D182" s="174" t="s">
        <v>429</v>
      </c>
      <c r="E182" s="174" t="s">
        <v>429</v>
      </c>
      <c r="F182" s="12" t="s">
        <v>560</v>
      </c>
      <c r="G182" s="174" t="s">
        <v>232</v>
      </c>
      <c r="H182" s="174" t="s">
        <v>72</v>
      </c>
      <c r="K182" s="31" t="s">
        <v>429</v>
      </c>
      <c r="L182" s="31" t="s">
        <v>429</v>
      </c>
      <c r="M182" s="31" t="s">
        <v>429</v>
      </c>
      <c r="N182" s="31" t="s">
        <v>429</v>
      </c>
      <c r="O182" s="31" t="s">
        <v>429</v>
      </c>
      <c r="P182" s="31" t="s">
        <v>429</v>
      </c>
      <c r="Q182" s="31" t="s">
        <v>78</v>
      </c>
    </row>
    <row r="183" spans="2:17" s="31" customFormat="1" ht="15.75">
      <c r="B183" s="160" t="s">
        <v>296</v>
      </c>
      <c r="C183" s="174" t="s">
        <v>563</v>
      </c>
      <c r="D183" s="174" t="s">
        <v>429</v>
      </c>
      <c r="E183" s="174" t="s">
        <v>429</v>
      </c>
      <c r="F183" s="12" t="s">
        <v>560</v>
      </c>
      <c r="G183" s="174" t="s">
        <v>232</v>
      </c>
      <c r="H183" s="174" t="s">
        <v>72</v>
      </c>
      <c r="K183" s="31" t="s">
        <v>429</v>
      </c>
      <c r="L183" s="31" t="s">
        <v>429</v>
      </c>
      <c r="M183" s="31" t="s">
        <v>429</v>
      </c>
      <c r="N183" s="31" t="s">
        <v>429</v>
      </c>
      <c r="O183" s="31" t="s">
        <v>429</v>
      </c>
      <c r="P183" s="31" t="s">
        <v>429</v>
      </c>
      <c r="Q183" s="31" t="s">
        <v>78</v>
      </c>
    </row>
    <row r="184" spans="2:17" s="31" customFormat="1" ht="15.75">
      <c r="B184" s="160" t="s">
        <v>296</v>
      </c>
      <c r="C184" s="174" t="s">
        <v>564</v>
      </c>
      <c r="D184" s="174" t="s">
        <v>429</v>
      </c>
      <c r="E184" s="174" t="s">
        <v>429</v>
      </c>
      <c r="F184" s="12" t="s">
        <v>560</v>
      </c>
      <c r="G184" s="174" t="s">
        <v>232</v>
      </c>
      <c r="H184" s="174" t="s">
        <v>72</v>
      </c>
      <c r="K184" s="31" t="s">
        <v>429</v>
      </c>
      <c r="L184" s="31" t="s">
        <v>429</v>
      </c>
      <c r="M184" s="31" t="s">
        <v>429</v>
      </c>
      <c r="N184" s="31" t="s">
        <v>429</v>
      </c>
      <c r="O184" s="31" t="s">
        <v>429</v>
      </c>
      <c r="P184" s="31" t="s">
        <v>429</v>
      </c>
      <c r="Q184" s="31" t="s">
        <v>78</v>
      </c>
    </row>
    <row r="185" spans="2:17" s="31" customFormat="1" ht="15.75">
      <c r="B185" s="160" t="s">
        <v>296</v>
      </c>
      <c r="C185" s="174" t="s">
        <v>565</v>
      </c>
      <c r="D185" s="174" t="s">
        <v>429</v>
      </c>
      <c r="E185" s="174" t="s">
        <v>429</v>
      </c>
      <c r="F185" s="12" t="s">
        <v>560</v>
      </c>
      <c r="G185" s="174" t="s">
        <v>232</v>
      </c>
      <c r="H185" s="174" t="s">
        <v>72</v>
      </c>
      <c r="K185" s="31" t="s">
        <v>429</v>
      </c>
      <c r="L185" s="31" t="s">
        <v>429</v>
      </c>
      <c r="M185" s="31" t="s">
        <v>429</v>
      </c>
      <c r="N185" s="31" t="s">
        <v>429</v>
      </c>
      <c r="O185" s="31" t="s">
        <v>429</v>
      </c>
      <c r="P185" s="31" t="s">
        <v>429</v>
      </c>
      <c r="Q185" s="31" t="s">
        <v>78</v>
      </c>
    </row>
    <row r="186" spans="2:17" s="31" customFormat="1" ht="15.75">
      <c r="B186" s="160" t="s">
        <v>296</v>
      </c>
      <c r="C186" s="174" t="s">
        <v>566</v>
      </c>
      <c r="D186" s="174" t="s">
        <v>429</v>
      </c>
      <c r="E186" s="174" t="s">
        <v>429</v>
      </c>
      <c r="F186" s="12" t="s">
        <v>560</v>
      </c>
      <c r="G186" s="174" t="s">
        <v>232</v>
      </c>
      <c r="H186" s="174" t="s">
        <v>72</v>
      </c>
      <c r="K186" s="31" t="s">
        <v>429</v>
      </c>
      <c r="L186" s="31" t="s">
        <v>429</v>
      </c>
      <c r="M186" s="31" t="s">
        <v>429</v>
      </c>
      <c r="N186" s="31" t="s">
        <v>429</v>
      </c>
      <c r="O186" s="31" t="s">
        <v>429</v>
      </c>
      <c r="P186" s="31" t="s">
        <v>429</v>
      </c>
      <c r="Q186" s="31" t="s">
        <v>78</v>
      </c>
    </row>
    <row r="187" spans="2:17" s="31" customFormat="1" ht="15.75">
      <c r="B187" s="160" t="s">
        <v>296</v>
      </c>
      <c r="C187" s="174" t="s">
        <v>567</v>
      </c>
      <c r="D187" s="174" t="s">
        <v>429</v>
      </c>
      <c r="E187" s="174" t="s">
        <v>429</v>
      </c>
      <c r="F187" s="12" t="s">
        <v>560</v>
      </c>
      <c r="G187" s="174" t="s">
        <v>232</v>
      </c>
      <c r="H187" s="174" t="s">
        <v>72</v>
      </c>
      <c r="K187" s="31" t="s">
        <v>429</v>
      </c>
      <c r="L187" s="31" t="s">
        <v>429</v>
      </c>
      <c r="M187" s="31" t="s">
        <v>429</v>
      </c>
      <c r="N187" s="31" t="s">
        <v>429</v>
      </c>
      <c r="O187" s="31" t="s">
        <v>429</v>
      </c>
      <c r="P187" s="31" t="s">
        <v>429</v>
      </c>
      <c r="Q187" s="31" t="s">
        <v>78</v>
      </c>
    </row>
    <row r="188" spans="2:17" s="31" customFormat="1" ht="15.75">
      <c r="B188" s="160" t="s">
        <v>296</v>
      </c>
      <c r="C188" s="174" t="s">
        <v>568</v>
      </c>
      <c r="D188" s="174" t="s">
        <v>429</v>
      </c>
      <c r="E188" s="174" t="s">
        <v>429</v>
      </c>
      <c r="F188" s="12" t="s">
        <v>560</v>
      </c>
      <c r="G188" s="174" t="s">
        <v>232</v>
      </c>
      <c r="H188" s="174" t="s">
        <v>72</v>
      </c>
      <c r="K188" s="31" t="s">
        <v>429</v>
      </c>
      <c r="L188" s="31" t="s">
        <v>429</v>
      </c>
      <c r="M188" s="31" t="s">
        <v>429</v>
      </c>
      <c r="N188" s="31" t="s">
        <v>429</v>
      </c>
      <c r="O188" s="31" t="s">
        <v>429</v>
      </c>
      <c r="P188" s="31" t="s">
        <v>429</v>
      </c>
      <c r="Q188" s="31" t="s">
        <v>78</v>
      </c>
    </row>
    <row r="189" spans="2:17" s="31" customFormat="1" ht="15.75">
      <c r="B189" s="160" t="s">
        <v>296</v>
      </c>
      <c r="C189" s="174" t="s">
        <v>569</v>
      </c>
      <c r="D189" s="174" t="s">
        <v>429</v>
      </c>
      <c r="E189" s="174" t="s">
        <v>429</v>
      </c>
      <c r="F189" s="12" t="s">
        <v>570</v>
      </c>
      <c r="G189" s="174" t="s">
        <v>232</v>
      </c>
      <c r="H189" s="174" t="s">
        <v>72</v>
      </c>
      <c r="K189" s="31" t="s">
        <v>429</v>
      </c>
      <c r="L189" s="31" t="s">
        <v>429</v>
      </c>
      <c r="M189" s="31" t="s">
        <v>429</v>
      </c>
      <c r="N189" s="31" t="s">
        <v>429</v>
      </c>
      <c r="O189" s="31" t="s">
        <v>429</v>
      </c>
      <c r="P189" s="31" t="s">
        <v>429</v>
      </c>
      <c r="Q189" s="31" t="s">
        <v>78</v>
      </c>
    </row>
    <row r="190" spans="2:17" s="31" customFormat="1" ht="15.75">
      <c r="B190" s="160" t="s">
        <v>300</v>
      </c>
      <c r="C190" s="174" t="s">
        <v>571</v>
      </c>
      <c r="D190" s="174" t="s">
        <v>429</v>
      </c>
      <c r="E190" s="174" t="s">
        <v>429</v>
      </c>
      <c r="F190" s="12" t="s">
        <v>572</v>
      </c>
      <c r="G190" s="174" t="s">
        <v>232</v>
      </c>
      <c r="H190" s="174" t="s">
        <v>72</v>
      </c>
      <c r="K190" s="31" t="s">
        <v>429</v>
      </c>
      <c r="L190" s="31" t="s">
        <v>429</v>
      </c>
      <c r="M190" s="31" t="s">
        <v>429</v>
      </c>
      <c r="N190" s="31" t="s">
        <v>429</v>
      </c>
      <c r="O190" s="31" t="s">
        <v>429</v>
      </c>
      <c r="P190" s="31" t="s">
        <v>429</v>
      </c>
      <c r="Q190" s="31" t="s">
        <v>78</v>
      </c>
    </row>
    <row r="191" spans="2:17" s="31" customFormat="1" ht="15.75">
      <c r="B191" s="160" t="s">
        <v>300</v>
      </c>
      <c r="C191" s="174" t="s">
        <v>573</v>
      </c>
      <c r="D191" s="174" t="s">
        <v>429</v>
      </c>
      <c r="E191" s="174" t="s">
        <v>429</v>
      </c>
      <c r="F191" s="12" t="s">
        <v>572</v>
      </c>
      <c r="G191" s="174" t="s">
        <v>232</v>
      </c>
      <c r="H191" s="174" t="s">
        <v>72</v>
      </c>
      <c r="K191" s="31" t="s">
        <v>429</v>
      </c>
      <c r="L191" s="31" t="s">
        <v>429</v>
      </c>
      <c r="M191" s="31" t="s">
        <v>429</v>
      </c>
      <c r="N191" s="31" t="s">
        <v>429</v>
      </c>
      <c r="O191" s="31" t="s">
        <v>429</v>
      </c>
      <c r="P191" s="31" t="s">
        <v>429</v>
      </c>
      <c r="Q191" s="31" t="s">
        <v>78</v>
      </c>
    </row>
    <row r="192" spans="2:17" s="31" customFormat="1" ht="15.75">
      <c r="B192" s="160" t="s">
        <v>300</v>
      </c>
      <c r="C192" s="174" t="s">
        <v>574</v>
      </c>
      <c r="D192" s="174" t="s">
        <v>429</v>
      </c>
      <c r="E192" s="174" t="s">
        <v>429</v>
      </c>
      <c r="F192" s="12" t="s">
        <v>572</v>
      </c>
      <c r="G192" s="174" t="s">
        <v>232</v>
      </c>
      <c r="H192" s="174" t="s">
        <v>72</v>
      </c>
      <c r="K192" s="31" t="s">
        <v>429</v>
      </c>
      <c r="L192" s="31" t="s">
        <v>429</v>
      </c>
      <c r="M192" s="31" t="s">
        <v>429</v>
      </c>
      <c r="N192" s="31" t="s">
        <v>429</v>
      </c>
      <c r="O192" s="31" t="s">
        <v>429</v>
      </c>
      <c r="P192" s="31" t="s">
        <v>429</v>
      </c>
      <c r="Q192" s="31" t="s">
        <v>78</v>
      </c>
    </row>
    <row r="193" spans="2:17" s="31" customFormat="1" ht="15.75">
      <c r="B193" s="160" t="s">
        <v>300</v>
      </c>
      <c r="C193" s="174" t="s">
        <v>575</v>
      </c>
      <c r="D193" s="174" t="s">
        <v>429</v>
      </c>
      <c r="E193" s="174" t="s">
        <v>429</v>
      </c>
      <c r="F193" s="12" t="s">
        <v>572</v>
      </c>
      <c r="G193" s="174" t="s">
        <v>232</v>
      </c>
      <c r="H193" s="174" t="s">
        <v>72</v>
      </c>
      <c r="K193" s="31" t="s">
        <v>429</v>
      </c>
      <c r="L193" s="31" t="s">
        <v>429</v>
      </c>
      <c r="M193" s="31" t="s">
        <v>429</v>
      </c>
      <c r="N193" s="31" t="s">
        <v>429</v>
      </c>
      <c r="O193" s="31" t="s">
        <v>429</v>
      </c>
      <c r="P193" s="31" t="s">
        <v>429</v>
      </c>
      <c r="Q193" s="31" t="s">
        <v>78</v>
      </c>
    </row>
    <row r="194" spans="2:17" s="31" customFormat="1" ht="15.75">
      <c r="B194" s="160" t="s">
        <v>300</v>
      </c>
      <c r="C194" s="174" t="s">
        <v>576</v>
      </c>
      <c r="D194" s="174" t="s">
        <v>429</v>
      </c>
      <c r="E194" s="174" t="s">
        <v>429</v>
      </c>
      <c r="F194" s="12" t="s">
        <v>572</v>
      </c>
      <c r="G194" s="174" t="s">
        <v>232</v>
      </c>
      <c r="H194" s="174" t="s">
        <v>72</v>
      </c>
      <c r="K194" s="31" t="s">
        <v>429</v>
      </c>
      <c r="L194" s="31" t="s">
        <v>429</v>
      </c>
      <c r="M194" s="31" t="s">
        <v>429</v>
      </c>
      <c r="N194" s="31" t="s">
        <v>429</v>
      </c>
      <c r="O194" s="31" t="s">
        <v>429</v>
      </c>
      <c r="P194" s="31" t="s">
        <v>429</v>
      </c>
      <c r="Q194" s="31" t="s">
        <v>78</v>
      </c>
    </row>
    <row r="195" spans="2:17" s="31" customFormat="1" ht="15.75">
      <c r="B195" s="160" t="s">
        <v>300</v>
      </c>
      <c r="C195" s="174" t="s">
        <v>577</v>
      </c>
      <c r="D195" s="174" t="s">
        <v>429</v>
      </c>
      <c r="E195" s="174" t="s">
        <v>429</v>
      </c>
      <c r="F195" s="12" t="s">
        <v>572</v>
      </c>
      <c r="G195" s="174" t="s">
        <v>232</v>
      </c>
      <c r="H195" s="174" t="s">
        <v>72</v>
      </c>
      <c r="K195" s="31" t="s">
        <v>429</v>
      </c>
      <c r="L195" s="31" t="s">
        <v>429</v>
      </c>
      <c r="M195" s="31" t="s">
        <v>429</v>
      </c>
      <c r="N195" s="31" t="s">
        <v>429</v>
      </c>
      <c r="O195" s="31" t="s">
        <v>429</v>
      </c>
      <c r="P195" s="31" t="s">
        <v>429</v>
      </c>
      <c r="Q195" s="31" t="s">
        <v>78</v>
      </c>
    </row>
    <row r="196" spans="2:17" s="31" customFormat="1" ht="15.75">
      <c r="B196" s="160" t="s">
        <v>300</v>
      </c>
      <c r="C196" s="174" t="s">
        <v>578</v>
      </c>
      <c r="D196" s="174" t="s">
        <v>429</v>
      </c>
      <c r="E196" s="174" t="s">
        <v>429</v>
      </c>
      <c r="F196" s="12" t="s">
        <v>572</v>
      </c>
      <c r="G196" s="174" t="s">
        <v>232</v>
      </c>
      <c r="H196" s="174" t="s">
        <v>72</v>
      </c>
      <c r="K196" s="31" t="s">
        <v>429</v>
      </c>
      <c r="L196" s="31" t="s">
        <v>429</v>
      </c>
      <c r="M196" s="31" t="s">
        <v>429</v>
      </c>
      <c r="N196" s="31" t="s">
        <v>429</v>
      </c>
      <c r="O196" s="31" t="s">
        <v>429</v>
      </c>
      <c r="P196" s="31" t="s">
        <v>429</v>
      </c>
      <c r="Q196" s="31" t="s">
        <v>78</v>
      </c>
    </row>
    <row r="197" spans="2:17" s="31" customFormat="1" ht="15.75">
      <c r="B197" s="160" t="s">
        <v>300</v>
      </c>
      <c r="C197" s="174" t="s">
        <v>579</v>
      </c>
      <c r="D197" s="174" t="s">
        <v>429</v>
      </c>
      <c r="E197" s="174" t="s">
        <v>429</v>
      </c>
      <c r="F197" s="12" t="s">
        <v>572</v>
      </c>
      <c r="G197" s="174" t="s">
        <v>232</v>
      </c>
      <c r="H197" s="174" t="s">
        <v>72</v>
      </c>
      <c r="K197" s="31" t="s">
        <v>429</v>
      </c>
      <c r="L197" s="31" t="s">
        <v>429</v>
      </c>
      <c r="M197" s="31" t="s">
        <v>429</v>
      </c>
      <c r="N197" s="31" t="s">
        <v>429</v>
      </c>
      <c r="O197" s="31" t="s">
        <v>429</v>
      </c>
      <c r="P197" s="31" t="s">
        <v>429</v>
      </c>
      <c r="Q197" s="31" t="s">
        <v>78</v>
      </c>
    </row>
    <row r="198" spans="2:17" s="31" customFormat="1" ht="15.75">
      <c r="B198" s="160" t="s">
        <v>300</v>
      </c>
      <c r="C198" s="174" t="s">
        <v>580</v>
      </c>
      <c r="D198" s="174" t="s">
        <v>429</v>
      </c>
      <c r="E198" s="174" t="s">
        <v>429</v>
      </c>
      <c r="F198" s="12" t="s">
        <v>572</v>
      </c>
      <c r="G198" s="174" t="s">
        <v>232</v>
      </c>
      <c r="H198" s="174" t="s">
        <v>72</v>
      </c>
      <c r="K198" s="31" t="s">
        <v>429</v>
      </c>
      <c r="L198" s="31" t="s">
        <v>429</v>
      </c>
      <c r="M198" s="31" t="s">
        <v>429</v>
      </c>
      <c r="N198" s="31" t="s">
        <v>429</v>
      </c>
      <c r="O198" s="31" t="s">
        <v>429</v>
      </c>
      <c r="P198" s="31" t="s">
        <v>429</v>
      </c>
      <c r="Q198" s="31" t="s">
        <v>78</v>
      </c>
    </row>
    <row r="199" spans="2:17" s="31" customFormat="1" ht="15.75">
      <c r="B199" s="160" t="s">
        <v>300</v>
      </c>
      <c r="C199" s="174" t="s">
        <v>581</v>
      </c>
      <c r="D199" s="174" t="s">
        <v>429</v>
      </c>
      <c r="E199" s="174" t="s">
        <v>429</v>
      </c>
      <c r="F199" s="12" t="s">
        <v>572</v>
      </c>
      <c r="G199" s="174" t="s">
        <v>232</v>
      </c>
      <c r="H199" s="174" t="s">
        <v>72</v>
      </c>
      <c r="K199" s="31" t="s">
        <v>429</v>
      </c>
      <c r="L199" s="31" t="s">
        <v>429</v>
      </c>
      <c r="M199" s="31" t="s">
        <v>429</v>
      </c>
      <c r="N199" s="31" t="s">
        <v>429</v>
      </c>
      <c r="O199" s="31" t="s">
        <v>429</v>
      </c>
      <c r="P199" s="31" t="s">
        <v>429</v>
      </c>
      <c r="Q199" s="31" t="s">
        <v>78</v>
      </c>
    </row>
    <row r="200" spans="2:17" s="31" customFormat="1" ht="15.75">
      <c r="B200" s="160" t="s">
        <v>300</v>
      </c>
      <c r="C200" s="174" t="s">
        <v>582</v>
      </c>
      <c r="D200" s="174" t="s">
        <v>429</v>
      </c>
      <c r="E200" s="174" t="s">
        <v>429</v>
      </c>
      <c r="F200" s="12" t="s">
        <v>572</v>
      </c>
      <c r="G200" s="174" t="s">
        <v>232</v>
      </c>
      <c r="H200" s="174" t="s">
        <v>72</v>
      </c>
      <c r="K200" s="31" t="s">
        <v>429</v>
      </c>
      <c r="L200" s="31" t="s">
        <v>429</v>
      </c>
      <c r="M200" s="31" t="s">
        <v>429</v>
      </c>
      <c r="N200" s="31" t="s">
        <v>429</v>
      </c>
      <c r="O200" s="31" t="s">
        <v>429</v>
      </c>
      <c r="P200" s="31" t="s">
        <v>429</v>
      </c>
      <c r="Q200" s="31" t="s">
        <v>78</v>
      </c>
    </row>
    <row r="201" spans="2:17" s="31" customFormat="1" ht="15.75">
      <c r="B201" s="160" t="s">
        <v>300</v>
      </c>
      <c r="C201" s="174" t="s">
        <v>583</v>
      </c>
      <c r="D201" s="174" t="s">
        <v>429</v>
      </c>
      <c r="E201" s="174" t="s">
        <v>429</v>
      </c>
      <c r="F201" s="12" t="s">
        <v>572</v>
      </c>
      <c r="G201" s="174" t="s">
        <v>232</v>
      </c>
      <c r="H201" s="174" t="s">
        <v>72</v>
      </c>
      <c r="K201" s="31" t="s">
        <v>429</v>
      </c>
      <c r="L201" s="31" t="s">
        <v>429</v>
      </c>
      <c r="M201" s="31" t="s">
        <v>429</v>
      </c>
      <c r="N201" s="31" t="s">
        <v>429</v>
      </c>
      <c r="O201" s="31" t="s">
        <v>429</v>
      </c>
      <c r="P201" s="31" t="s">
        <v>429</v>
      </c>
      <c r="Q201" s="31" t="s">
        <v>78</v>
      </c>
    </row>
    <row r="202" spans="2:17" s="31" customFormat="1" ht="15.75">
      <c r="B202" s="160" t="s">
        <v>300</v>
      </c>
      <c r="C202" s="174" t="s">
        <v>584</v>
      </c>
      <c r="D202" s="174" t="s">
        <v>429</v>
      </c>
      <c r="E202" s="174" t="s">
        <v>429</v>
      </c>
      <c r="F202" s="12" t="s">
        <v>572</v>
      </c>
      <c r="G202" s="174" t="s">
        <v>232</v>
      </c>
      <c r="H202" s="174" t="s">
        <v>72</v>
      </c>
      <c r="K202" s="31" t="s">
        <v>429</v>
      </c>
      <c r="L202" s="31" t="s">
        <v>429</v>
      </c>
      <c r="M202" s="31" t="s">
        <v>429</v>
      </c>
      <c r="N202" s="31" t="s">
        <v>429</v>
      </c>
      <c r="O202" s="31" t="s">
        <v>429</v>
      </c>
      <c r="P202" s="31" t="s">
        <v>429</v>
      </c>
      <c r="Q202" s="31" t="s">
        <v>78</v>
      </c>
    </row>
    <row r="203" spans="2:17" s="31" customFormat="1" ht="15.75">
      <c r="B203" s="160" t="s">
        <v>300</v>
      </c>
      <c r="C203" s="174" t="s">
        <v>585</v>
      </c>
      <c r="D203" s="174" t="s">
        <v>429</v>
      </c>
      <c r="E203" s="174" t="s">
        <v>429</v>
      </c>
      <c r="F203" s="12" t="s">
        <v>572</v>
      </c>
      <c r="G203" s="174" t="s">
        <v>232</v>
      </c>
      <c r="H203" s="174" t="s">
        <v>72</v>
      </c>
      <c r="K203" s="31" t="s">
        <v>429</v>
      </c>
      <c r="L203" s="31" t="s">
        <v>429</v>
      </c>
      <c r="M203" s="31" t="s">
        <v>429</v>
      </c>
      <c r="N203" s="31" t="s">
        <v>429</v>
      </c>
      <c r="O203" s="31" t="s">
        <v>429</v>
      </c>
      <c r="P203" s="31" t="s">
        <v>429</v>
      </c>
      <c r="Q203" s="31" t="s">
        <v>78</v>
      </c>
    </row>
    <row r="204" spans="2:17" s="31" customFormat="1" ht="15.75">
      <c r="B204" s="160" t="s">
        <v>300</v>
      </c>
      <c r="C204" s="174" t="s">
        <v>586</v>
      </c>
      <c r="D204" s="174" t="s">
        <v>429</v>
      </c>
      <c r="E204" s="174" t="s">
        <v>429</v>
      </c>
      <c r="F204" s="12" t="s">
        <v>572</v>
      </c>
      <c r="G204" s="174" t="s">
        <v>232</v>
      </c>
      <c r="H204" s="174" t="s">
        <v>72</v>
      </c>
      <c r="K204" s="31" t="s">
        <v>429</v>
      </c>
      <c r="L204" s="31" t="s">
        <v>429</v>
      </c>
      <c r="M204" s="31" t="s">
        <v>429</v>
      </c>
      <c r="N204" s="31" t="s">
        <v>429</v>
      </c>
      <c r="O204" s="31" t="s">
        <v>429</v>
      </c>
      <c r="P204" s="31" t="s">
        <v>429</v>
      </c>
      <c r="Q204" s="31" t="s">
        <v>78</v>
      </c>
    </row>
    <row r="205" spans="2:17" s="31" customFormat="1" ht="15.75">
      <c r="B205" s="160" t="s">
        <v>300</v>
      </c>
      <c r="C205" s="174" t="s">
        <v>587</v>
      </c>
      <c r="D205" s="174" t="s">
        <v>429</v>
      </c>
      <c r="E205" s="174" t="s">
        <v>429</v>
      </c>
      <c r="F205" s="12" t="s">
        <v>572</v>
      </c>
      <c r="G205" s="174" t="s">
        <v>232</v>
      </c>
      <c r="H205" s="174" t="s">
        <v>72</v>
      </c>
      <c r="K205" s="31" t="s">
        <v>429</v>
      </c>
      <c r="L205" s="31" t="s">
        <v>429</v>
      </c>
      <c r="M205" s="31" t="s">
        <v>429</v>
      </c>
      <c r="N205" s="31" t="s">
        <v>429</v>
      </c>
      <c r="O205" s="31" t="s">
        <v>429</v>
      </c>
      <c r="P205" s="31" t="s">
        <v>429</v>
      </c>
      <c r="Q205" s="31" t="s">
        <v>78</v>
      </c>
    </row>
    <row r="206" spans="2:17" s="31" customFormat="1" ht="15.75">
      <c r="B206" s="160" t="s">
        <v>300</v>
      </c>
      <c r="C206" s="174" t="s">
        <v>588</v>
      </c>
      <c r="D206" s="174" t="s">
        <v>429</v>
      </c>
      <c r="E206" s="174" t="s">
        <v>429</v>
      </c>
      <c r="F206" s="12" t="s">
        <v>572</v>
      </c>
      <c r="G206" s="174" t="s">
        <v>232</v>
      </c>
      <c r="H206" s="174" t="s">
        <v>72</v>
      </c>
      <c r="K206" s="31" t="s">
        <v>429</v>
      </c>
      <c r="L206" s="31" t="s">
        <v>429</v>
      </c>
      <c r="M206" s="31" t="s">
        <v>429</v>
      </c>
      <c r="N206" s="31" t="s">
        <v>429</v>
      </c>
      <c r="O206" s="31" t="s">
        <v>429</v>
      </c>
      <c r="P206" s="31" t="s">
        <v>429</v>
      </c>
      <c r="Q206" s="31" t="s">
        <v>78</v>
      </c>
    </row>
    <row r="207" spans="2:17" s="31" customFormat="1" ht="15.75">
      <c r="B207" s="160" t="s">
        <v>589</v>
      </c>
      <c r="C207" s="174" t="s">
        <v>590</v>
      </c>
      <c r="D207" s="174" t="s">
        <v>429</v>
      </c>
      <c r="E207" s="174" t="s">
        <v>429</v>
      </c>
      <c r="F207" s="12" t="s">
        <v>591</v>
      </c>
      <c r="G207" s="174" t="s">
        <v>232</v>
      </c>
      <c r="H207" s="174" t="s">
        <v>72</v>
      </c>
      <c r="K207" s="31" t="s">
        <v>429</v>
      </c>
      <c r="L207" s="31" t="s">
        <v>429</v>
      </c>
      <c r="M207" s="31" t="s">
        <v>429</v>
      </c>
      <c r="N207" s="31" t="s">
        <v>429</v>
      </c>
      <c r="O207" s="31" t="s">
        <v>429</v>
      </c>
      <c r="P207" s="31" t="s">
        <v>429</v>
      </c>
      <c r="Q207" s="31" t="s">
        <v>78</v>
      </c>
    </row>
    <row r="208" spans="2:17" s="31" customFormat="1" ht="15.75">
      <c r="B208" s="160" t="s">
        <v>589</v>
      </c>
      <c r="C208" s="174" t="s">
        <v>592</v>
      </c>
      <c r="D208" s="174" t="s">
        <v>429</v>
      </c>
      <c r="E208" s="174" t="s">
        <v>429</v>
      </c>
      <c r="F208" s="12" t="s">
        <v>591</v>
      </c>
      <c r="G208" s="174" t="s">
        <v>232</v>
      </c>
      <c r="H208" s="174" t="s">
        <v>72</v>
      </c>
      <c r="K208" s="31" t="s">
        <v>429</v>
      </c>
      <c r="L208" s="31" t="s">
        <v>429</v>
      </c>
      <c r="M208" s="31" t="s">
        <v>429</v>
      </c>
      <c r="N208" s="31" t="s">
        <v>429</v>
      </c>
      <c r="O208" s="31" t="s">
        <v>429</v>
      </c>
      <c r="P208" s="31" t="s">
        <v>429</v>
      </c>
      <c r="Q208" s="31" t="s">
        <v>78</v>
      </c>
    </row>
    <row r="209" spans="2:17" s="31" customFormat="1" ht="15.75">
      <c r="B209" s="160" t="s">
        <v>589</v>
      </c>
      <c r="C209" s="174" t="s">
        <v>593</v>
      </c>
      <c r="D209" s="174" t="s">
        <v>429</v>
      </c>
      <c r="E209" s="174" t="s">
        <v>429</v>
      </c>
      <c r="F209" s="12" t="s">
        <v>591</v>
      </c>
      <c r="G209" s="174" t="s">
        <v>232</v>
      </c>
      <c r="H209" s="174" t="s">
        <v>72</v>
      </c>
      <c r="K209" s="31" t="s">
        <v>429</v>
      </c>
      <c r="L209" s="31" t="s">
        <v>429</v>
      </c>
      <c r="M209" s="31" t="s">
        <v>429</v>
      </c>
      <c r="N209" s="31" t="s">
        <v>429</v>
      </c>
      <c r="O209" s="31" t="s">
        <v>429</v>
      </c>
      <c r="P209" s="31" t="s">
        <v>429</v>
      </c>
      <c r="Q209" s="31" t="s">
        <v>78</v>
      </c>
    </row>
    <row r="210" spans="2:17" s="31" customFormat="1" ht="15.75">
      <c r="B210" s="160" t="s">
        <v>589</v>
      </c>
      <c r="C210" s="174" t="s">
        <v>594</v>
      </c>
      <c r="D210" s="174" t="s">
        <v>429</v>
      </c>
      <c r="E210" s="174" t="s">
        <v>429</v>
      </c>
      <c r="F210" s="12" t="s">
        <v>591</v>
      </c>
      <c r="G210" s="174" t="s">
        <v>232</v>
      </c>
      <c r="H210" s="174" t="s">
        <v>72</v>
      </c>
      <c r="K210" s="31" t="s">
        <v>429</v>
      </c>
      <c r="L210" s="31" t="s">
        <v>429</v>
      </c>
      <c r="M210" s="31" t="s">
        <v>429</v>
      </c>
      <c r="N210" s="31" t="s">
        <v>429</v>
      </c>
      <c r="O210" s="31" t="s">
        <v>429</v>
      </c>
      <c r="P210" s="31" t="s">
        <v>429</v>
      </c>
      <c r="Q210" s="31" t="s">
        <v>78</v>
      </c>
    </row>
    <row r="211" spans="2:17" s="31" customFormat="1" ht="15.75">
      <c r="B211" s="160" t="s">
        <v>589</v>
      </c>
      <c r="C211" s="174" t="s">
        <v>595</v>
      </c>
      <c r="D211" s="174" t="s">
        <v>429</v>
      </c>
      <c r="E211" s="174" t="s">
        <v>429</v>
      </c>
      <c r="F211" s="12" t="s">
        <v>591</v>
      </c>
      <c r="G211" s="174" t="s">
        <v>232</v>
      </c>
      <c r="H211" s="174" t="s">
        <v>72</v>
      </c>
      <c r="K211" s="31" t="s">
        <v>429</v>
      </c>
      <c r="L211" s="31" t="s">
        <v>429</v>
      </c>
      <c r="M211" s="31" t="s">
        <v>429</v>
      </c>
      <c r="N211" s="31" t="s">
        <v>429</v>
      </c>
      <c r="O211" s="31" t="s">
        <v>429</v>
      </c>
      <c r="P211" s="31" t="s">
        <v>429</v>
      </c>
      <c r="Q211" s="31" t="s">
        <v>78</v>
      </c>
    </row>
    <row r="212" spans="2:17" s="31" customFormat="1" ht="15.75">
      <c r="B212" s="160" t="s">
        <v>310</v>
      </c>
      <c r="C212" s="174" t="s">
        <v>596</v>
      </c>
      <c r="D212" s="174" t="s">
        <v>429</v>
      </c>
      <c r="E212" s="174" t="s">
        <v>429</v>
      </c>
      <c r="F212" s="12" t="s">
        <v>597</v>
      </c>
      <c r="G212" s="174" t="s">
        <v>232</v>
      </c>
      <c r="H212" s="174" t="s">
        <v>72</v>
      </c>
      <c r="K212" s="31" t="s">
        <v>429</v>
      </c>
      <c r="L212" s="31" t="s">
        <v>429</v>
      </c>
      <c r="M212" s="31" t="s">
        <v>429</v>
      </c>
      <c r="N212" s="31" t="s">
        <v>429</v>
      </c>
      <c r="O212" s="31" t="s">
        <v>429</v>
      </c>
      <c r="P212" s="31" t="s">
        <v>429</v>
      </c>
      <c r="Q212" s="31" t="s">
        <v>78</v>
      </c>
    </row>
    <row r="213" spans="2:17" s="31" customFormat="1" ht="15.75">
      <c r="B213" s="160" t="s">
        <v>310</v>
      </c>
      <c r="C213" s="174" t="s">
        <v>598</v>
      </c>
      <c r="D213" s="174" t="s">
        <v>429</v>
      </c>
      <c r="E213" s="174" t="s">
        <v>429</v>
      </c>
      <c r="F213" s="12" t="s">
        <v>597</v>
      </c>
      <c r="G213" s="174" t="s">
        <v>232</v>
      </c>
      <c r="H213" s="174" t="s">
        <v>72</v>
      </c>
      <c r="K213" s="31" t="s">
        <v>429</v>
      </c>
      <c r="L213" s="31" t="s">
        <v>429</v>
      </c>
      <c r="M213" s="31" t="s">
        <v>429</v>
      </c>
      <c r="N213" s="31" t="s">
        <v>429</v>
      </c>
      <c r="O213" s="31" t="s">
        <v>429</v>
      </c>
      <c r="P213" s="31" t="s">
        <v>429</v>
      </c>
      <c r="Q213" s="31" t="s">
        <v>78</v>
      </c>
    </row>
    <row r="214" spans="2:17" s="31" customFormat="1" ht="15.75">
      <c r="B214" s="160" t="s">
        <v>310</v>
      </c>
      <c r="C214" s="174" t="s">
        <v>599</v>
      </c>
      <c r="D214" s="174" t="s">
        <v>429</v>
      </c>
      <c r="E214" s="174" t="s">
        <v>429</v>
      </c>
      <c r="F214" s="12" t="s">
        <v>597</v>
      </c>
      <c r="G214" s="174" t="s">
        <v>232</v>
      </c>
      <c r="H214" s="174" t="s">
        <v>72</v>
      </c>
      <c r="K214" s="31" t="s">
        <v>429</v>
      </c>
      <c r="L214" s="31" t="s">
        <v>429</v>
      </c>
      <c r="M214" s="31" t="s">
        <v>429</v>
      </c>
      <c r="N214" s="31" t="s">
        <v>429</v>
      </c>
      <c r="O214" s="31" t="s">
        <v>429</v>
      </c>
      <c r="P214" s="31" t="s">
        <v>429</v>
      </c>
      <c r="Q214" s="31" t="s">
        <v>78</v>
      </c>
    </row>
    <row r="215" spans="2:17" s="31" customFormat="1" ht="15.75">
      <c r="B215" s="160" t="s">
        <v>310</v>
      </c>
      <c r="C215" s="174" t="s">
        <v>600</v>
      </c>
      <c r="D215" s="174" t="s">
        <v>429</v>
      </c>
      <c r="E215" s="174" t="s">
        <v>429</v>
      </c>
      <c r="F215" s="12" t="s">
        <v>601</v>
      </c>
      <c r="G215" s="174" t="s">
        <v>232</v>
      </c>
      <c r="H215" s="174" t="s">
        <v>72</v>
      </c>
      <c r="K215" s="31" t="s">
        <v>429</v>
      </c>
      <c r="L215" s="31" t="s">
        <v>429</v>
      </c>
      <c r="M215" s="31" t="s">
        <v>429</v>
      </c>
      <c r="N215" s="31" t="s">
        <v>429</v>
      </c>
      <c r="O215" s="31" t="s">
        <v>429</v>
      </c>
      <c r="P215" s="31" t="s">
        <v>429</v>
      </c>
      <c r="Q215" s="31" t="s">
        <v>78</v>
      </c>
    </row>
    <row r="216" spans="2:17" s="31" customFormat="1" ht="15.75">
      <c r="B216" s="160" t="s">
        <v>310</v>
      </c>
      <c r="C216" s="174" t="s">
        <v>602</v>
      </c>
      <c r="D216" s="174" t="s">
        <v>429</v>
      </c>
      <c r="E216" s="174" t="s">
        <v>429</v>
      </c>
      <c r="F216" s="12" t="s">
        <v>601</v>
      </c>
      <c r="G216" s="174" t="s">
        <v>232</v>
      </c>
      <c r="H216" s="174" t="s">
        <v>72</v>
      </c>
      <c r="K216" s="31" t="s">
        <v>429</v>
      </c>
      <c r="L216" s="31" t="s">
        <v>429</v>
      </c>
      <c r="M216" s="31" t="s">
        <v>429</v>
      </c>
      <c r="N216" s="31" t="s">
        <v>429</v>
      </c>
      <c r="O216" s="31" t="s">
        <v>429</v>
      </c>
      <c r="P216" s="31" t="s">
        <v>429</v>
      </c>
      <c r="Q216" s="31" t="s">
        <v>78</v>
      </c>
    </row>
    <row r="217" spans="2:17" s="31" customFormat="1" ht="15.75">
      <c r="B217" s="160" t="s">
        <v>310</v>
      </c>
      <c r="C217" s="174" t="s">
        <v>603</v>
      </c>
      <c r="D217" s="174" t="s">
        <v>429</v>
      </c>
      <c r="E217" s="174" t="s">
        <v>429</v>
      </c>
      <c r="F217" s="12" t="s">
        <v>601</v>
      </c>
      <c r="G217" s="174" t="s">
        <v>232</v>
      </c>
      <c r="H217" s="174" t="s">
        <v>72</v>
      </c>
      <c r="K217" s="31" t="s">
        <v>429</v>
      </c>
      <c r="L217" s="31" t="s">
        <v>429</v>
      </c>
      <c r="M217" s="31" t="s">
        <v>429</v>
      </c>
      <c r="N217" s="31" t="s">
        <v>429</v>
      </c>
      <c r="O217" s="31" t="s">
        <v>429</v>
      </c>
      <c r="P217" s="31" t="s">
        <v>429</v>
      </c>
      <c r="Q217" s="31" t="s">
        <v>78</v>
      </c>
    </row>
    <row r="218" spans="2:17" s="31" customFormat="1" ht="15.75">
      <c r="B218" s="160" t="s">
        <v>310</v>
      </c>
      <c r="C218" s="174" t="s">
        <v>604</v>
      </c>
      <c r="D218" s="174" t="s">
        <v>429</v>
      </c>
      <c r="E218" s="174" t="s">
        <v>429</v>
      </c>
      <c r="F218" s="12" t="s">
        <v>601</v>
      </c>
      <c r="G218" s="174" t="s">
        <v>232</v>
      </c>
      <c r="H218" s="174" t="s">
        <v>72</v>
      </c>
      <c r="K218" s="31" t="s">
        <v>429</v>
      </c>
      <c r="L218" s="31" t="s">
        <v>429</v>
      </c>
      <c r="M218" s="31" t="s">
        <v>429</v>
      </c>
      <c r="N218" s="31" t="s">
        <v>429</v>
      </c>
      <c r="O218" s="31" t="s">
        <v>429</v>
      </c>
      <c r="P218" s="31" t="s">
        <v>429</v>
      </c>
      <c r="Q218" s="31" t="s">
        <v>78</v>
      </c>
    </row>
    <row r="219" spans="2:17" s="31" customFormat="1" ht="15.75">
      <c r="B219" s="160" t="s">
        <v>310</v>
      </c>
      <c r="C219" s="174" t="s">
        <v>605</v>
      </c>
      <c r="D219" s="174" t="s">
        <v>429</v>
      </c>
      <c r="E219" s="174" t="s">
        <v>429</v>
      </c>
      <c r="F219" s="12" t="s">
        <v>606</v>
      </c>
      <c r="G219" s="174" t="s">
        <v>232</v>
      </c>
      <c r="H219" s="174" t="s">
        <v>72</v>
      </c>
      <c r="K219" s="31" t="s">
        <v>429</v>
      </c>
      <c r="L219" s="31" t="s">
        <v>429</v>
      </c>
      <c r="M219" s="31" t="s">
        <v>429</v>
      </c>
      <c r="N219" s="31" t="s">
        <v>429</v>
      </c>
      <c r="O219" s="31" t="s">
        <v>429</v>
      </c>
      <c r="P219" s="31" t="s">
        <v>429</v>
      </c>
      <c r="Q219" s="31" t="s">
        <v>78</v>
      </c>
    </row>
    <row r="220" spans="2:17" s="31" customFormat="1" ht="15.75">
      <c r="B220" s="160" t="s">
        <v>310</v>
      </c>
      <c r="C220" s="174" t="s">
        <v>607</v>
      </c>
      <c r="D220" s="174" t="s">
        <v>429</v>
      </c>
      <c r="E220" s="174" t="s">
        <v>429</v>
      </c>
      <c r="F220" s="12" t="s">
        <v>606</v>
      </c>
      <c r="G220" s="174" t="s">
        <v>232</v>
      </c>
      <c r="H220" s="174" t="s">
        <v>72</v>
      </c>
      <c r="K220" s="31" t="s">
        <v>429</v>
      </c>
      <c r="L220" s="31" t="s">
        <v>429</v>
      </c>
      <c r="M220" s="31" t="s">
        <v>429</v>
      </c>
      <c r="N220" s="31" t="s">
        <v>429</v>
      </c>
      <c r="O220" s="31" t="s">
        <v>429</v>
      </c>
      <c r="P220" s="31" t="s">
        <v>429</v>
      </c>
      <c r="Q220" s="31" t="s">
        <v>78</v>
      </c>
    </row>
    <row r="221" spans="2:17" s="31" customFormat="1" ht="15.75">
      <c r="B221" s="160" t="s">
        <v>310</v>
      </c>
      <c r="C221" s="174" t="s">
        <v>608</v>
      </c>
      <c r="D221" s="174" t="s">
        <v>429</v>
      </c>
      <c r="E221" s="174" t="s">
        <v>429</v>
      </c>
      <c r="F221" s="12" t="s">
        <v>606</v>
      </c>
      <c r="G221" s="174" t="s">
        <v>232</v>
      </c>
      <c r="H221" s="174" t="s">
        <v>72</v>
      </c>
      <c r="K221" s="31" t="s">
        <v>429</v>
      </c>
      <c r="L221" s="31" t="s">
        <v>429</v>
      </c>
      <c r="M221" s="31" t="s">
        <v>429</v>
      </c>
      <c r="N221" s="31" t="s">
        <v>429</v>
      </c>
      <c r="O221" s="31" t="s">
        <v>429</v>
      </c>
      <c r="P221" s="31" t="s">
        <v>429</v>
      </c>
      <c r="Q221" s="31" t="s">
        <v>78</v>
      </c>
    </row>
    <row r="222" spans="2:17" s="31" customFormat="1" ht="15.75">
      <c r="B222" s="160" t="s">
        <v>310</v>
      </c>
      <c r="C222" s="174" t="s">
        <v>609</v>
      </c>
      <c r="D222" s="174" t="s">
        <v>429</v>
      </c>
      <c r="E222" s="174" t="s">
        <v>429</v>
      </c>
      <c r="F222" s="12" t="s">
        <v>606</v>
      </c>
      <c r="G222" s="174" t="s">
        <v>232</v>
      </c>
      <c r="H222" s="174" t="s">
        <v>72</v>
      </c>
      <c r="K222" s="31" t="s">
        <v>429</v>
      </c>
      <c r="L222" s="31" t="s">
        <v>429</v>
      </c>
      <c r="M222" s="31" t="s">
        <v>429</v>
      </c>
      <c r="N222" s="31" t="s">
        <v>429</v>
      </c>
      <c r="O222" s="31" t="s">
        <v>429</v>
      </c>
      <c r="P222" s="31" t="s">
        <v>429</v>
      </c>
      <c r="Q222" s="31" t="s">
        <v>78</v>
      </c>
    </row>
    <row r="223" spans="2:17" s="31" customFormat="1" ht="15.75">
      <c r="B223" s="160" t="s">
        <v>310</v>
      </c>
      <c r="C223" s="174" t="s">
        <v>610</v>
      </c>
      <c r="D223" s="174" t="s">
        <v>429</v>
      </c>
      <c r="E223" s="174" t="s">
        <v>429</v>
      </c>
      <c r="F223" s="12" t="s">
        <v>606</v>
      </c>
      <c r="G223" s="174" t="s">
        <v>232</v>
      </c>
      <c r="H223" s="174" t="s">
        <v>72</v>
      </c>
      <c r="K223" s="31" t="s">
        <v>429</v>
      </c>
      <c r="L223" s="31" t="s">
        <v>429</v>
      </c>
      <c r="M223" s="31" t="s">
        <v>429</v>
      </c>
      <c r="N223" s="31" t="s">
        <v>429</v>
      </c>
      <c r="O223" s="31" t="s">
        <v>429</v>
      </c>
      <c r="P223" s="31" t="s">
        <v>429</v>
      </c>
      <c r="Q223" s="31" t="s">
        <v>78</v>
      </c>
    </row>
    <row r="224" spans="2:17" s="31" customFormat="1" ht="15.75">
      <c r="B224" s="160" t="s">
        <v>310</v>
      </c>
      <c r="C224" s="174" t="s">
        <v>611</v>
      </c>
      <c r="D224" s="174" t="s">
        <v>429</v>
      </c>
      <c r="E224" s="174" t="s">
        <v>429</v>
      </c>
      <c r="F224" s="12" t="s">
        <v>606</v>
      </c>
      <c r="G224" s="174" t="s">
        <v>232</v>
      </c>
      <c r="H224" s="174" t="s">
        <v>72</v>
      </c>
      <c r="K224" s="31" t="s">
        <v>429</v>
      </c>
      <c r="L224" s="31" t="s">
        <v>429</v>
      </c>
      <c r="M224" s="31" t="s">
        <v>429</v>
      </c>
      <c r="N224" s="31" t="s">
        <v>429</v>
      </c>
      <c r="O224" s="31" t="s">
        <v>429</v>
      </c>
      <c r="P224" s="31" t="s">
        <v>429</v>
      </c>
      <c r="Q224" s="31" t="s">
        <v>78</v>
      </c>
    </row>
    <row r="225" spans="2:17" s="31" customFormat="1" ht="15.75">
      <c r="B225" s="160" t="s">
        <v>310</v>
      </c>
      <c r="C225" s="174" t="s">
        <v>612</v>
      </c>
      <c r="D225" s="174" t="s">
        <v>429</v>
      </c>
      <c r="E225" s="174" t="s">
        <v>429</v>
      </c>
      <c r="F225" s="12" t="s">
        <v>606</v>
      </c>
      <c r="G225" s="174" t="s">
        <v>232</v>
      </c>
      <c r="H225" s="174" t="s">
        <v>72</v>
      </c>
      <c r="K225" s="31" t="s">
        <v>429</v>
      </c>
      <c r="L225" s="31" t="s">
        <v>429</v>
      </c>
      <c r="M225" s="31" t="s">
        <v>429</v>
      </c>
      <c r="N225" s="31" t="s">
        <v>429</v>
      </c>
      <c r="O225" s="31" t="s">
        <v>429</v>
      </c>
      <c r="P225" s="31" t="s">
        <v>429</v>
      </c>
      <c r="Q225" s="31" t="s">
        <v>78</v>
      </c>
    </row>
    <row r="226" spans="2:17" s="31" customFormat="1" ht="15.75">
      <c r="B226" s="160" t="s">
        <v>310</v>
      </c>
      <c r="C226" s="174" t="s">
        <v>613</v>
      </c>
      <c r="D226" s="174" t="s">
        <v>429</v>
      </c>
      <c r="E226" s="174" t="s">
        <v>429</v>
      </c>
      <c r="F226" s="12" t="s">
        <v>606</v>
      </c>
      <c r="G226" s="174" t="s">
        <v>232</v>
      </c>
      <c r="H226" s="174" t="s">
        <v>72</v>
      </c>
      <c r="K226" s="31" t="s">
        <v>429</v>
      </c>
      <c r="L226" s="31" t="s">
        <v>429</v>
      </c>
      <c r="M226" s="31" t="s">
        <v>429</v>
      </c>
      <c r="N226" s="31" t="s">
        <v>429</v>
      </c>
      <c r="O226" s="31" t="s">
        <v>429</v>
      </c>
      <c r="P226" s="31" t="s">
        <v>429</v>
      </c>
      <c r="Q226" s="31" t="s">
        <v>78</v>
      </c>
    </row>
    <row r="227" spans="2:17" s="31" customFormat="1" ht="15.75">
      <c r="B227" s="160" t="s">
        <v>310</v>
      </c>
      <c r="C227" s="174" t="s">
        <v>614</v>
      </c>
      <c r="D227" s="174" t="s">
        <v>429</v>
      </c>
      <c r="E227" s="174" t="s">
        <v>429</v>
      </c>
      <c r="F227" s="12" t="s">
        <v>606</v>
      </c>
      <c r="G227" s="174" t="s">
        <v>232</v>
      </c>
      <c r="H227" s="174" t="s">
        <v>72</v>
      </c>
      <c r="K227" s="31" t="s">
        <v>429</v>
      </c>
      <c r="L227" s="31" t="s">
        <v>429</v>
      </c>
      <c r="M227" s="31" t="s">
        <v>429</v>
      </c>
      <c r="N227" s="31" t="s">
        <v>429</v>
      </c>
      <c r="O227" s="31" t="s">
        <v>429</v>
      </c>
      <c r="P227" s="31" t="s">
        <v>429</v>
      </c>
      <c r="Q227" s="31" t="s">
        <v>78</v>
      </c>
    </row>
    <row r="228" spans="2:17" s="31" customFormat="1" ht="15.75">
      <c r="B228" s="160" t="s">
        <v>310</v>
      </c>
      <c r="C228" s="174" t="s">
        <v>615</v>
      </c>
      <c r="D228" s="174" t="s">
        <v>429</v>
      </c>
      <c r="E228" s="174" t="s">
        <v>429</v>
      </c>
      <c r="F228" s="12" t="s">
        <v>616</v>
      </c>
      <c r="G228" s="174" t="s">
        <v>232</v>
      </c>
      <c r="H228" s="174" t="s">
        <v>72</v>
      </c>
      <c r="K228" s="31" t="s">
        <v>429</v>
      </c>
      <c r="L228" s="31" t="s">
        <v>429</v>
      </c>
      <c r="M228" s="31" t="s">
        <v>429</v>
      </c>
      <c r="N228" s="31" t="s">
        <v>429</v>
      </c>
      <c r="O228" s="31" t="s">
        <v>429</v>
      </c>
      <c r="P228" s="31" t="s">
        <v>429</v>
      </c>
      <c r="Q228" s="31" t="s">
        <v>78</v>
      </c>
    </row>
    <row r="229" spans="2:17" s="31" customFormat="1" ht="15.75">
      <c r="B229" s="160" t="s">
        <v>310</v>
      </c>
      <c r="C229" s="174" t="s">
        <v>617</v>
      </c>
      <c r="D229" s="174" t="s">
        <v>429</v>
      </c>
      <c r="E229" s="174" t="s">
        <v>429</v>
      </c>
      <c r="F229" s="12" t="s">
        <v>616</v>
      </c>
      <c r="G229" s="174" t="s">
        <v>232</v>
      </c>
      <c r="H229" s="174" t="s">
        <v>72</v>
      </c>
      <c r="K229" s="31" t="s">
        <v>429</v>
      </c>
      <c r="L229" s="31" t="s">
        <v>429</v>
      </c>
      <c r="M229" s="31" t="s">
        <v>429</v>
      </c>
      <c r="N229" s="31" t="s">
        <v>429</v>
      </c>
      <c r="O229" s="31" t="s">
        <v>429</v>
      </c>
      <c r="P229" s="31" t="s">
        <v>429</v>
      </c>
      <c r="Q229" s="31" t="s">
        <v>78</v>
      </c>
    </row>
    <row r="230" spans="2:17" s="31" customFormat="1" ht="15.75">
      <c r="B230" s="160" t="s">
        <v>310</v>
      </c>
      <c r="C230" s="174" t="s">
        <v>618</v>
      </c>
      <c r="D230" s="174" t="s">
        <v>429</v>
      </c>
      <c r="E230" s="174" t="s">
        <v>429</v>
      </c>
      <c r="F230" s="12" t="s">
        <v>616</v>
      </c>
      <c r="G230" s="174" t="s">
        <v>232</v>
      </c>
      <c r="H230" s="174" t="s">
        <v>72</v>
      </c>
      <c r="K230" s="31" t="s">
        <v>429</v>
      </c>
      <c r="L230" s="31" t="s">
        <v>429</v>
      </c>
      <c r="M230" s="31" t="s">
        <v>429</v>
      </c>
      <c r="N230" s="31" t="s">
        <v>429</v>
      </c>
      <c r="O230" s="31" t="s">
        <v>429</v>
      </c>
      <c r="P230" s="31" t="s">
        <v>429</v>
      </c>
      <c r="Q230" s="31" t="s">
        <v>78</v>
      </c>
    </row>
    <row r="231" spans="2:17" s="31" customFormat="1" ht="15.75">
      <c r="B231" s="160" t="s">
        <v>310</v>
      </c>
      <c r="C231" s="174" t="s">
        <v>619</v>
      </c>
      <c r="D231" s="174" t="s">
        <v>429</v>
      </c>
      <c r="E231" s="174" t="s">
        <v>429</v>
      </c>
      <c r="F231" s="12" t="s">
        <v>616</v>
      </c>
      <c r="G231" s="174" t="s">
        <v>232</v>
      </c>
      <c r="H231" s="174" t="s">
        <v>72</v>
      </c>
      <c r="K231" s="31" t="s">
        <v>429</v>
      </c>
      <c r="L231" s="31" t="s">
        <v>429</v>
      </c>
      <c r="M231" s="31" t="s">
        <v>429</v>
      </c>
      <c r="N231" s="31" t="s">
        <v>429</v>
      </c>
      <c r="O231" s="31" t="s">
        <v>429</v>
      </c>
      <c r="P231" s="31" t="s">
        <v>429</v>
      </c>
      <c r="Q231" s="31" t="s">
        <v>78</v>
      </c>
    </row>
    <row r="232" spans="2:17" s="31" customFormat="1" ht="15.75">
      <c r="B232" s="160" t="s">
        <v>310</v>
      </c>
      <c r="C232" s="174" t="s">
        <v>620</v>
      </c>
      <c r="D232" s="174" t="s">
        <v>429</v>
      </c>
      <c r="E232" s="174" t="s">
        <v>429</v>
      </c>
      <c r="F232" s="12" t="s">
        <v>616</v>
      </c>
      <c r="G232" s="174" t="s">
        <v>232</v>
      </c>
      <c r="H232" s="174" t="s">
        <v>72</v>
      </c>
      <c r="K232" s="31" t="s">
        <v>429</v>
      </c>
      <c r="L232" s="31" t="s">
        <v>429</v>
      </c>
      <c r="M232" s="31" t="s">
        <v>429</v>
      </c>
      <c r="N232" s="31" t="s">
        <v>429</v>
      </c>
      <c r="O232" s="31" t="s">
        <v>429</v>
      </c>
      <c r="P232" s="31" t="s">
        <v>429</v>
      </c>
      <c r="Q232" s="31" t="s">
        <v>78</v>
      </c>
    </row>
    <row r="233" spans="2:17" s="31" customFormat="1" ht="15.75">
      <c r="B233" s="160" t="s">
        <v>310</v>
      </c>
      <c r="C233" s="174" t="s">
        <v>621</v>
      </c>
      <c r="D233" s="174" t="s">
        <v>429</v>
      </c>
      <c r="E233" s="174" t="s">
        <v>429</v>
      </c>
      <c r="F233" s="12" t="s">
        <v>616</v>
      </c>
      <c r="G233" s="174" t="s">
        <v>232</v>
      </c>
      <c r="H233" s="174" t="s">
        <v>72</v>
      </c>
      <c r="K233" s="31" t="s">
        <v>429</v>
      </c>
      <c r="L233" s="31" t="s">
        <v>429</v>
      </c>
      <c r="M233" s="31" t="s">
        <v>429</v>
      </c>
      <c r="N233" s="31" t="s">
        <v>429</v>
      </c>
      <c r="O233" s="31" t="s">
        <v>429</v>
      </c>
      <c r="P233" s="31" t="s">
        <v>429</v>
      </c>
      <c r="Q233" s="31" t="s">
        <v>78</v>
      </c>
    </row>
    <row r="234" spans="2:17" s="31" customFormat="1" ht="15.75">
      <c r="B234" s="160" t="s">
        <v>310</v>
      </c>
      <c r="C234" s="174" t="s">
        <v>622</v>
      </c>
      <c r="D234" s="174" t="s">
        <v>429</v>
      </c>
      <c r="E234" s="174" t="s">
        <v>429</v>
      </c>
      <c r="F234" s="12" t="s">
        <v>616</v>
      </c>
      <c r="G234" s="174" t="s">
        <v>232</v>
      </c>
      <c r="H234" s="174" t="s">
        <v>72</v>
      </c>
      <c r="K234" s="31" t="s">
        <v>429</v>
      </c>
      <c r="L234" s="31" t="s">
        <v>429</v>
      </c>
      <c r="M234" s="31" t="s">
        <v>429</v>
      </c>
      <c r="N234" s="31" t="s">
        <v>429</v>
      </c>
      <c r="O234" s="31" t="s">
        <v>429</v>
      </c>
      <c r="P234" s="31" t="s">
        <v>429</v>
      </c>
      <c r="Q234" s="31" t="s">
        <v>78</v>
      </c>
    </row>
    <row r="235" spans="2:17" s="31" customFormat="1" ht="15.75">
      <c r="B235" s="160" t="s">
        <v>310</v>
      </c>
      <c r="C235" s="174" t="s">
        <v>623</v>
      </c>
      <c r="D235" s="174" t="s">
        <v>429</v>
      </c>
      <c r="E235" s="174" t="s">
        <v>429</v>
      </c>
      <c r="F235" s="12" t="s">
        <v>616</v>
      </c>
      <c r="G235" s="174" t="s">
        <v>232</v>
      </c>
      <c r="H235" s="174" t="s">
        <v>72</v>
      </c>
      <c r="K235" s="31" t="s">
        <v>429</v>
      </c>
      <c r="L235" s="31" t="s">
        <v>429</v>
      </c>
      <c r="M235" s="31" t="s">
        <v>429</v>
      </c>
      <c r="N235" s="31" t="s">
        <v>429</v>
      </c>
      <c r="O235" s="31" t="s">
        <v>429</v>
      </c>
      <c r="P235" s="31" t="s">
        <v>429</v>
      </c>
      <c r="Q235" s="31" t="s">
        <v>78</v>
      </c>
    </row>
    <row r="236" spans="2:17" s="31" customFormat="1" ht="15.75">
      <c r="B236" s="160" t="s">
        <v>310</v>
      </c>
      <c r="C236" s="174" t="s">
        <v>624</v>
      </c>
      <c r="D236" s="174" t="s">
        <v>429</v>
      </c>
      <c r="E236" s="174" t="s">
        <v>429</v>
      </c>
      <c r="F236" s="12" t="s">
        <v>616</v>
      </c>
      <c r="G236" s="174" t="s">
        <v>232</v>
      </c>
      <c r="H236" s="174" t="s">
        <v>72</v>
      </c>
      <c r="K236" s="31" t="s">
        <v>429</v>
      </c>
      <c r="L236" s="31" t="s">
        <v>429</v>
      </c>
      <c r="M236" s="31" t="s">
        <v>429</v>
      </c>
      <c r="N236" s="31" t="s">
        <v>429</v>
      </c>
      <c r="O236" s="31" t="s">
        <v>429</v>
      </c>
      <c r="P236" s="31" t="s">
        <v>429</v>
      </c>
      <c r="Q236" s="31" t="s">
        <v>78</v>
      </c>
    </row>
    <row r="237" spans="2:17" s="31" customFormat="1" ht="15.75">
      <c r="B237" s="160" t="s">
        <v>310</v>
      </c>
      <c r="C237" s="174" t="s">
        <v>625</v>
      </c>
      <c r="D237" s="174" t="s">
        <v>429</v>
      </c>
      <c r="E237" s="174" t="s">
        <v>429</v>
      </c>
      <c r="F237" s="12" t="s">
        <v>616</v>
      </c>
      <c r="G237" s="174" t="s">
        <v>232</v>
      </c>
      <c r="H237" s="174" t="s">
        <v>72</v>
      </c>
      <c r="K237" s="31" t="s">
        <v>429</v>
      </c>
      <c r="L237" s="31" t="s">
        <v>429</v>
      </c>
      <c r="M237" s="31" t="s">
        <v>429</v>
      </c>
      <c r="N237" s="31" t="s">
        <v>429</v>
      </c>
      <c r="O237" s="31" t="s">
        <v>429</v>
      </c>
      <c r="P237" s="31" t="s">
        <v>429</v>
      </c>
      <c r="Q237" s="31" t="s">
        <v>78</v>
      </c>
    </row>
    <row r="238" spans="2:17" s="31" customFormat="1" ht="15.75">
      <c r="B238" s="160" t="s">
        <v>310</v>
      </c>
      <c r="C238" s="174" t="s">
        <v>626</v>
      </c>
      <c r="D238" s="174" t="s">
        <v>429</v>
      </c>
      <c r="E238" s="174" t="s">
        <v>429</v>
      </c>
      <c r="F238" s="12" t="s">
        <v>627</v>
      </c>
      <c r="G238" s="174" t="s">
        <v>232</v>
      </c>
      <c r="H238" s="174" t="s">
        <v>72</v>
      </c>
      <c r="K238" s="31" t="s">
        <v>429</v>
      </c>
      <c r="L238" s="31" t="s">
        <v>429</v>
      </c>
      <c r="M238" s="31" t="s">
        <v>429</v>
      </c>
      <c r="N238" s="31" t="s">
        <v>429</v>
      </c>
      <c r="O238" s="31" t="s">
        <v>429</v>
      </c>
      <c r="P238" s="31" t="s">
        <v>429</v>
      </c>
      <c r="Q238" s="31" t="s">
        <v>78</v>
      </c>
    </row>
    <row r="239" spans="2:17" s="31" customFormat="1" ht="15.75">
      <c r="B239" s="160" t="s">
        <v>310</v>
      </c>
      <c r="C239" s="174" t="s">
        <v>628</v>
      </c>
      <c r="D239" s="174" t="s">
        <v>429</v>
      </c>
      <c r="E239" s="174" t="s">
        <v>429</v>
      </c>
      <c r="F239" s="12" t="s">
        <v>627</v>
      </c>
      <c r="G239" s="174" t="s">
        <v>232</v>
      </c>
      <c r="H239" s="174" t="s">
        <v>72</v>
      </c>
      <c r="K239" s="31" t="s">
        <v>429</v>
      </c>
      <c r="L239" s="31" t="s">
        <v>429</v>
      </c>
      <c r="M239" s="31" t="s">
        <v>429</v>
      </c>
      <c r="N239" s="31" t="s">
        <v>429</v>
      </c>
      <c r="O239" s="31" t="s">
        <v>429</v>
      </c>
      <c r="P239" s="31" t="s">
        <v>429</v>
      </c>
      <c r="Q239" s="31" t="s">
        <v>78</v>
      </c>
    </row>
    <row r="240" spans="2:17" s="31" customFormat="1" ht="15.75">
      <c r="B240" s="160" t="s">
        <v>310</v>
      </c>
      <c r="C240" s="174" t="s">
        <v>629</v>
      </c>
      <c r="D240" s="174" t="s">
        <v>429</v>
      </c>
      <c r="E240" s="174" t="s">
        <v>429</v>
      </c>
      <c r="F240" s="12" t="s">
        <v>627</v>
      </c>
      <c r="G240" s="174" t="s">
        <v>232</v>
      </c>
      <c r="H240" s="174" t="s">
        <v>72</v>
      </c>
      <c r="K240" s="31" t="s">
        <v>429</v>
      </c>
      <c r="L240" s="31" t="s">
        <v>429</v>
      </c>
      <c r="M240" s="31" t="s">
        <v>429</v>
      </c>
      <c r="N240" s="31" t="s">
        <v>429</v>
      </c>
      <c r="O240" s="31" t="s">
        <v>429</v>
      </c>
      <c r="P240" s="31" t="s">
        <v>429</v>
      </c>
      <c r="Q240" s="31" t="s">
        <v>78</v>
      </c>
    </row>
    <row r="241" spans="2:17" s="31" customFormat="1" ht="15.75">
      <c r="B241" s="160" t="s">
        <v>310</v>
      </c>
      <c r="C241" s="174" t="s">
        <v>630</v>
      </c>
      <c r="D241" s="174" t="s">
        <v>429</v>
      </c>
      <c r="E241" s="174" t="s">
        <v>429</v>
      </c>
      <c r="F241" s="12" t="s">
        <v>631</v>
      </c>
      <c r="G241" s="174" t="s">
        <v>232</v>
      </c>
      <c r="H241" s="174" t="s">
        <v>72</v>
      </c>
      <c r="K241" s="31" t="s">
        <v>429</v>
      </c>
      <c r="L241" s="31" t="s">
        <v>429</v>
      </c>
      <c r="M241" s="31" t="s">
        <v>429</v>
      </c>
      <c r="N241" s="31" t="s">
        <v>429</v>
      </c>
      <c r="O241" s="31" t="s">
        <v>429</v>
      </c>
      <c r="P241" s="31" t="s">
        <v>429</v>
      </c>
      <c r="Q241" s="31" t="s">
        <v>78</v>
      </c>
    </row>
    <row r="242" spans="2:17" s="31" customFormat="1" ht="15.75">
      <c r="B242" s="160" t="s">
        <v>310</v>
      </c>
      <c r="C242" s="174" t="s">
        <v>632</v>
      </c>
      <c r="D242" s="174" t="s">
        <v>429</v>
      </c>
      <c r="E242" s="174" t="s">
        <v>429</v>
      </c>
      <c r="F242" s="12" t="s">
        <v>631</v>
      </c>
      <c r="G242" s="174" t="s">
        <v>232</v>
      </c>
      <c r="H242" s="174" t="s">
        <v>72</v>
      </c>
      <c r="K242" s="31" t="s">
        <v>429</v>
      </c>
      <c r="L242" s="31" t="s">
        <v>429</v>
      </c>
      <c r="M242" s="31" t="s">
        <v>429</v>
      </c>
      <c r="N242" s="31" t="s">
        <v>429</v>
      </c>
      <c r="O242" s="31" t="s">
        <v>429</v>
      </c>
      <c r="P242" s="31" t="s">
        <v>429</v>
      </c>
      <c r="Q242" s="31" t="s">
        <v>78</v>
      </c>
    </row>
    <row r="243" spans="2:17" s="31" customFormat="1" ht="15.75">
      <c r="B243" s="160" t="s">
        <v>310</v>
      </c>
      <c r="C243" s="174" t="s">
        <v>633</v>
      </c>
      <c r="D243" s="174" t="s">
        <v>429</v>
      </c>
      <c r="E243" s="174" t="s">
        <v>429</v>
      </c>
      <c r="F243" s="12" t="s">
        <v>631</v>
      </c>
      <c r="G243" s="174" t="s">
        <v>232</v>
      </c>
      <c r="H243" s="174" t="s">
        <v>72</v>
      </c>
      <c r="K243" s="31" t="s">
        <v>429</v>
      </c>
      <c r="L243" s="31" t="s">
        <v>429</v>
      </c>
      <c r="M243" s="31" t="s">
        <v>429</v>
      </c>
      <c r="N243" s="31" t="s">
        <v>429</v>
      </c>
      <c r="O243" s="31" t="s">
        <v>429</v>
      </c>
      <c r="P243" s="31" t="s">
        <v>429</v>
      </c>
      <c r="Q243" s="31" t="s">
        <v>78</v>
      </c>
    </row>
    <row r="244" spans="2:17" s="31" customFormat="1" ht="15.75">
      <c r="B244" s="160" t="s">
        <v>310</v>
      </c>
      <c r="C244" s="174" t="s">
        <v>634</v>
      </c>
      <c r="D244" s="174" t="s">
        <v>429</v>
      </c>
      <c r="E244" s="174" t="s">
        <v>429</v>
      </c>
      <c r="F244" s="12" t="s">
        <v>631</v>
      </c>
      <c r="G244" s="174" t="s">
        <v>232</v>
      </c>
      <c r="H244" s="174" t="s">
        <v>72</v>
      </c>
      <c r="K244" s="31" t="s">
        <v>429</v>
      </c>
      <c r="L244" s="31" t="s">
        <v>429</v>
      </c>
      <c r="M244" s="31" t="s">
        <v>429</v>
      </c>
      <c r="N244" s="31" t="s">
        <v>429</v>
      </c>
      <c r="O244" s="31" t="s">
        <v>429</v>
      </c>
      <c r="P244" s="31" t="s">
        <v>429</v>
      </c>
      <c r="Q244" s="31" t="s">
        <v>78</v>
      </c>
    </row>
    <row r="245" spans="2:17" s="31" customFormat="1" ht="15.75">
      <c r="B245" s="160" t="s">
        <v>310</v>
      </c>
      <c r="C245" s="174" t="s">
        <v>635</v>
      </c>
      <c r="D245" s="174" t="s">
        <v>429</v>
      </c>
      <c r="E245" s="174" t="s">
        <v>429</v>
      </c>
      <c r="F245" s="12" t="s">
        <v>631</v>
      </c>
      <c r="G245" s="174" t="s">
        <v>232</v>
      </c>
      <c r="H245" s="174" t="s">
        <v>72</v>
      </c>
      <c r="K245" s="31" t="s">
        <v>429</v>
      </c>
      <c r="L245" s="31" t="s">
        <v>429</v>
      </c>
      <c r="M245" s="31" t="s">
        <v>429</v>
      </c>
      <c r="N245" s="31" t="s">
        <v>429</v>
      </c>
      <c r="O245" s="31" t="s">
        <v>429</v>
      </c>
      <c r="P245" s="31" t="s">
        <v>429</v>
      </c>
      <c r="Q245" s="31" t="s">
        <v>78</v>
      </c>
    </row>
    <row r="246" spans="2:17" s="31" customFormat="1" ht="15.75">
      <c r="B246" s="160" t="s">
        <v>310</v>
      </c>
      <c r="C246" s="174" t="s">
        <v>636</v>
      </c>
      <c r="D246" s="174" t="s">
        <v>429</v>
      </c>
      <c r="E246" s="174" t="s">
        <v>429</v>
      </c>
      <c r="F246" s="12" t="s">
        <v>631</v>
      </c>
      <c r="G246" s="174" t="s">
        <v>232</v>
      </c>
      <c r="H246" s="174" t="s">
        <v>72</v>
      </c>
      <c r="K246" s="31" t="s">
        <v>429</v>
      </c>
      <c r="L246" s="31" t="s">
        <v>429</v>
      </c>
      <c r="M246" s="31" t="s">
        <v>429</v>
      </c>
      <c r="N246" s="31" t="s">
        <v>429</v>
      </c>
      <c r="O246" s="31" t="s">
        <v>429</v>
      </c>
      <c r="P246" s="31" t="s">
        <v>429</v>
      </c>
      <c r="Q246" s="31" t="s">
        <v>78</v>
      </c>
    </row>
    <row r="247" spans="2:17" s="31" customFormat="1" ht="15.75">
      <c r="B247" s="160" t="s">
        <v>310</v>
      </c>
      <c r="C247" s="174" t="s">
        <v>637</v>
      </c>
      <c r="D247" s="174" t="s">
        <v>429</v>
      </c>
      <c r="E247" s="174" t="s">
        <v>429</v>
      </c>
      <c r="F247" s="12" t="s">
        <v>631</v>
      </c>
      <c r="G247" s="174" t="s">
        <v>232</v>
      </c>
      <c r="H247" s="174" t="s">
        <v>72</v>
      </c>
      <c r="K247" s="31" t="s">
        <v>429</v>
      </c>
      <c r="L247" s="31" t="s">
        <v>429</v>
      </c>
      <c r="M247" s="31" t="s">
        <v>429</v>
      </c>
      <c r="N247" s="31" t="s">
        <v>429</v>
      </c>
      <c r="O247" s="31" t="s">
        <v>429</v>
      </c>
      <c r="P247" s="31" t="s">
        <v>429</v>
      </c>
      <c r="Q247" s="31" t="s">
        <v>78</v>
      </c>
    </row>
    <row r="248" spans="2:17" s="31" customFormat="1" ht="15.75">
      <c r="B248" s="160" t="s">
        <v>310</v>
      </c>
      <c r="C248" s="174" t="s">
        <v>638</v>
      </c>
      <c r="D248" s="174" t="s">
        <v>429</v>
      </c>
      <c r="E248" s="174" t="s">
        <v>429</v>
      </c>
      <c r="F248" s="12" t="s">
        <v>631</v>
      </c>
      <c r="G248" s="174" t="s">
        <v>232</v>
      </c>
      <c r="H248" s="174" t="s">
        <v>72</v>
      </c>
      <c r="K248" s="31" t="s">
        <v>429</v>
      </c>
      <c r="L248" s="31" t="s">
        <v>429</v>
      </c>
      <c r="M248" s="31" t="s">
        <v>429</v>
      </c>
      <c r="N248" s="31" t="s">
        <v>429</v>
      </c>
      <c r="O248" s="31" t="s">
        <v>429</v>
      </c>
      <c r="P248" s="31" t="s">
        <v>429</v>
      </c>
      <c r="Q248" s="31" t="s">
        <v>78</v>
      </c>
    </row>
    <row r="249" spans="2:17" s="31" customFormat="1" ht="15.75">
      <c r="B249" s="160" t="s">
        <v>310</v>
      </c>
      <c r="C249" s="174" t="s">
        <v>639</v>
      </c>
      <c r="D249" s="174" t="s">
        <v>429</v>
      </c>
      <c r="E249" s="174" t="s">
        <v>429</v>
      </c>
      <c r="F249" s="12" t="s">
        <v>640</v>
      </c>
      <c r="G249" s="174" t="s">
        <v>232</v>
      </c>
      <c r="H249" s="174" t="s">
        <v>72</v>
      </c>
      <c r="K249" s="31" t="s">
        <v>429</v>
      </c>
      <c r="L249" s="31" t="s">
        <v>429</v>
      </c>
      <c r="M249" s="31" t="s">
        <v>429</v>
      </c>
      <c r="N249" s="31" t="s">
        <v>429</v>
      </c>
      <c r="O249" s="31" t="s">
        <v>429</v>
      </c>
      <c r="P249" s="31" t="s">
        <v>429</v>
      </c>
      <c r="Q249" s="31" t="s">
        <v>78</v>
      </c>
    </row>
    <row r="250" spans="2:17" s="31" customFormat="1" ht="15.75">
      <c r="B250" s="160" t="s">
        <v>310</v>
      </c>
      <c r="C250" s="174" t="s">
        <v>641</v>
      </c>
      <c r="D250" s="174" t="s">
        <v>429</v>
      </c>
      <c r="E250" s="174" t="s">
        <v>429</v>
      </c>
      <c r="F250" s="12" t="s">
        <v>640</v>
      </c>
      <c r="G250" s="174" t="s">
        <v>232</v>
      </c>
      <c r="H250" s="174" t="s">
        <v>72</v>
      </c>
      <c r="K250" s="31" t="s">
        <v>429</v>
      </c>
      <c r="L250" s="31" t="s">
        <v>429</v>
      </c>
      <c r="M250" s="31" t="s">
        <v>429</v>
      </c>
      <c r="N250" s="31" t="s">
        <v>429</v>
      </c>
      <c r="O250" s="31" t="s">
        <v>429</v>
      </c>
      <c r="P250" s="31" t="s">
        <v>429</v>
      </c>
      <c r="Q250" s="31" t="s">
        <v>78</v>
      </c>
    </row>
    <row r="251" spans="2:17" s="31" customFormat="1" ht="15.75">
      <c r="B251" s="160" t="s">
        <v>310</v>
      </c>
      <c r="C251" s="174" t="s">
        <v>642</v>
      </c>
      <c r="D251" s="174" t="s">
        <v>429</v>
      </c>
      <c r="E251" s="174" t="s">
        <v>429</v>
      </c>
      <c r="F251" s="12" t="s">
        <v>640</v>
      </c>
      <c r="G251" s="174" t="s">
        <v>232</v>
      </c>
      <c r="H251" s="174" t="s">
        <v>72</v>
      </c>
      <c r="K251" s="31" t="s">
        <v>429</v>
      </c>
      <c r="L251" s="31" t="s">
        <v>429</v>
      </c>
      <c r="M251" s="31" t="s">
        <v>429</v>
      </c>
      <c r="N251" s="31" t="s">
        <v>429</v>
      </c>
      <c r="O251" s="31" t="s">
        <v>429</v>
      </c>
      <c r="P251" s="31" t="s">
        <v>429</v>
      </c>
      <c r="Q251" s="31" t="s">
        <v>78</v>
      </c>
    </row>
    <row r="252" spans="2:17" s="31" customFormat="1" ht="15.75">
      <c r="B252" s="160" t="s">
        <v>310</v>
      </c>
      <c r="C252" s="174" t="s">
        <v>643</v>
      </c>
      <c r="D252" s="174" t="s">
        <v>429</v>
      </c>
      <c r="E252" s="174" t="s">
        <v>429</v>
      </c>
      <c r="F252" s="12" t="s">
        <v>640</v>
      </c>
      <c r="G252" s="174" t="s">
        <v>232</v>
      </c>
      <c r="H252" s="174" t="s">
        <v>72</v>
      </c>
      <c r="K252" s="31" t="s">
        <v>429</v>
      </c>
      <c r="L252" s="31" t="s">
        <v>429</v>
      </c>
      <c r="M252" s="31" t="s">
        <v>429</v>
      </c>
      <c r="N252" s="31" t="s">
        <v>429</v>
      </c>
      <c r="O252" s="31" t="s">
        <v>429</v>
      </c>
      <c r="P252" s="31" t="s">
        <v>429</v>
      </c>
      <c r="Q252" s="31" t="s">
        <v>78</v>
      </c>
    </row>
    <row r="253" spans="2:17" s="31" customFormat="1" ht="15.75">
      <c r="B253" s="160" t="s">
        <v>644</v>
      </c>
      <c r="C253" s="174" t="s">
        <v>645</v>
      </c>
      <c r="D253" s="174" t="s">
        <v>429</v>
      </c>
      <c r="E253" s="174" t="s">
        <v>429</v>
      </c>
      <c r="F253" s="12" t="s">
        <v>644</v>
      </c>
      <c r="G253" s="174" t="s">
        <v>232</v>
      </c>
      <c r="H253" s="174" t="s">
        <v>72</v>
      </c>
      <c r="K253" s="31" t="s">
        <v>429</v>
      </c>
      <c r="L253" s="31" t="s">
        <v>429</v>
      </c>
      <c r="M253" s="31" t="s">
        <v>429</v>
      </c>
      <c r="N253" s="31" t="s">
        <v>429</v>
      </c>
      <c r="O253" s="31" t="s">
        <v>429</v>
      </c>
      <c r="P253" s="31" t="s">
        <v>429</v>
      </c>
      <c r="Q253" s="31" t="s">
        <v>78</v>
      </c>
    </row>
    <row r="254" spans="2:17" s="31" customFormat="1" ht="15.75">
      <c r="B254" s="160" t="s">
        <v>646</v>
      </c>
      <c r="C254" s="174" t="s">
        <v>647</v>
      </c>
      <c r="D254" s="174" t="s">
        <v>429</v>
      </c>
      <c r="E254" s="174" t="s">
        <v>429</v>
      </c>
      <c r="F254" s="12" t="s">
        <v>648</v>
      </c>
      <c r="G254" s="174" t="s">
        <v>232</v>
      </c>
      <c r="H254" s="174" t="s">
        <v>72</v>
      </c>
      <c r="K254" s="31" t="s">
        <v>429</v>
      </c>
      <c r="L254" s="31" t="s">
        <v>429</v>
      </c>
      <c r="M254" s="31" t="s">
        <v>429</v>
      </c>
      <c r="N254" s="31" t="s">
        <v>429</v>
      </c>
      <c r="O254" s="31" t="s">
        <v>429</v>
      </c>
      <c r="P254" s="31" t="s">
        <v>429</v>
      </c>
      <c r="Q254" s="31" t="s">
        <v>78</v>
      </c>
    </row>
    <row r="255" spans="2:17" s="31" customFormat="1" ht="15.75">
      <c r="B255" s="160" t="s">
        <v>646</v>
      </c>
      <c r="C255" s="174" t="s">
        <v>649</v>
      </c>
      <c r="D255" s="174" t="s">
        <v>429</v>
      </c>
      <c r="E255" s="174" t="s">
        <v>429</v>
      </c>
      <c r="F255" s="12" t="s">
        <v>648</v>
      </c>
      <c r="G255" s="174" t="s">
        <v>232</v>
      </c>
      <c r="H255" s="174" t="s">
        <v>72</v>
      </c>
      <c r="K255" s="31" t="s">
        <v>429</v>
      </c>
      <c r="L255" s="31" t="s">
        <v>429</v>
      </c>
      <c r="M255" s="31" t="s">
        <v>429</v>
      </c>
      <c r="N255" s="31" t="s">
        <v>429</v>
      </c>
      <c r="O255" s="31" t="s">
        <v>429</v>
      </c>
      <c r="P255" s="31" t="s">
        <v>429</v>
      </c>
      <c r="Q255" s="31" t="s">
        <v>78</v>
      </c>
    </row>
    <row r="256" spans="2:17" s="31" customFormat="1" ht="15.75">
      <c r="B256" s="160" t="s">
        <v>646</v>
      </c>
      <c r="C256" s="174" t="s">
        <v>650</v>
      </c>
      <c r="D256" s="174" t="s">
        <v>429</v>
      </c>
      <c r="E256" s="174" t="s">
        <v>429</v>
      </c>
      <c r="F256" s="12" t="s">
        <v>648</v>
      </c>
      <c r="G256" s="174" t="s">
        <v>232</v>
      </c>
      <c r="H256" s="174" t="s">
        <v>72</v>
      </c>
      <c r="K256" s="31" t="s">
        <v>429</v>
      </c>
      <c r="L256" s="31" t="s">
        <v>429</v>
      </c>
      <c r="M256" s="31" t="s">
        <v>429</v>
      </c>
      <c r="N256" s="31" t="s">
        <v>429</v>
      </c>
      <c r="O256" s="31" t="s">
        <v>429</v>
      </c>
      <c r="P256" s="31" t="s">
        <v>429</v>
      </c>
      <c r="Q256" s="31" t="s">
        <v>78</v>
      </c>
    </row>
    <row r="257" spans="2:17" s="31" customFormat="1" ht="15.75">
      <c r="B257" s="160" t="s">
        <v>646</v>
      </c>
      <c r="C257" s="174" t="s">
        <v>651</v>
      </c>
      <c r="D257" s="174" t="s">
        <v>429</v>
      </c>
      <c r="E257" s="174" t="s">
        <v>429</v>
      </c>
      <c r="F257" s="12" t="s">
        <v>648</v>
      </c>
      <c r="G257" s="174" t="s">
        <v>232</v>
      </c>
      <c r="H257" s="174" t="s">
        <v>72</v>
      </c>
      <c r="K257" s="31" t="s">
        <v>429</v>
      </c>
      <c r="L257" s="31" t="s">
        <v>429</v>
      </c>
      <c r="M257" s="31" t="s">
        <v>429</v>
      </c>
      <c r="N257" s="31" t="s">
        <v>429</v>
      </c>
      <c r="O257" s="31" t="s">
        <v>429</v>
      </c>
      <c r="P257" s="31" t="s">
        <v>429</v>
      </c>
      <c r="Q257" s="31" t="s">
        <v>78</v>
      </c>
    </row>
    <row r="258" spans="2:17" s="31" customFormat="1" ht="15.75">
      <c r="B258" s="160" t="s">
        <v>652</v>
      </c>
      <c r="C258" s="174" t="s">
        <v>653</v>
      </c>
      <c r="D258" s="174" t="s">
        <v>429</v>
      </c>
      <c r="E258" s="174" t="s">
        <v>429</v>
      </c>
      <c r="F258" s="12" t="s">
        <v>652</v>
      </c>
      <c r="G258" s="174" t="s">
        <v>232</v>
      </c>
      <c r="H258" s="174" t="s">
        <v>72</v>
      </c>
      <c r="K258" s="31" t="s">
        <v>429</v>
      </c>
      <c r="L258" s="31" t="s">
        <v>429</v>
      </c>
      <c r="M258" s="31" t="s">
        <v>429</v>
      </c>
      <c r="N258" s="31" t="s">
        <v>429</v>
      </c>
      <c r="O258" s="31" t="s">
        <v>429</v>
      </c>
      <c r="P258" s="31" t="s">
        <v>429</v>
      </c>
      <c r="Q258" s="31" t="s">
        <v>78</v>
      </c>
    </row>
    <row r="259" spans="2:17" s="31" customFormat="1" ht="15.75">
      <c r="B259" s="160" t="s">
        <v>654</v>
      </c>
      <c r="C259" s="174" t="s">
        <v>655</v>
      </c>
      <c r="D259" s="174" t="s">
        <v>429</v>
      </c>
      <c r="E259" s="174" t="s">
        <v>429</v>
      </c>
      <c r="F259" s="12" t="s">
        <v>323</v>
      </c>
      <c r="G259" s="174" t="s">
        <v>232</v>
      </c>
      <c r="H259" s="174" t="s">
        <v>72</v>
      </c>
      <c r="K259" s="31" t="s">
        <v>429</v>
      </c>
      <c r="L259" s="31" t="s">
        <v>429</v>
      </c>
      <c r="M259" s="31" t="s">
        <v>429</v>
      </c>
      <c r="N259" s="31" t="s">
        <v>429</v>
      </c>
      <c r="O259" s="31" t="s">
        <v>429</v>
      </c>
      <c r="P259" s="31" t="s">
        <v>429</v>
      </c>
      <c r="Q259" s="31" t="s">
        <v>78</v>
      </c>
    </row>
    <row r="260" spans="2:17" s="31" customFormat="1" ht="15.75">
      <c r="B260" s="160" t="s">
        <v>654</v>
      </c>
      <c r="C260" s="174" t="s">
        <v>656</v>
      </c>
      <c r="D260" s="174" t="s">
        <v>429</v>
      </c>
      <c r="E260" s="174" t="s">
        <v>429</v>
      </c>
      <c r="F260" s="12" t="s">
        <v>327</v>
      </c>
      <c r="G260" s="174" t="s">
        <v>232</v>
      </c>
      <c r="H260" s="174" t="s">
        <v>72</v>
      </c>
      <c r="K260" s="31" t="s">
        <v>429</v>
      </c>
      <c r="L260" s="31" t="s">
        <v>429</v>
      </c>
      <c r="M260" s="31" t="s">
        <v>429</v>
      </c>
      <c r="N260" s="31" t="s">
        <v>429</v>
      </c>
      <c r="O260" s="31" t="s">
        <v>429</v>
      </c>
      <c r="P260" s="31" t="s">
        <v>429</v>
      </c>
      <c r="Q260" s="31" t="s">
        <v>78</v>
      </c>
    </row>
    <row r="261" spans="2:17" s="31" customFormat="1" ht="15.75">
      <c r="B261" s="160" t="s">
        <v>654</v>
      </c>
      <c r="C261" s="174" t="s">
        <v>657</v>
      </c>
      <c r="D261" s="174" t="s">
        <v>429</v>
      </c>
      <c r="E261" s="174" t="s">
        <v>429</v>
      </c>
      <c r="F261" s="12" t="s">
        <v>327</v>
      </c>
      <c r="G261" s="174" t="s">
        <v>232</v>
      </c>
      <c r="H261" s="174" t="s">
        <v>72</v>
      </c>
      <c r="K261" s="31" t="s">
        <v>429</v>
      </c>
      <c r="L261" s="31" t="s">
        <v>429</v>
      </c>
      <c r="M261" s="31" t="s">
        <v>429</v>
      </c>
      <c r="N261" s="31" t="s">
        <v>429</v>
      </c>
      <c r="O261" s="31" t="s">
        <v>429</v>
      </c>
      <c r="P261" s="31" t="s">
        <v>429</v>
      </c>
      <c r="Q261" s="31" t="s">
        <v>78</v>
      </c>
    </row>
    <row r="262" spans="2:17" s="31" customFormat="1" ht="15.75">
      <c r="B262" s="160" t="s">
        <v>654</v>
      </c>
      <c r="C262" s="174" t="s">
        <v>658</v>
      </c>
      <c r="D262" s="174" t="s">
        <v>429</v>
      </c>
      <c r="E262" s="174" t="s">
        <v>429</v>
      </c>
      <c r="F262" s="12" t="s">
        <v>327</v>
      </c>
      <c r="G262" s="174" t="s">
        <v>232</v>
      </c>
      <c r="H262" s="174" t="s">
        <v>72</v>
      </c>
      <c r="K262" s="31" t="s">
        <v>429</v>
      </c>
      <c r="L262" s="31" t="s">
        <v>429</v>
      </c>
      <c r="M262" s="31" t="s">
        <v>429</v>
      </c>
      <c r="N262" s="31" t="s">
        <v>429</v>
      </c>
      <c r="O262" s="31" t="s">
        <v>429</v>
      </c>
      <c r="P262" s="31" t="s">
        <v>429</v>
      </c>
      <c r="Q262" s="31" t="s">
        <v>78</v>
      </c>
    </row>
    <row r="263" spans="2:17" s="31" customFormat="1" ht="15.75">
      <c r="B263" s="160" t="s">
        <v>659</v>
      </c>
      <c r="C263" s="174" t="s">
        <v>660</v>
      </c>
      <c r="D263" s="174" t="s">
        <v>429</v>
      </c>
      <c r="E263" s="174" t="s">
        <v>429</v>
      </c>
      <c r="F263" s="12" t="s">
        <v>661</v>
      </c>
      <c r="G263" s="174" t="s">
        <v>232</v>
      </c>
      <c r="H263" s="174" t="s">
        <v>72</v>
      </c>
      <c r="K263" s="31" t="s">
        <v>429</v>
      </c>
      <c r="L263" s="31" t="s">
        <v>429</v>
      </c>
      <c r="M263" s="31" t="s">
        <v>429</v>
      </c>
      <c r="N263" s="31" t="s">
        <v>429</v>
      </c>
      <c r="O263" s="31" t="s">
        <v>429</v>
      </c>
      <c r="P263" s="31" t="s">
        <v>429</v>
      </c>
      <c r="Q263" s="31" t="s">
        <v>78</v>
      </c>
    </row>
    <row r="264" spans="2:17" s="31" customFormat="1" ht="15.75">
      <c r="B264" s="160" t="s">
        <v>659</v>
      </c>
      <c r="C264" s="174" t="s">
        <v>662</v>
      </c>
      <c r="D264" s="174" t="s">
        <v>429</v>
      </c>
      <c r="E264" s="174" t="s">
        <v>429</v>
      </c>
      <c r="F264" s="12" t="s">
        <v>661</v>
      </c>
      <c r="G264" s="174" t="s">
        <v>232</v>
      </c>
      <c r="H264" s="174" t="s">
        <v>72</v>
      </c>
      <c r="K264" s="31" t="s">
        <v>429</v>
      </c>
      <c r="L264" s="31" t="s">
        <v>429</v>
      </c>
      <c r="M264" s="31" t="s">
        <v>429</v>
      </c>
      <c r="N264" s="31" t="s">
        <v>429</v>
      </c>
      <c r="O264" s="31" t="s">
        <v>429</v>
      </c>
      <c r="P264" s="31" t="s">
        <v>429</v>
      </c>
      <c r="Q264" s="31" t="s">
        <v>78</v>
      </c>
    </row>
    <row r="265" spans="2:17" s="31" customFormat="1" ht="15.75">
      <c r="B265" s="160" t="s">
        <v>659</v>
      </c>
      <c r="C265" s="174" t="s">
        <v>663</v>
      </c>
      <c r="D265" s="174" t="s">
        <v>429</v>
      </c>
      <c r="E265" s="174" t="s">
        <v>429</v>
      </c>
      <c r="F265" s="12" t="s">
        <v>661</v>
      </c>
      <c r="G265" s="174" t="s">
        <v>232</v>
      </c>
      <c r="H265" s="174" t="s">
        <v>72</v>
      </c>
      <c r="K265" s="31" t="s">
        <v>429</v>
      </c>
      <c r="L265" s="31" t="s">
        <v>429</v>
      </c>
      <c r="M265" s="31" t="s">
        <v>429</v>
      </c>
      <c r="N265" s="31" t="s">
        <v>429</v>
      </c>
      <c r="O265" s="31" t="s">
        <v>429</v>
      </c>
      <c r="P265" s="31" t="s">
        <v>429</v>
      </c>
      <c r="Q265" s="31" t="s">
        <v>78</v>
      </c>
    </row>
    <row r="266" spans="2:17" s="31" customFormat="1" ht="15.75">
      <c r="B266" s="160" t="s">
        <v>659</v>
      </c>
      <c r="C266" s="174" t="s">
        <v>664</v>
      </c>
      <c r="D266" s="174" t="s">
        <v>429</v>
      </c>
      <c r="E266" s="174" t="s">
        <v>429</v>
      </c>
      <c r="F266" s="12" t="s">
        <v>665</v>
      </c>
      <c r="G266" s="174" t="s">
        <v>232</v>
      </c>
      <c r="H266" s="174" t="s">
        <v>72</v>
      </c>
      <c r="K266" s="31" t="s">
        <v>429</v>
      </c>
      <c r="L266" s="31" t="s">
        <v>429</v>
      </c>
      <c r="M266" s="31" t="s">
        <v>429</v>
      </c>
      <c r="N266" s="31" t="s">
        <v>429</v>
      </c>
      <c r="O266" s="31" t="s">
        <v>429</v>
      </c>
      <c r="P266" s="31" t="s">
        <v>429</v>
      </c>
      <c r="Q266" s="31" t="s">
        <v>78</v>
      </c>
    </row>
    <row r="267" spans="2:17" s="31" customFormat="1" ht="15.75">
      <c r="B267" s="160" t="s">
        <v>659</v>
      </c>
      <c r="C267" s="174" t="s">
        <v>666</v>
      </c>
      <c r="D267" s="174" t="s">
        <v>429</v>
      </c>
      <c r="E267" s="174" t="s">
        <v>429</v>
      </c>
      <c r="F267" s="12" t="s">
        <v>665</v>
      </c>
      <c r="G267" s="174" t="s">
        <v>232</v>
      </c>
      <c r="H267" s="174" t="s">
        <v>72</v>
      </c>
      <c r="K267" s="31" t="s">
        <v>429</v>
      </c>
      <c r="L267" s="31" t="s">
        <v>429</v>
      </c>
      <c r="M267" s="31" t="s">
        <v>429</v>
      </c>
      <c r="N267" s="31" t="s">
        <v>429</v>
      </c>
      <c r="O267" s="31" t="s">
        <v>429</v>
      </c>
      <c r="P267" s="31" t="s">
        <v>429</v>
      </c>
      <c r="Q267" s="31" t="s">
        <v>78</v>
      </c>
    </row>
    <row r="268" spans="2:17" s="31" customFormat="1" ht="15.75">
      <c r="B268" s="160" t="s">
        <v>659</v>
      </c>
      <c r="C268" s="174" t="s">
        <v>667</v>
      </c>
      <c r="D268" s="174" t="s">
        <v>429</v>
      </c>
      <c r="E268" s="174" t="s">
        <v>429</v>
      </c>
      <c r="F268" s="12" t="s">
        <v>665</v>
      </c>
      <c r="G268" s="174" t="s">
        <v>232</v>
      </c>
      <c r="H268" s="174" t="s">
        <v>72</v>
      </c>
      <c r="K268" s="31" t="s">
        <v>429</v>
      </c>
      <c r="L268" s="31" t="s">
        <v>429</v>
      </c>
      <c r="M268" s="31" t="s">
        <v>429</v>
      </c>
      <c r="N268" s="31" t="s">
        <v>429</v>
      </c>
      <c r="O268" s="31" t="s">
        <v>429</v>
      </c>
      <c r="P268" s="31" t="s">
        <v>429</v>
      </c>
      <c r="Q268" s="31" t="s">
        <v>78</v>
      </c>
    </row>
    <row r="269" spans="2:17" s="31" customFormat="1" ht="15.75">
      <c r="B269" s="160" t="s">
        <v>659</v>
      </c>
      <c r="C269" s="174" t="s">
        <v>668</v>
      </c>
      <c r="D269" s="174" t="s">
        <v>429</v>
      </c>
      <c r="E269" s="174" t="s">
        <v>429</v>
      </c>
      <c r="F269" s="12" t="s">
        <v>665</v>
      </c>
      <c r="G269" s="174" t="s">
        <v>232</v>
      </c>
      <c r="H269" s="174" t="s">
        <v>72</v>
      </c>
      <c r="K269" s="31" t="s">
        <v>429</v>
      </c>
      <c r="L269" s="31" t="s">
        <v>429</v>
      </c>
      <c r="M269" s="31" t="s">
        <v>429</v>
      </c>
      <c r="N269" s="31" t="s">
        <v>429</v>
      </c>
      <c r="O269" s="31" t="s">
        <v>429</v>
      </c>
      <c r="P269" s="31" t="s">
        <v>429</v>
      </c>
      <c r="Q269" s="31" t="s">
        <v>78</v>
      </c>
    </row>
    <row r="270" spans="2:17" s="31" customFormat="1" ht="15.75">
      <c r="B270" s="160" t="s">
        <v>659</v>
      </c>
      <c r="C270" s="174" t="s">
        <v>669</v>
      </c>
      <c r="D270" s="174" t="s">
        <v>429</v>
      </c>
      <c r="E270" s="174" t="s">
        <v>429</v>
      </c>
      <c r="F270" s="12" t="s">
        <v>665</v>
      </c>
      <c r="G270" s="174" t="s">
        <v>232</v>
      </c>
      <c r="H270" s="174" t="s">
        <v>72</v>
      </c>
      <c r="K270" s="31" t="s">
        <v>429</v>
      </c>
      <c r="L270" s="31" t="s">
        <v>429</v>
      </c>
      <c r="M270" s="31" t="s">
        <v>429</v>
      </c>
      <c r="N270" s="31" t="s">
        <v>429</v>
      </c>
      <c r="O270" s="31" t="s">
        <v>429</v>
      </c>
      <c r="P270" s="31" t="s">
        <v>429</v>
      </c>
      <c r="Q270" s="31" t="s">
        <v>78</v>
      </c>
    </row>
    <row r="271" spans="2:17" s="31" customFormat="1" ht="15.75">
      <c r="B271" s="160" t="s">
        <v>670</v>
      </c>
      <c r="C271" s="174" t="s">
        <v>671</v>
      </c>
      <c r="D271" s="174" t="s">
        <v>429</v>
      </c>
      <c r="E271" s="174" t="s">
        <v>429</v>
      </c>
      <c r="F271" s="12" t="s">
        <v>672</v>
      </c>
      <c r="G271" s="174" t="s">
        <v>232</v>
      </c>
      <c r="H271" s="174" t="s">
        <v>72</v>
      </c>
      <c r="K271" s="31" t="s">
        <v>429</v>
      </c>
      <c r="L271" s="31" t="s">
        <v>429</v>
      </c>
      <c r="M271" s="31" t="s">
        <v>429</v>
      </c>
      <c r="N271" s="31" t="s">
        <v>429</v>
      </c>
      <c r="O271" s="31" t="s">
        <v>429</v>
      </c>
      <c r="P271" s="31" t="s">
        <v>429</v>
      </c>
      <c r="Q271" s="31" t="s">
        <v>78</v>
      </c>
    </row>
    <row r="272" spans="2:17" s="31" customFormat="1" ht="15.75">
      <c r="B272" s="160" t="s">
        <v>670</v>
      </c>
      <c r="C272" s="174" t="s">
        <v>673</v>
      </c>
      <c r="D272" s="174" t="s">
        <v>429</v>
      </c>
      <c r="E272" s="174" t="s">
        <v>429</v>
      </c>
      <c r="F272" s="12" t="s">
        <v>672</v>
      </c>
      <c r="G272" s="174" t="s">
        <v>232</v>
      </c>
      <c r="H272" s="174" t="s">
        <v>72</v>
      </c>
      <c r="K272" s="31" t="s">
        <v>429</v>
      </c>
      <c r="L272" s="31" t="s">
        <v>429</v>
      </c>
      <c r="M272" s="31" t="s">
        <v>429</v>
      </c>
      <c r="N272" s="31" t="s">
        <v>429</v>
      </c>
      <c r="O272" s="31" t="s">
        <v>429</v>
      </c>
      <c r="P272" s="31" t="s">
        <v>429</v>
      </c>
      <c r="Q272" s="31" t="s">
        <v>78</v>
      </c>
    </row>
    <row r="273" spans="2:17" s="31" customFormat="1" ht="15.75">
      <c r="B273" s="160" t="s">
        <v>670</v>
      </c>
      <c r="C273" s="174" t="s">
        <v>674</v>
      </c>
      <c r="D273" s="174" t="s">
        <v>429</v>
      </c>
      <c r="E273" s="174" t="s">
        <v>429</v>
      </c>
      <c r="F273" s="12" t="s">
        <v>672</v>
      </c>
      <c r="G273" s="174" t="s">
        <v>232</v>
      </c>
      <c r="H273" s="174" t="s">
        <v>72</v>
      </c>
      <c r="K273" s="31" t="s">
        <v>429</v>
      </c>
      <c r="L273" s="31" t="s">
        <v>429</v>
      </c>
      <c r="M273" s="31" t="s">
        <v>429</v>
      </c>
      <c r="N273" s="31" t="s">
        <v>429</v>
      </c>
      <c r="O273" s="31" t="s">
        <v>429</v>
      </c>
      <c r="P273" s="31" t="s">
        <v>429</v>
      </c>
      <c r="Q273" s="31" t="s">
        <v>78</v>
      </c>
    </row>
    <row r="274" spans="2:17" s="31" customFormat="1" ht="15.75">
      <c r="B274" s="160" t="s">
        <v>670</v>
      </c>
      <c r="C274" s="174" t="s">
        <v>675</v>
      </c>
      <c r="D274" s="174" t="s">
        <v>429</v>
      </c>
      <c r="E274" s="174" t="s">
        <v>429</v>
      </c>
      <c r="F274" s="12" t="s">
        <v>672</v>
      </c>
      <c r="G274" s="174" t="s">
        <v>232</v>
      </c>
      <c r="H274" s="174" t="s">
        <v>72</v>
      </c>
      <c r="K274" s="31" t="s">
        <v>429</v>
      </c>
      <c r="L274" s="31" t="s">
        <v>429</v>
      </c>
      <c r="M274" s="31" t="s">
        <v>429</v>
      </c>
      <c r="N274" s="31" t="s">
        <v>429</v>
      </c>
      <c r="O274" s="31" t="s">
        <v>429</v>
      </c>
      <c r="P274" s="31" t="s">
        <v>429</v>
      </c>
      <c r="Q274" s="31" t="s">
        <v>78</v>
      </c>
    </row>
    <row r="275" spans="2:17" s="31" customFormat="1" ht="15.75">
      <c r="B275" s="160" t="s">
        <v>670</v>
      </c>
      <c r="C275" s="174" t="s">
        <v>676</v>
      </c>
      <c r="D275" s="174" t="s">
        <v>429</v>
      </c>
      <c r="E275" s="174" t="s">
        <v>429</v>
      </c>
      <c r="F275" s="12" t="s">
        <v>672</v>
      </c>
      <c r="G275" s="174" t="s">
        <v>232</v>
      </c>
      <c r="H275" s="174" t="s">
        <v>72</v>
      </c>
      <c r="K275" s="31" t="s">
        <v>429</v>
      </c>
      <c r="L275" s="31" t="s">
        <v>429</v>
      </c>
      <c r="M275" s="31" t="s">
        <v>429</v>
      </c>
      <c r="N275" s="31" t="s">
        <v>429</v>
      </c>
      <c r="O275" s="31" t="s">
        <v>429</v>
      </c>
      <c r="P275" s="31" t="s">
        <v>429</v>
      </c>
      <c r="Q275" s="31" t="s">
        <v>78</v>
      </c>
    </row>
    <row r="276" spans="2:17" s="31" customFormat="1" ht="15.75">
      <c r="B276" s="160" t="s">
        <v>670</v>
      </c>
      <c r="C276" s="174" t="s">
        <v>677</v>
      </c>
      <c r="D276" s="174" t="s">
        <v>429</v>
      </c>
      <c r="E276" s="174" t="s">
        <v>429</v>
      </c>
      <c r="F276" s="12" t="s">
        <v>672</v>
      </c>
      <c r="G276" s="174" t="s">
        <v>232</v>
      </c>
      <c r="H276" s="174" t="s">
        <v>72</v>
      </c>
      <c r="K276" s="31" t="s">
        <v>429</v>
      </c>
      <c r="L276" s="31" t="s">
        <v>429</v>
      </c>
      <c r="M276" s="31" t="s">
        <v>429</v>
      </c>
      <c r="N276" s="31" t="s">
        <v>429</v>
      </c>
      <c r="O276" s="31" t="s">
        <v>429</v>
      </c>
      <c r="P276" s="31" t="s">
        <v>429</v>
      </c>
      <c r="Q276" s="31" t="s">
        <v>78</v>
      </c>
    </row>
    <row r="277" spans="2:17" s="31" customFormat="1" ht="15.75">
      <c r="B277" s="160" t="s">
        <v>670</v>
      </c>
      <c r="C277" s="174" t="s">
        <v>678</v>
      </c>
      <c r="D277" s="174" t="s">
        <v>429</v>
      </c>
      <c r="E277" s="174" t="s">
        <v>429</v>
      </c>
      <c r="F277" s="12" t="s">
        <v>672</v>
      </c>
      <c r="G277" s="174" t="s">
        <v>232</v>
      </c>
      <c r="H277" s="174" t="s">
        <v>72</v>
      </c>
      <c r="K277" s="31" t="s">
        <v>429</v>
      </c>
      <c r="L277" s="31" t="s">
        <v>429</v>
      </c>
      <c r="M277" s="31" t="s">
        <v>429</v>
      </c>
      <c r="N277" s="31" t="s">
        <v>429</v>
      </c>
      <c r="O277" s="31" t="s">
        <v>429</v>
      </c>
      <c r="P277" s="31" t="s">
        <v>429</v>
      </c>
      <c r="Q277" s="31" t="s">
        <v>78</v>
      </c>
    </row>
    <row r="278" spans="2:17" s="31" customFormat="1" ht="15.75">
      <c r="B278" s="160" t="s">
        <v>670</v>
      </c>
      <c r="C278" s="174" t="s">
        <v>679</v>
      </c>
      <c r="D278" s="174" t="s">
        <v>429</v>
      </c>
      <c r="E278" s="174" t="s">
        <v>429</v>
      </c>
      <c r="F278" s="12" t="s">
        <v>672</v>
      </c>
      <c r="G278" s="174" t="s">
        <v>232</v>
      </c>
      <c r="H278" s="174" t="s">
        <v>72</v>
      </c>
      <c r="K278" s="31" t="s">
        <v>429</v>
      </c>
      <c r="L278" s="31" t="s">
        <v>429</v>
      </c>
      <c r="M278" s="31" t="s">
        <v>429</v>
      </c>
      <c r="N278" s="31" t="s">
        <v>429</v>
      </c>
      <c r="O278" s="31" t="s">
        <v>429</v>
      </c>
      <c r="P278" s="31" t="s">
        <v>429</v>
      </c>
      <c r="Q278" s="31" t="s">
        <v>78</v>
      </c>
    </row>
    <row r="279" spans="2:17" s="31" customFormat="1" ht="15.75">
      <c r="B279" s="160" t="s">
        <v>670</v>
      </c>
      <c r="C279" s="174" t="s">
        <v>680</v>
      </c>
      <c r="D279" s="174" t="s">
        <v>429</v>
      </c>
      <c r="E279" s="174" t="s">
        <v>429</v>
      </c>
      <c r="F279" s="12" t="s">
        <v>672</v>
      </c>
      <c r="G279" s="174" t="s">
        <v>232</v>
      </c>
      <c r="H279" s="174" t="s">
        <v>72</v>
      </c>
      <c r="K279" s="31" t="s">
        <v>429</v>
      </c>
      <c r="L279" s="31" t="s">
        <v>429</v>
      </c>
      <c r="M279" s="31" t="s">
        <v>429</v>
      </c>
      <c r="N279" s="31" t="s">
        <v>429</v>
      </c>
      <c r="O279" s="31" t="s">
        <v>429</v>
      </c>
      <c r="P279" s="31" t="s">
        <v>429</v>
      </c>
      <c r="Q279" s="31" t="s">
        <v>78</v>
      </c>
    </row>
    <row r="280" spans="2:17" s="31" customFormat="1" ht="15.75">
      <c r="B280" s="160" t="s">
        <v>670</v>
      </c>
      <c r="C280" s="174" t="s">
        <v>681</v>
      </c>
      <c r="D280" s="174" t="s">
        <v>429</v>
      </c>
      <c r="E280" s="174" t="s">
        <v>429</v>
      </c>
      <c r="F280" s="12" t="s">
        <v>682</v>
      </c>
      <c r="G280" s="174" t="s">
        <v>232</v>
      </c>
      <c r="H280" s="174" t="s">
        <v>72</v>
      </c>
      <c r="K280" s="31" t="s">
        <v>429</v>
      </c>
      <c r="L280" s="31" t="s">
        <v>429</v>
      </c>
      <c r="M280" s="31" t="s">
        <v>429</v>
      </c>
      <c r="N280" s="31" t="s">
        <v>429</v>
      </c>
      <c r="O280" s="31" t="s">
        <v>429</v>
      </c>
      <c r="P280" s="31" t="s">
        <v>429</v>
      </c>
      <c r="Q280" s="31" t="s">
        <v>78</v>
      </c>
    </row>
    <row r="281" spans="2:17" s="31" customFormat="1" ht="15.75">
      <c r="B281" s="160" t="s">
        <v>670</v>
      </c>
      <c r="C281" s="174" t="s">
        <v>683</v>
      </c>
      <c r="D281" s="174" t="s">
        <v>429</v>
      </c>
      <c r="E281" s="174" t="s">
        <v>429</v>
      </c>
      <c r="F281" s="12" t="s">
        <v>684</v>
      </c>
      <c r="G281" s="174" t="s">
        <v>232</v>
      </c>
      <c r="H281" s="174" t="s">
        <v>72</v>
      </c>
      <c r="K281" s="31" t="s">
        <v>429</v>
      </c>
      <c r="L281" s="31" t="s">
        <v>429</v>
      </c>
      <c r="M281" s="31" t="s">
        <v>429</v>
      </c>
      <c r="N281" s="31" t="s">
        <v>429</v>
      </c>
      <c r="O281" s="31" t="s">
        <v>429</v>
      </c>
      <c r="P281" s="31" t="s">
        <v>429</v>
      </c>
      <c r="Q281" s="31" t="s">
        <v>78</v>
      </c>
    </row>
    <row r="282" spans="2:17" s="31" customFormat="1" ht="15.75">
      <c r="B282" s="160" t="s">
        <v>670</v>
      </c>
      <c r="C282" s="174" t="s">
        <v>685</v>
      </c>
      <c r="D282" s="174" t="s">
        <v>429</v>
      </c>
      <c r="E282" s="174" t="s">
        <v>429</v>
      </c>
      <c r="F282" s="12" t="s">
        <v>684</v>
      </c>
      <c r="G282" s="174" t="s">
        <v>232</v>
      </c>
      <c r="H282" s="174" t="s">
        <v>72</v>
      </c>
      <c r="K282" s="31" t="s">
        <v>429</v>
      </c>
      <c r="L282" s="31" t="s">
        <v>429</v>
      </c>
      <c r="M282" s="31" t="s">
        <v>429</v>
      </c>
      <c r="N282" s="31" t="s">
        <v>429</v>
      </c>
      <c r="O282" s="31" t="s">
        <v>429</v>
      </c>
      <c r="P282" s="31" t="s">
        <v>429</v>
      </c>
      <c r="Q282" s="31" t="s">
        <v>78</v>
      </c>
    </row>
    <row r="283" spans="2:17" s="31" customFormat="1" ht="15.75">
      <c r="B283" s="160" t="s">
        <v>670</v>
      </c>
      <c r="C283" s="174" t="s">
        <v>686</v>
      </c>
      <c r="D283" s="174" t="s">
        <v>429</v>
      </c>
      <c r="E283" s="174" t="s">
        <v>429</v>
      </c>
      <c r="F283" s="12" t="s">
        <v>684</v>
      </c>
      <c r="G283" s="174" t="s">
        <v>232</v>
      </c>
      <c r="H283" s="174" t="s">
        <v>72</v>
      </c>
      <c r="K283" s="31" t="s">
        <v>429</v>
      </c>
      <c r="L283" s="31" t="s">
        <v>429</v>
      </c>
      <c r="M283" s="31" t="s">
        <v>429</v>
      </c>
      <c r="N283" s="31" t="s">
        <v>429</v>
      </c>
      <c r="O283" s="31" t="s">
        <v>429</v>
      </c>
      <c r="P283" s="31" t="s">
        <v>429</v>
      </c>
      <c r="Q283" s="31" t="s">
        <v>78</v>
      </c>
    </row>
    <row r="284" spans="2:17" s="31" customFormat="1" ht="15.75">
      <c r="B284" s="160" t="s">
        <v>670</v>
      </c>
      <c r="C284" s="174" t="s">
        <v>687</v>
      </c>
      <c r="D284" s="174" t="s">
        <v>429</v>
      </c>
      <c r="E284" s="174" t="s">
        <v>429</v>
      </c>
      <c r="F284" s="12" t="s">
        <v>684</v>
      </c>
      <c r="G284" s="174" t="s">
        <v>232</v>
      </c>
      <c r="H284" s="174" t="s">
        <v>72</v>
      </c>
      <c r="K284" s="31" t="s">
        <v>429</v>
      </c>
      <c r="L284" s="31" t="s">
        <v>429</v>
      </c>
      <c r="M284" s="31" t="s">
        <v>429</v>
      </c>
      <c r="N284" s="31" t="s">
        <v>429</v>
      </c>
      <c r="O284" s="31" t="s">
        <v>429</v>
      </c>
      <c r="P284" s="31" t="s">
        <v>429</v>
      </c>
      <c r="Q284" s="31" t="s">
        <v>78</v>
      </c>
    </row>
    <row r="285" spans="2:17" s="31" customFormat="1" ht="15.75">
      <c r="B285" s="160" t="s">
        <v>670</v>
      </c>
      <c r="C285" s="174" t="s">
        <v>688</v>
      </c>
      <c r="D285" s="174" t="s">
        <v>429</v>
      </c>
      <c r="E285" s="174" t="s">
        <v>429</v>
      </c>
      <c r="F285" s="12" t="s">
        <v>684</v>
      </c>
      <c r="G285" s="174" t="s">
        <v>232</v>
      </c>
      <c r="H285" s="174" t="s">
        <v>72</v>
      </c>
      <c r="K285" s="31" t="s">
        <v>429</v>
      </c>
      <c r="L285" s="31" t="s">
        <v>429</v>
      </c>
      <c r="M285" s="31" t="s">
        <v>429</v>
      </c>
      <c r="N285" s="31" t="s">
        <v>429</v>
      </c>
      <c r="O285" s="31" t="s">
        <v>429</v>
      </c>
      <c r="P285" s="31" t="s">
        <v>429</v>
      </c>
      <c r="Q285" s="31" t="s">
        <v>78</v>
      </c>
    </row>
    <row r="286" spans="2:17" s="31" customFormat="1" ht="15.75">
      <c r="B286" s="160" t="s">
        <v>670</v>
      </c>
      <c r="C286" s="174" t="s">
        <v>689</v>
      </c>
      <c r="D286" s="174" t="s">
        <v>429</v>
      </c>
      <c r="E286" s="174" t="s">
        <v>429</v>
      </c>
      <c r="F286" s="12" t="s">
        <v>684</v>
      </c>
      <c r="G286" s="174" t="s">
        <v>232</v>
      </c>
      <c r="H286" s="174" t="s">
        <v>72</v>
      </c>
      <c r="K286" s="31" t="s">
        <v>429</v>
      </c>
      <c r="L286" s="31" t="s">
        <v>429</v>
      </c>
      <c r="M286" s="31" t="s">
        <v>429</v>
      </c>
      <c r="N286" s="31" t="s">
        <v>429</v>
      </c>
      <c r="O286" s="31" t="s">
        <v>429</v>
      </c>
      <c r="P286" s="31" t="s">
        <v>429</v>
      </c>
      <c r="Q286" s="31" t="s">
        <v>78</v>
      </c>
    </row>
    <row r="287" spans="2:17" s="31" customFormat="1" ht="15.75">
      <c r="B287" s="160" t="s">
        <v>670</v>
      </c>
      <c r="C287" s="174" t="s">
        <v>690</v>
      </c>
      <c r="D287" s="174" t="s">
        <v>429</v>
      </c>
      <c r="E287" s="174" t="s">
        <v>429</v>
      </c>
      <c r="F287" s="12" t="s">
        <v>691</v>
      </c>
      <c r="G287" s="174" t="s">
        <v>232</v>
      </c>
      <c r="H287" s="174" t="s">
        <v>72</v>
      </c>
      <c r="K287" s="31" t="s">
        <v>429</v>
      </c>
      <c r="L287" s="31" t="s">
        <v>429</v>
      </c>
      <c r="M287" s="31" t="s">
        <v>429</v>
      </c>
      <c r="N287" s="31" t="s">
        <v>429</v>
      </c>
      <c r="O287" s="31" t="s">
        <v>429</v>
      </c>
      <c r="P287" s="31" t="s">
        <v>429</v>
      </c>
      <c r="Q287" s="31" t="s">
        <v>78</v>
      </c>
    </row>
    <row r="288" spans="2:17" s="31" customFormat="1" ht="15.75">
      <c r="B288" s="160" t="s">
        <v>670</v>
      </c>
      <c r="C288" s="174" t="s">
        <v>692</v>
      </c>
      <c r="D288" s="174" t="s">
        <v>429</v>
      </c>
      <c r="E288" s="174" t="s">
        <v>429</v>
      </c>
      <c r="F288" s="12" t="s">
        <v>691</v>
      </c>
      <c r="G288" s="174" t="s">
        <v>232</v>
      </c>
      <c r="H288" s="174" t="s">
        <v>72</v>
      </c>
      <c r="K288" s="31" t="s">
        <v>429</v>
      </c>
      <c r="L288" s="31" t="s">
        <v>429</v>
      </c>
      <c r="M288" s="31" t="s">
        <v>429</v>
      </c>
      <c r="N288" s="31" t="s">
        <v>429</v>
      </c>
      <c r="O288" s="31" t="s">
        <v>429</v>
      </c>
      <c r="P288" s="31" t="s">
        <v>429</v>
      </c>
      <c r="Q288" s="31" t="s">
        <v>78</v>
      </c>
    </row>
    <row r="289" spans="2:17" s="31" customFormat="1" ht="15.75">
      <c r="B289" s="160" t="s">
        <v>670</v>
      </c>
      <c r="C289" s="174" t="s">
        <v>693</v>
      </c>
      <c r="D289" s="174" t="s">
        <v>429</v>
      </c>
      <c r="E289" s="174" t="s">
        <v>429</v>
      </c>
      <c r="F289" s="12" t="s">
        <v>691</v>
      </c>
      <c r="G289" s="174" t="s">
        <v>232</v>
      </c>
      <c r="H289" s="174" t="s">
        <v>72</v>
      </c>
      <c r="K289" s="31" t="s">
        <v>429</v>
      </c>
      <c r="L289" s="31" t="s">
        <v>429</v>
      </c>
      <c r="M289" s="31" t="s">
        <v>429</v>
      </c>
      <c r="N289" s="31" t="s">
        <v>429</v>
      </c>
      <c r="O289" s="31" t="s">
        <v>429</v>
      </c>
      <c r="P289" s="31" t="s">
        <v>429</v>
      </c>
      <c r="Q289" s="31" t="s">
        <v>78</v>
      </c>
    </row>
    <row r="290" spans="2:17" s="31" customFormat="1" ht="15.75">
      <c r="B290" s="160" t="s">
        <v>670</v>
      </c>
      <c r="C290" s="174" t="s">
        <v>694</v>
      </c>
      <c r="D290" s="174" t="s">
        <v>429</v>
      </c>
      <c r="E290" s="174" t="s">
        <v>429</v>
      </c>
      <c r="F290" s="12" t="s">
        <v>691</v>
      </c>
      <c r="G290" s="174" t="s">
        <v>232</v>
      </c>
      <c r="H290" s="174" t="s">
        <v>72</v>
      </c>
      <c r="K290" s="31" t="s">
        <v>429</v>
      </c>
      <c r="L290" s="31" t="s">
        <v>429</v>
      </c>
      <c r="M290" s="31" t="s">
        <v>429</v>
      </c>
      <c r="N290" s="31" t="s">
        <v>429</v>
      </c>
      <c r="O290" s="31" t="s">
        <v>429</v>
      </c>
      <c r="P290" s="31" t="s">
        <v>429</v>
      </c>
      <c r="Q290" s="31" t="s">
        <v>78</v>
      </c>
    </row>
    <row r="291" spans="2:17" s="31" customFormat="1" ht="15.75">
      <c r="B291" s="160" t="s">
        <v>670</v>
      </c>
      <c r="C291" s="174" t="s">
        <v>695</v>
      </c>
      <c r="D291" s="174" t="s">
        <v>429</v>
      </c>
      <c r="E291" s="174" t="s">
        <v>429</v>
      </c>
      <c r="F291" s="12" t="s">
        <v>696</v>
      </c>
      <c r="G291" s="174" t="s">
        <v>232</v>
      </c>
      <c r="H291" s="174" t="s">
        <v>72</v>
      </c>
      <c r="K291" s="31" t="s">
        <v>429</v>
      </c>
      <c r="L291" s="31" t="s">
        <v>429</v>
      </c>
      <c r="M291" s="31" t="s">
        <v>429</v>
      </c>
      <c r="N291" s="31" t="s">
        <v>429</v>
      </c>
      <c r="O291" s="31" t="s">
        <v>429</v>
      </c>
      <c r="P291" s="31" t="s">
        <v>429</v>
      </c>
      <c r="Q291" s="31" t="s">
        <v>78</v>
      </c>
    </row>
    <row r="292" spans="2:17" s="31" customFormat="1" ht="15.75">
      <c r="B292" s="160" t="s">
        <v>670</v>
      </c>
      <c r="C292" s="174" t="s">
        <v>697</v>
      </c>
      <c r="D292" s="174" t="s">
        <v>429</v>
      </c>
      <c r="E292" s="174" t="s">
        <v>429</v>
      </c>
      <c r="F292" s="12" t="s">
        <v>696</v>
      </c>
      <c r="G292" s="174" t="s">
        <v>232</v>
      </c>
      <c r="H292" s="174" t="s">
        <v>72</v>
      </c>
      <c r="K292" s="31" t="s">
        <v>429</v>
      </c>
      <c r="L292" s="31" t="s">
        <v>429</v>
      </c>
      <c r="M292" s="31" t="s">
        <v>429</v>
      </c>
      <c r="N292" s="31" t="s">
        <v>429</v>
      </c>
      <c r="O292" s="31" t="s">
        <v>429</v>
      </c>
      <c r="P292" s="31" t="s">
        <v>429</v>
      </c>
      <c r="Q292" s="31" t="s">
        <v>78</v>
      </c>
    </row>
    <row r="293" spans="2:17" s="31" customFormat="1" ht="15.75">
      <c r="B293" s="160" t="s">
        <v>670</v>
      </c>
      <c r="C293" s="174" t="s">
        <v>698</v>
      </c>
      <c r="D293" s="174" t="s">
        <v>429</v>
      </c>
      <c r="E293" s="174" t="s">
        <v>429</v>
      </c>
      <c r="F293" s="12" t="s">
        <v>696</v>
      </c>
      <c r="G293" s="174" t="s">
        <v>232</v>
      </c>
      <c r="H293" s="174" t="s">
        <v>72</v>
      </c>
      <c r="K293" s="31" t="s">
        <v>429</v>
      </c>
      <c r="L293" s="31" t="s">
        <v>429</v>
      </c>
      <c r="M293" s="31" t="s">
        <v>429</v>
      </c>
      <c r="N293" s="31" t="s">
        <v>429</v>
      </c>
      <c r="O293" s="31" t="s">
        <v>429</v>
      </c>
      <c r="P293" s="31" t="s">
        <v>429</v>
      </c>
      <c r="Q293" s="31" t="s">
        <v>78</v>
      </c>
    </row>
    <row r="294" spans="2:17" s="31" customFormat="1" ht="15.75">
      <c r="B294" s="160" t="s">
        <v>699</v>
      </c>
      <c r="C294" s="174" t="s">
        <v>700</v>
      </c>
      <c r="D294" s="174" t="s">
        <v>429</v>
      </c>
      <c r="E294" s="174" t="s">
        <v>429</v>
      </c>
      <c r="F294" s="12" t="s">
        <v>701</v>
      </c>
      <c r="G294" s="174" t="s">
        <v>232</v>
      </c>
      <c r="H294" s="174" t="s">
        <v>72</v>
      </c>
      <c r="K294" s="31" t="s">
        <v>429</v>
      </c>
      <c r="L294" s="31" t="s">
        <v>429</v>
      </c>
      <c r="M294" s="31" t="s">
        <v>429</v>
      </c>
      <c r="N294" s="31" t="s">
        <v>429</v>
      </c>
      <c r="O294" s="31" t="s">
        <v>429</v>
      </c>
      <c r="P294" s="31" t="s">
        <v>429</v>
      </c>
      <c r="Q294" s="31" t="s">
        <v>78</v>
      </c>
    </row>
    <row r="295" spans="2:17" s="31" customFormat="1" ht="15.75">
      <c r="B295" s="160" t="s">
        <v>699</v>
      </c>
      <c r="C295" s="174" t="s">
        <v>702</v>
      </c>
      <c r="D295" s="174" t="s">
        <v>429</v>
      </c>
      <c r="E295" s="174" t="s">
        <v>429</v>
      </c>
      <c r="F295" s="12" t="s">
        <v>701</v>
      </c>
      <c r="G295" s="174" t="s">
        <v>232</v>
      </c>
      <c r="H295" s="174" t="s">
        <v>72</v>
      </c>
      <c r="K295" s="31" t="s">
        <v>429</v>
      </c>
      <c r="L295" s="31" t="s">
        <v>429</v>
      </c>
      <c r="M295" s="31" t="s">
        <v>429</v>
      </c>
      <c r="N295" s="31" t="s">
        <v>429</v>
      </c>
      <c r="O295" s="31" t="s">
        <v>429</v>
      </c>
      <c r="P295" s="31" t="s">
        <v>429</v>
      </c>
      <c r="Q295" s="31" t="s">
        <v>78</v>
      </c>
    </row>
    <row r="296" spans="2:17" s="31" customFormat="1" ht="15.75">
      <c r="B296" s="160" t="s">
        <v>703</v>
      </c>
      <c r="C296" s="174" t="s">
        <v>704</v>
      </c>
      <c r="D296" s="174" t="s">
        <v>429</v>
      </c>
      <c r="E296" s="174" t="s">
        <v>429</v>
      </c>
      <c r="F296" s="12" t="s">
        <v>705</v>
      </c>
      <c r="G296" s="174" t="s">
        <v>232</v>
      </c>
      <c r="H296" s="174" t="s">
        <v>72</v>
      </c>
      <c r="K296" s="31" t="s">
        <v>429</v>
      </c>
      <c r="L296" s="31" t="s">
        <v>429</v>
      </c>
      <c r="M296" s="31" t="s">
        <v>429</v>
      </c>
      <c r="N296" s="31" t="s">
        <v>429</v>
      </c>
      <c r="O296" s="31" t="s">
        <v>429</v>
      </c>
      <c r="P296" s="31" t="s">
        <v>429</v>
      </c>
      <c r="Q296" s="31" t="s">
        <v>78</v>
      </c>
    </row>
    <row r="297" spans="2:17" s="31" customFormat="1" ht="15.75">
      <c r="B297" s="160" t="s">
        <v>703</v>
      </c>
      <c r="C297" s="174" t="s">
        <v>706</v>
      </c>
      <c r="D297" s="174" t="s">
        <v>429</v>
      </c>
      <c r="E297" s="174" t="s">
        <v>429</v>
      </c>
      <c r="F297" s="12" t="s">
        <v>705</v>
      </c>
      <c r="G297" s="174" t="s">
        <v>232</v>
      </c>
      <c r="H297" s="174" t="s">
        <v>72</v>
      </c>
      <c r="K297" s="31" t="s">
        <v>429</v>
      </c>
      <c r="L297" s="31" t="s">
        <v>429</v>
      </c>
      <c r="M297" s="31" t="s">
        <v>429</v>
      </c>
      <c r="N297" s="31" t="s">
        <v>429</v>
      </c>
      <c r="O297" s="31" t="s">
        <v>429</v>
      </c>
      <c r="P297" s="31" t="s">
        <v>429</v>
      </c>
      <c r="Q297" s="31" t="s">
        <v>78</v>
      </c>
    </row>
    <row r="298" spans="2:17" s="31" customFormat="1" ht="15.75">
      <c r="B298" s="160" t="s">
        <v>703</v>
      </c>
      <c r="C298" s="174" t="s">
        <v>707</v>
      </c>
      <c r="D298" s="174" t="s">
        <v>429</v>
      </c>
      <c r="E298" s="174" t="s">
        <v>429</v>
      </c>
      <c r="F298" s="12" t="s">
        <v>705</v>
      </c>
      <c r="G298" s="174" t="s">
        <v>232</v>
      </c>
      <c r="H298" s="174" t="s">
        <v>72</v>
      </c>
      <c r="K298" s="31" t="s">
        <v>429</v>
      </c>
      <c r="L298" s="31" t="s">
        <v>429</v>
      </c>
      <c r="M298" s="31" t="s">
        <v>429</v>
      </c>
      <c r="N298" s="31" t="s">
        <v>429</v>
      </c>
      <c r="O298" s="31" t="s">
        <v>429</v>
      </c>
      <c r="P298" s="31" t="s">
        <v>429</v>
      </c>
      <c r="Q298" s="31" t="s">
        <v>78</v>
      </c>
    </row>
    <row r="299" spans="2:17" s="31" customFormat="1" ht="15.75">
      <c r="B299" s="160" t="s">
        <v>703</v>
      </c>
      <c r="C299" s="174" t="s">
        <v>708</v>
      </c>
      <c r="D299" s="174" t="s">
        <v>429</v>
      </c>
      <c r="E299" s="174" t="s">
        <v>429</v>
      </c>
      <c r="F299" s="12" t="s">
        <v>705</v>
      </c>
      <c r="G299" s="174" t="s">
        <v>232</v>
      </c>
      <c r="H299" s="174" t="s">
        <v>72</v>
      </c>
      <c r="K299" s="31" t="s">
        <v>429</v>
      </c>
      <c r="L299" s="31" t="s">
        <v>429</v>
      </c>
      <c r="M299" s="31" t="s">
        <v>429</v>
      </c>
      <c r="N299" s="31" t="s">
        <v>429</v>
      </c>
      <c r="O299" s="31" t="s">
        <v>429</v>
      </c>
      <c r="P299" s="31" t="s">
        <v>429</v>
      </c>
      <c r="Q299" s="31" t="s">
        <v>78</v>
      </c>
    </row>
    <row r="300" spans="2:17" s="31" customFormat="1" ht="15.75">
      <c r="B300" s="160" t="s">
        <v>703</v>
      </c>
      <c r="C300" s="174" t="s">
        <v>709</v>
      </c>
      <c r="D300" s="174" t="s">
        <v>429</v>
      </c>
      <c r="E300" s="174" t="s">
        <v>429</v>
      </c>
      <c r="F300" s="12" t="s">
        <v>710</v>
      </c>
      <c r="G300" s="174" t="s">
        <v>232</v>
      </c>
      <c r="H300" s="174" t="s">
        <v>72</v>
      </c>
      <c r="K300" s="31" t="s">
        <v>429</v>
      </c>
      <c r="L300" s="31" t="s">
        <v>429</v>
      </c>
      <c r="M300" s="31" t="s">
        <v>429</v>
      </c>
      <c r="N300" s="31" t="s">
        <v>429</v>
      </c>
      <c r="O300" s="31" t="s">
        <v>429</v>
      </c>
      <c r="P300" s="31" t="s">
        <v>429</v>
      </c>
      <c r="Q300" s="31" t="s">
        <v>78</v>
      </c>
    </row>
    <row r="301" spans="2:17" s="31" customFormat="1" ht="15.75">
      <c r="B301" s="160" t="s">
        <v>703</v>
      </c>
      <c r="C301" s="174" t="s">
        <v>711</v>
      </c>
      <c r="D301" s="174" t="s">
        <v>429</v>
      </c>
      <c r="E301" s="174" t="s">
        <v>429</v>
      </c>
      <c r="F301" s="12" t="s">
        <v>712</v>
      </c>
      <c r="G301" s="174" t="s">
        <v>232</v>
      </c>
      <c r="H301" s="174" t="s">
        <v>72</v>
      </c>
      <c r="K301" s="31" t="s">
        <v>429</v>
      </c>
      <c r="L301" s="31" t="s">
        <v>429</v>
      </c>
      <c r="M301" s="31" t="s">
        <v>429</v>
      </c>
      <c r="N301" s="31" t="s">
        <v>429</v>
      </c>
      <c r="O301" s="31" t="s">
        <v>429</v>
      </c>
      <c r="P301" s="31" t="s">
        <v>429</v>
      </c>
      <c r="Q301" s="31" t="s">
        <v>78</v>
      </c>
    </row>
    <row r="302" spans="2:17" s="31" customFormat="1" ht="15.75">
      <c r="B302" s="160" t="s">
        <v>703</v>
      </c>
      <c r="C302" s="174" t="s">
        <v>713</v>
      </c>
      <c r="D302" s="174" t="s">
        <v>429</v>
      </c>
      <c r="E302" s="174" t="s">
        <v>429</v>
      </c>
      <c r="F302" s="12" t="s">
        <v>712</v>
      </c>
      <c r="G302" s="174" t="s">
        <v>232</v>
      </c>
      <c r="H302" s="174" t="s">
        <v>72</v>
      </c>
      <c r="K302" s="31" t="s">
        <v>429</v>
      </c>
      <c r="L302" s="31" t="s">
        <v>429</v>
      </c>
      <c r="M302" s="31" t="s">
        <v>429</v>
      </c>
      <c r="N302" s="31" t="s">
        <v>429</v>
      </c>
      <c r="O302" s="31" t="s">
        <v>429</v>
      </c>
      <c r="P302" s="31" t="s">
        <v>429</v>
      </c>
      <c r="Q302" s="31" t="s">
        <v>78</v>
      </c>
    </row>
    <row r="303" spans="2:17" s="31" customFormat="1" ht="15.75">
      <c r="B303" s="160" t="s">
        <v>703</v>
      </c>
      <c r="C303" s="174" t="s">
        <v>714</v>
      </c>
      <c r="D303" s="174" t="s">
        <v>429</v>
      </c>
      <c r="E303" s="174" t="s">
        <v>429</v>
      </c>
      <c r="F303" s="12" t="s">
        <v>712</v>
      </c>
      <c r="G303" s="174" t="s">
        <v>232</v>
      </c>
      <c r="H303" s="174" t="s">
        <v>72</v>
      </c>
      <c r="K303" s="31" t="s">
        <v>429</v>
      </c>
      <c r="L303" s="31" t="s">
        <v>429</v>
      </c>
      <c r="M303" s="31" t="s">
        <v>429</v>
      </c>
      <c r="N303" s="31" t="s">
        <v>429</v>
      </c>
      <c r="O303" s="31" t="s">
        <v>429</v>
      </c>
      <c r="P303" s="31" t="s">
        <v>429</v>
      </c>
      <c r="Q303" s="31" t="s">
        <v>78</v>
      </c>
    </row>
    <row r="304" spans="2:17" s="31" customFormat="1" ht="15.75">
      <c r="B304" s="160" t="s">
        <v>703</v>
      </c>
      <c r="C304" s="174" t="s">
        <v>715</v>
      </c>
      <c r="D304" s="174" t="s">
        <v>429</v>
      </c>
      <c r="E304" s="174" t="s">
        <v>429</v>
      </c>
      <c r="F304" s="12" t="s">
        <v>716</v>
      </c>
      <c r="G304" s="174" t="s">
        <v>232</v>
      </c>
      <c r="H304" s="174" t="s">
        <v>72</v>
      </c>
      <c r="K304" s="31" t="s">
        <v>429</v>
      </c>
      <c r="L304" s="31" t="s">
        <v>429</v>
      </c>
      <c r="M304" s="31" t="s">
        <v>429</v>
      </c>
      <c r="N304" s="31" t="s">
        <v>429</v>
      </c>
      <c r="O304" s="31" t="s">
        <v>429</v>
      </c>
      <c r="P304" s="31" t="s">
        <v>429</v>
      </c>
      <c r="Q304" s="31" t="s">
        <v>78</v>
      </c>
    </row>
    <row r="305" spans="2:17" s="31" customFormat="1" ht="15.75">
      <c r="B305" s="160" t="s">
        <v>703</v>
      </c>
      <c r="C305" s="174" t="s">
        <v>717</v>
      </c>
      <c r="D305" s="174" t="s">
        <v>429</v>
      </c>
      <c r="E305" s="174" t="s">
        <v>429</v>
      </c>
      <c r="F305" s="12" t="s">
        <v>716</v>
      </c>
      <c r="G305" s="174" t="s">
        <v>232</v>
      </c>
      <c r="H305" s="174" t="s">
        <v>72</v>
      </c>
      <c r="K305" s="31" t="s">
        <v>429</v>
      </c>
      <c r="L305" s="31" t="s">
        <v>429</v>
      </c>
      <c r="M305" s="31" t="s">
        <v>429</v>
      </c>
      <c r="N305" s="31" t="s">
        <v>429</v>
      </c>
      <c r="O305" s="31" t="s">
        <v>429</v>
      </c>
      <c r="P305" s="31" t="s">
        <v>429</v>
      </c>
      <c r="Q305" s="31" t="s">
        <v>78</v>
      </c>
    </row>
    <row r="306" spans="2:17" s="31" customFormat="1" ht="15.75">
      <c r="B306" s="160" t="s">
        <v>703</v>
      </c>
      <c r="C306" s="174" t="s">
        <v>718</v>
      </c>
      <c r="D306" s="174" t="s">
        <v>429</v>
      </c>
      <c r="E306" s="174" t="s">
        <v>429</v>
      </c>
      <c r="F306" s="12" t="s">
        <v>716</v>
      </c>
      <c r="G306" s="174" t="s">
        <v>232</v>
      </c>
      <c r="H306" s="174" t="s">
        <v>72</v>
      </c>
      <c r="K306" s="31" t="s">
        <v>429</v>
      </c>
      <c r="L306" s="31" t="s">
        <v>429</v>
      </c>
      <c r="M306" s="31" t="s">
        <v>429</v>
      </c>
      <c r="N306" s="31" t="s">
        <v>429</v>
      </c>
      <c r="O306" s="31" t="s">
        <v>429</v>
      </c>
      <c r="P306" s="31" t="s">
        <v>429</v>
      </c>
      <c r="Q306" s="31" t="s">
        <v>78</v>
      </c>
    </row>
    <row r="307" spans="2:17" s="31" customFormat="1" ht="15.75">
      <c r="B307" s="160" t="s">
        <v>343</v>
      </c>
      <c r="C307" s="174" t="s">
        <v>719</v>
      </c>
      <c r="D307" s="174" t="s">
        <v>429</v>
      </c>
      <c r="E307" s="174" t="s">
        <v>429</v>
      </c>
      <c r="F307" s="12" t="s">
        <v>720</v>
      </c>
      <c r="G307" s="174" t="s">
        <v>232</v>
      </c>
      <c r="H307" s="174" t="s">
        <v>72</v>
      </c>
      <c r="K307" s="31" t="s">
        <v>429</v>
      </c>
      <c r="L307" s="31" t="s">
        <v>429</v>
      </c>
      <c r="M307" s="31" t="s">
        <v>429</v>
      </c>
      <c r="N307" s="31" t="s">
        <v>429</v>
      </c>
      <c r="O307" s="31" t="s">
        <v>429</v>
      </c>
      <c r="P307" s="31" t="s">
        <v>429</v>
      </c>
      <c r="Q307" s="31" t="s">
        <v>78</v>
      </c>
    </row>
    <row r="308" spans="2:17" s="31" customFormat="1" ht="15.75">
      <c r="B308" s="160" t="s">
        <v>343</v>
      </c>
      <c r="C308" s="174" t="s">
        <v>721</v>
      </c>
      <c r="D308" s="174" t="s">
        <v>429</v>
      </c>
      <c r="E308" s="174" t="s">
        <v>429</v>
      </c>
      <c r="F308" s="12" t="s">
        <v>720</v>
      </c>
      <c r="G308" s="174" t="s">
        <v>232</v>
      </c>
      <c r="H308" s="174" t="s">
        <v>72</v>
      </c>
      <c r="K308" s="31" t="s">
        <v>429</v>
      </c>
      <c r="L308" s="31" t="s">
        <v>429</v>
      </c>
      <c r="M308" s="31" t="s">
        <v>429</v>
      </c>
      <c r="N308" s="31" t="s">
        <v>429</v>
      </c>
      <c r="O308" s="31" t="s">
        <v>429</v>
      </c>
      <c r="P308" s="31" t="s">
        <v>429</v>
      </c>
      <c r="Q308" s="31" t="s">
        <v>78</v>
      </c>
    </row>
    <row r="309" spans="2:17" s="31" customFormat="1" ht="15.75">
      <c r="B309" s="160" t="s">
        <v>343</v>
      </c>
      <c r="C309" s="174" t="s">
        <v>722</v>
      </c>
      <c r="D309" s="174" t="s">
        <v>429</v>
      </c>
      <c r="E309" s="174" t="s">
        <v>429</v>
      </c>
      <c r="F309" s="12" t="s">
        <v>720</v>
      </c>
      <c r="G309" s="174" t="s">
        <v>232</v>
      </c>
      <c r="H309" s="174" t="s">
        <v>72</v>
      </c>
      <c r="K309" s="31" t="s">
        <v>429</v>
      </c>
      <c r="L309" s="31" t="s">
        <v>429</v>
      </c>
      <c r="M309" s="31" t="s">
        <v>429</v>
      </c>
      <c r="N309" s="31" t="s">
        <v>429</v>
      </c>
      <c r="O309" s="31" t="s">
        <v>429</v>
      </c>
      <c r="P309" s="31" t="s">
        <v>429</v>
      </c>
      <c r="Q309" s="31" t="s">
        <v>78</v>
      </c>
    </row>
    <row r="310" spans="2:17" s="31" customFormat="1" ht="15.75">
      <c r="B310" s="160" t="s">
        <v>343</v>
      </c>
      <c r="C310" s="174" t="s">
        <v>723</v>
      </c>
      <c r="D310" s="174" t="s">
        <v>429</v>
      </c>
      <c r="E310" s="174" t="s">
        <v>429</v>
      </c>
      <c r="F310" s="12" t="s">
        <v>720</v>
      </c>
      <c r="G310" s="174" t="s">
        <v>232</v>
      </c>
      <c r="H310" s="174" t="s">
        <v>72</v>
      </c>
      <c r="K310" s="31" t="s">
        <v>429</v>
      </c>
      <c r="L310" s="31" t="s">
        <v>429</v>
      </c>
      <c r="M310" s="31" t="s">
        <v>429</v>
      </c>
      <c r="N310" s="31" t="s">
        <v>429</v>
      </c>
      <c r="O310" s="31" t="s">
        <v>429</v>
      </c>
      <c r="P310" s="31" t="s">
        <v>429</v>
      </c>
      <c r="Q310" s="31" t="s">
        <v>78</v>
      </c>
    </row>
    <row r="311" spans="2:17" s="31" customFormat="1" ht="15.75">
      <c r="B311" s="160" t="s">
        <v>724</v>
      </c>
      <c r="C311" s="174" t="s">
        <v>725</v>
      </c>
      <c r="D311" s="174" t="s">
        <v>429</v>
      </c>
      <c r="E311" s="174" t="s">
        <v>429</v>
      </c>
      <c r="F311" s="12" t="s">
        <v>726</v>
      </c>
      <c r="G311" s="174" t="s">
        <v>232</v>
      </c>
      <c r="H311" s="174" t="s">
        <v>72</v>
      </c>
      <c r="K311" s="31" t="s">
        <v>429</v>
      </c>
      <c r="L311" s="31" t="s">
        <v>429</v>
      </c>
      <c r="M311" s="31" t="s">
        <v>429</v>
      </c>
      <c r="N311" s="31" t="s">
        <v>429</v>
      </c>
      <c r="O311" s="31" t="s">
        <v>429</v>
      </c>
      <c r="P311" s="31" t="s">
        <v>429</v>
      </c>
      <c r="Q311" s="31" t="s">
        <v>78</v>
      </c>
    </row>
    <row r="312" spans="2:17" s="31" customFormat="1" ht="15.75">
      <c r="B312" s="160" t="s">
        <v>351</v>
      </c>
      <c r="C312" s="174" t="s">
        <v>727</v>
      </c>
      <c r="D312" s="174" t="s">
        <v>429</v>
      </c>
      <c r="E312" s="174" t="s">
        <v>429</v>
      </c>
      <c r="F312" s="12" t="s">
        <v>728</v>
      </c>
      <c r="G312" s="174" t="s">
        <v>232</v>
      </c>
      <c r="H312" s="174" t="s">
        <v>72</v>
      </c>
      <c r="K312" s="31" t="s">
        <v>429</v>
      </c>
      <c r="L312" s="31" t="s">
        <v>429</v>
      </c>
      <c r="M312" s="31" t="s">
        <v>429</v>
      </c>
      <c r="N312" s="31" t="s">
        <v>429</v>
      </c>
      <c r="O312" s="31" t="s">
        <v>429</v>
      </c>
      <c r="P312" s="31" t="s">
        <v>429</v>
      </c>
      <c r="Q312" s="31" t="s">
        <v>78</v>
      </c>
    </row>
    <row r="313" spans="2:17" s="31" customFormat="1" ht="15.75">
      <c r="B313" s="160" t="s">
        <v>351</v>
      </c>
      <c r="C313" s="174" t="s">
        <v>729</v>
      </c>
      <c r="D313" s="174" t="s">
        <v>429</v>
      </c>
      <c r="E313" s="174" t="s">
        <v>429</v>
      </c>
      <c r="F313" s="12" t="s">
        <v>728</v>
      </c>
      <c r="G313" s="174" t="s">
        <v>232</v>
      </c>
      <c r="H313" s="174" t="s">
        <v>72</v>
      </c>
      <c r="K313" s="31" t="s">
        <v>429</v>
      </c>
      <c r="L313" s="31" t="s">
        <v>429</v>
      </c>
      <c r="M313" s="31" t="s">
        <v>429</v>
      </c>
      <c r="N313" s="31" t="s">
        <v>429</v>
      </c>
      <c r="O313" s="31" t="s">
        <v>429</v>
      </c>
      <c r="P313" s="31" t="s">
        <v>429</v>
      </c>
      <c r="Q313" s="31" t="s">
        <v>78</v>
      </c>
    </row>
    <row r="314" spans="2:17" s="31" customFormat="1" ht="15.75">
      <c r="B314" s="160" t="s">
        <v>730</v>
      </c>
      <c r="C314" s="174" t="s">
        <v>731</v>
      </c>
      <c r="D314" s="174" t="s">
        <v>429</v>
      </c>
      <c r="E314" s="174" t="s">
        <v>429</v>
      </c>
      <c r="F314" s="12" t="s">
        <v>732</v>
      </c>
      <c r="G314" s="174" t="s">
        <v>232</v>
      </c>
      <c r="H314" s="174" t="s">
        <v>72</v>
      </c>
      <c r="K314" s="31" t="s">
        <v>429</v>
      </c>
      <c r="L314" s="31" t="s">
        <v>429</v>
      </c>
      <c r="M314" s="31" t="s">
        <v>429</v>
      </c>
      <c r="N314" s="31" t="s">
        <v>429</v>
      </c>
      <c r="O314" s="31" t="s">
        <v>429</v>
      </c>
      <c r="P314" s="31" t="s">
        <v>429</v>
      </c>
      <c r="Q314" s="31" t="s">
        <v>78</v>
      </c>
    </row>
    <row r="315" spans="2:17" s="31" customFormat="1" ht="15.75">
      <c r="B315" s="160" t="s">
        <v>730</v>
      </c>
      <c r="C315" s="174" t="s">
        <v>733</v>
      </c>
      <c r="D315" s="174" t="s">
        <v>429</v>
      </c>
      <c r="E315" s="174" t="s">
        <v>429</v>
      </c>
      <c r="F315" s="12" t="s">
        <v>732</v>
      </c>
      <c r="G315" s="174" t="s">
        <v>232</v>
      </c>
      <c r="H315" s="174" t="s">
        <v>72</v>
      </c>
      <c r="K315" s="31" t="s">
        <v>429</v>
      </c>
      <c r="L315" s="31" t="s">
        <v>429</v>
      </c>
      <c r="M315" s="31" t="s">
        <v>429</v>
      </c>
      <c r="N315" s="31" t="s">
        <v>429</v>
      </c>
      <c r="O315" s="31" t="s">
        <v>429</v>
      </c>
      <c r="P315" s="31" t="s">
        <v>429</v>
      </c>
      <c r="Q315" s="31" t="s">
        <v>78</v>
      </c>
    </row>
    <row r="316" spans="2:17" s="31" customFormat="1" ht="15.75">
      <c r="B316" s="160" t="s">
        <v>730</v>
      </c>
      <c r="C316" s="174" t="s">
        <v>734</v>
      </c>
      <c r="D316" s="174" t="s">
        <v>429</v>
      </c>
      <c r="E316" s="174" t="s">
        <v>429</v>
      </c>
      <c r="F316" s="12" t="s">
        <v>732</v>
      </c>
      <c r="G316" s="174" t="s">
        <v>232</v>
      </c>
      <c r="H316" s="174" t="s">
        <v>72</v>
      </c>
      <c r="K316" s="31" t="s">
        <v>429</v>
      </c>
      <c r="L316" s="31" t="s">
        <v>429</v>
      </c>
      <c r="M316" s="31" t="s">
        <v>429</v>
      </c>
      <c r="N316" s="31" t="s">
        <v>429</v>
      </c>
      <c r="O316" s="31" t="s">
        <v>429</v>
      </c>
      <c r="P316" s="31" t="s">
        <v>429</v>
      </c>
      <c r="Q316" s="31" t="s">
        <v>78</v>
      </c>
    </row>
    <row r="317" spans="2:17" s="31" customFormat="1" ht="15.75">
      <c r="B317" s="160" t="s">
        <v>735</v>
      </c>
      <c r="C317" s="174" t="s">
        <v>736</v>
      </c>
      <c r="D317" s="174" t="s">
        <v>429</v>
      </c>
      <c r="E317" s="174" t="s">
        <v>429</v>
      </c>
      <c r="F317" s="12" t="s">
        <v>737</v>
      </c>
      <c r="G317" s="174" t="s">
        <v>232</v>
      </c>
      <c r="H317" s="174" t="s">
        <v>72</v>
      </c>
      <c r="K317" s="31" t="s">
        <v>429</v>
      </c>
      <c r="L317" s="31" t="s">
        <v>429</v>
      </c>
      <c r="M317" s="31" t="s">
        <v>429</v>
      </c>
      <c r="N317" s="31" t="s">
        <v>429</v>
      </c>
      <c r="O317" s="31" t="s">
        <v>429</v>
      </c>
      <c r="P317" s="31" t="s">
        <v>429</v>
      </c>
      <c r="Q317" s="31" t="s">
        <v>78</v>
      </c>
    </row>
    <row r="318" spans="2:17" s="31" customFormat="1" ht="15.75">
      <c r="B318" s="160" t="s">
        <v>735</v>
      </c>
      <c r="C318" s="174" t="s">
        <v>738</v>
      </c>
      <c r="D318" s="174" t="s">
        <v>429</v>
      </c>
      <c r="E318" s="174" t="s">
        <v>429</v>
      </c>
      <c r="F318" s="12" t="s">
        <v>737</v>
      </c>
      <c r="G318" s="174" t="s">
        <v>232</v>
      </c>
      <c r="H318" s="174" t="s">
        <v>72</v>
      </c>
      <c r="K318" s="31" t="s">
        <v>429</v>
      </c>
      <c r="L318" s="31" t="s">
        <v>429</v>
      </c>
      <c r="M318" s="31" t="s">
        <v>429</v>
      </c>
      <c r="N318" s="31" t="s">
        <v>429</v>
      </c>
      <c r="O318" s="31" t="s">
        <v>429</v>
      </c>
      <c r="P318" s="31" t="s">
        <v>429</v>
      </c>
      <c r="Q318" s="31" t="s">
        <v>78</v>
      </c>
    </row>
    <row r="319" spans="2:17" s="31" customFormat="1" ht="15.75">
      <c r="B319" s="160" t="s">
        <v>735</v>
      </c>
      <c r="C319" s="174" t="s">
        <v>739</v>
      </c>
      <c r="D319" s="174" t="s">
        <v>429</v>
      </c>
      <c r="E319" s="174" t="s">
        <v>429</v>
      </c>
      <c r="F319" s="12" t="s">
        <v>737</v>
      </c>
      <c r="G319" s="174" t="s">
        <v>232</v>
      </c>
      <c r="H319" s="174" t="s">
        <v>72</v>
      </c>
      <c r="K319" s="31" t="s">
        <v>429</v>
      </c>
      <c r="L319" s="31" t="s">
        <v>429</v>
      </c>
      <c r="M319" s="31" t="s">
        <v>429</v>
      </c>
      <c r="N319" s="31" t="s">
        <v>429</v>
      </c>
      <c r="O319" s="31" t="s">
        <v>429</v>
      </c>
      <c r="P319" s="31" t="s">
        <v>429</v>
      </c>
      <c r="Q319" s="31" t="s">
        <v>78</v>
      </c>
    </row>
    <row r="320" spans="2:17" s="31" customFormat="1" ht="15.75">
      <c r="B320" s="160" t="s">
        <v>740</v>
      </c>
      <c r="C320" s="174" t="s">
        <v>741</v>
      </c>
      <c r="D320" s="174" t="s">
        <v>429</v>
      </c>
      <c r="E320" s="174" t="s">
        <v>429</v>
      </c>
      <c r="F320" s="12" t="s">
        <v>742</v>
      </c>
      <c r="G320" s="174" t="s">
        <v>232</v>
      </c>
      <c r="H320" s="174" t="s">
        <v>72</v>
      </c>
      <c r="K320" s="31" t="s">
        <v>429</v>
      </c>
      <c r="L320" s="31" t="s">
        <v>429</v>
      </c>
      <c r="M320" s="31" t="s">
        <v>429</v>
      </c>
      <c r="N320" s="31" t="s">
        <v>429</v>
      </c>
      <c r="O320" s="31" t="s">
        <v>429</v>
      </c>
      <c r="P320" s="31" t="s">
        <v>429</v>
      </c>
      <c r="Q320" s="31" t="s">
        <v>78</v>
      </c>
    </row>
    <row r="321" spans="2:17" s="31" customFormat="1" ht="15.75">
      <c r="B321" s="160" t="s">
        <v>740</v>
      </c>
      <c r="C321" s="174" t="s">
        <v>743</v>
      </c>
      <c r="D321" s="174" t="s">
        <v>429</v>
      </c>
      <c r="E321" s="174" t="s">
        <v>429</v>
      </c>
      <c r="F321" s="12" t="s">
        <v>742</v>
      </c>
      <c r="G321" s="174" t="s">
        <v>232</v>
      </c>
      <c r="H321" s="174" t="s">
        <v>72</v>
      </c>
      <c r="K321" s="31" t="s">
        <v>429</v>
      </c>
      <c r="L321" s="31" t="s">
        <v>429</v>
      </c>
      <c r="M321" s="31" t="s">
        <v>429</v>
      </c>
      <c r="N321" s="31" t="s">
        <v>429</v>
      </c>
      <c r="O321" s="31" t="s">
        <v>429</v>
      </c>
      <c r="P321" s="31" t="s">
        <v>429</v>
      </c>
      <c r="Q321" s="31" t="s">
        <v>78</v>
      </c>
    </row>
    <row r="322" spans="2:17" s="31" customFormat="1" ht="15.75">
      <c r="B322" s="160" t="s">
        <v>740</v>
      </c>
      <c r="C322" s="174" t="s">
        <v>744</v>
      </c>
      <c r="D322" s="174" t="s">
        <v>429</v>
      </c>
      <c r="E322" s="174" t="s">
        <v>429</v>
      </c>
      <c r="F322" s="12" t="s">
        <v>742</v>
      </c>
      <c r="G322" s="174" t="s">
        <v>232</v>
      </c>
      <c r="H322" s="174" t="s">
        <v>72</v>
      </c>
      <c r="K322" s="31" t="s">
        <v>429</v>
      </c>
      <c r="L322" s="31" t="s">
        <v>429</v>
      </c>
      <c r="M322" s="31" t="s">
        <v>429</v>
      </c>
      <c r="N322" s="31" t="s">
        <v>429</v>
      </c>
      <c r="O322" s="31" t="s">
        <v>429</v>
      </c>
      <c r="P322" s="31" t="s">
        <v>429</v>
      </c>
      <c r="Q322" s="31" t="s">
        <v>78</v>
      </c>
    </row>
    <row r="323" spans="2:17" s="31" customFormat="1" ht="15.75">
      <c r="B323" s="160" t="s">
        <v>740</v>
      </c>
      <c r="C323" s="174" t="s">
        <v>745</v>
      </c>
      <c r="D323" s="174" t="s">
        <v>429</v>
      </c>
      <c r="E323" s="174" t="s">
        <v>429</v>
      </c>
      <c r="F323" s="12" t="s">
        <v>742</v>
      </c>
      <c r="G323" s="174" t="s">
        <v>232</v>
      </c>
      <c r="H323" s="174" t="s">
        <v>72</v>
      </c>
      <c r="K323" s="31" t="s">
        <v>429</v>
      </c>
      <c r="L323" s="31" t="s">
        <v>429</v>
      </c>
      <c r="M323" s="31" t="s">
        <v>429</v>
      </c>
      <c r="N323" s="31" t="s">
        <v>429</v>
      </c>
      <c r="O323" s="31" t="s">
        <v>429</v>
      </c>
      <c r="P323" s="31" t="s">
        <v>429</v>
      </c>
      <c r="Q323" s="31" t="s">
        <v>78</v>
      </c>
    </row>
    <row r="324" spans="2:17" s="31" customFormat="1" ht="15.75">
      <c r="B324" s="160" t="s">
        <v>354</v>
      </c>
      <c r="C324" s="174" t="s">
        <v>746</v>
      </c>
      <c r="D324" s="174" t="s">
        <v>429</v>
      </c>
      <c r="E324" s="174" t="s">
        <v>429</v>
      </c>
      <c r="F324" s="12" t="s">
        <v>747</v>
      </c>
      <c r="G324" s="174" t="s">
        <v>232</v>
      </c>
      <c r="H324" s="174" t="s">
        <v>72</v>
      </c>
      <c r="K324" s="31" t="s">
        <v>429</v>
      </c>
      <c r="L324" s="31" t="s">
        <v>429</v>
      </c>
      <c r="M324" s="31" t="s">
        <v>429</v>
      </c>
      <c r="N324" s="31" t="s">
        <v>429</v>
      </c>
      <c r="O324" s="31" t="s">
        <v>429</v>
      </c>
      <c r="P324" s="31" t="s">
        <v>429</v>
      </c>
      <c r="Q324" s="31" t="s">
        <v>78</v>
      </c>
    </row>
    <row r="325" spans="2:17" s="31" customFormat="1" ht="15.75">
      <c r="B325" s="160" t="s">
        <v>354</v>
      </c>
      <c r="C325" s="174" t="s">
        <v>748</v>
      </c>
      <c r="D325" s="174" t="s">
        <v>429</v>
      </c>
      <c r="E325" s="174" t="s">
        <v>429</v>
      </c>
      <c r="F325" s="12" t="s">
        <v>747</v>
      </c>
      <c r="G325" s="174" t="s">
        <v>232</v>
      </c>
      <c r="H325" s="174" t="s">
        <v>72</v>
      </c>
      <c r="K325" s="31" t="s">
        <v>429</v>
      </c>
      <c r="L325" s="31" t="s">
        <v>429</v>
      </c>
      <c r="M325" s="31" t="s">
        <v>429</v>
      </c>
      <c r="N325" s="31" t="s">
        <v>429</v>
      </c>
      <c r="O325" s="31" t="s">
        <v>429</v>
      </c>
      <c r="P325" s="31" t="s">
        <v>429</v>
      </c>
      <c r="Q325" s="31" t="s">
        <v>78</v>
      </c>
    </row>
    <row r="326" spans="2:17" s="31" customFormat="1" ht="15.75">
      <c r="B326" s="160" t="s">
        <v>354</v>
      </c>
      <c r="C326" s="174" t="s">
        <v>749</v>
      </c>
      <c r="D326" s="174" t="s">
        <v>429</v>
      </c>
      <c r="E326" s="174" t="s">
        <v>429</v>
      </c>
      <c r="F326" s="12" t="s">
        <v>747</v>
      </c>
      <c r="G326" s="174" t="s">
        <v>232</v>
      </c>
      <c r="H326" s="174" t="s">
        <v>72</v>
      </c>
      <c r="K326" s="31" t="s">
        <v>429</v>
      </c>
      <c r="L326" s="31" t="s">
        <v>429</v>
      </c>
      <c r="M326" s="31" t="s">
        <v>429</v>
      </c>
      <c r="N326" s="31" t="s">
        <v>429</v>
      </c>
      <c r="O326" s="31" t="s">
        <v>429</v>
      </c>
      <c r="P326" s="31" t="s">
        <v>429</v>
      </c>
      <c r="Q326" s="31" t="s">
        <v>78</v>
      </c>
    </row>
    <row r="327" spans="2:17" s="31" customFormat="1" ht="15.75">
      <c r="B327" s="160" t="s">
        <v>354</v>
      </c>
      <c r="C327" s="174" t="s">
        <v>750</v>
      </c>
      <c r="D327" s="174" t="s">
        <v>429</v>
      </c>
      <c r="E327" s="174" t="s">
        <v>429</v>
      </c>
      <c r="F327" s="12" t="s">
        <v>747</v>
      </c>
      <c r="G327" s="174" t="s">
        <v>232</v>
      </c>
      <c r="H327" s="174" t="s">
        <v>72</v>
      </c>
      <c r="K327" s="31" t="s">
        <v>429</v>
      </c>
      <c r="L327" s="31" t="s">
        <v>429</v>
      </c>
      <c r="M327" s="31" t="s">
        <v>429</v>
      </c>
      <c r="N327" s="31" t="s">
        <v>429</v>
      </c>
      <c r="O327" s="31" t="s">
        <v>429</v>
      </c>
      <c r="P327" s="31" t="s">
        <v>429</v>
      </c>
      <c r="Q327" s="31" t="s">
        <v>78</v>
      </c>
    </row>
    <row r="328" spans="2:17" s="31" customFormat="1" ht="15.75">
      <c r="B328" s="160" t="s">
        <v>354</v>
      </c>
      <c r="C328" s="174" t="s">
        <v>751</v>
      </c>
      <c r="D328" s="174" t="s">
        <v>429</v>
      </c>
      <c r="E328" s="174" t="s">
        <v>429</v>
      </c>
      <c r="F328" s="12" t="s">
        <v>747</v>
      </c>
      <c r="G328" s="174" t="s">
        <v>232</v>
      </c>
      <c r="H328" s="174" t="s">
        <v>72</v>
      </c>
      <c r="K328" s="31" t="s">
        <v>429</v>
      </c>
      <c r="L328" s="31" t="s">
        <v>429</v>
      </c>
      <c r="M328" s="31" t="s">
        <v>429</v>
      </c>
      <c r="N328" s="31" t="s">
        <v>429</v>
      </c>
      <c r="O328" s="31" t="s">
        <v>429</v>
      </c>
      <c r="P328" s="31" t="s">
        <v>429</v>
      </c>
      <c r="Q328" s="31" t="s">
        <v>78</v>
      </c>
    </row>
    <row r="329" spans="2:17" s="31" customFormat="1" ht="15.75">
      <c r="B329" s="160" t="s">
        <v>354</v>
      </c>
      <c r="C329" s="174" t="s">
        <v>752</v>
      </c>
      <c r="D329" s="174" t="s">
        <v>429</v>
      </c>
      <c r="E329" s="174" t="s">
        <v>429</v>
      </c>
      <c r="F329" s="12" t="s">
        <v>747</v>
      </c>
      <c r="G329" s="174" t="s">
        <v>232</v>
      </c>
      <c r="H329" s="174" t="s">
        <v>72</v>
      </c>
      <c r="K329" s="31" t="s">
        <v>429</v>
      </c>
      <c r="L329" s="31" t="s">
        <v>429</v>
      </c>
      <c r="M329" s="31" t="s">
        <v>429</v>
      </c>
      <c r="N329" s="31" t="s">
        <v>429</v>
      </c>
      <c r="O329" s="31" t="s">
        <v>429</v>
      </c>
      <c r="P329" s="31" t="s">
        <v>429</v>
      </c>
      <c r="Q329" s="31" t="s">
        <v>78</v>
      </c>
    </row>
    <row r="330" spans="2:17" s="31" customFormat="1" ht="15.75">
      <c r="B330" s="160" t="s">
        <v>354</v>
      </c>
      <c r="C330" s="174" t="s">
        <v>753</v>
      </c>
      <c r="D330" s="174" t="s">
        <v>429</v>
      </c>
      <c r="E330" s="174" t="s">
        <v>429</v>
      </c>
      <c r="F330" s="12" t="s">
        <v>747</v>
      </c>
      <c r="G330" s="174" t="s">
        <v>232</v>
      </c>
      <c r="H330" s="174" t="s">
        <v>72</v>
      </c>
      <c r="K330" s="31" t="s">
        <v>429</v>
      </c>
      <c r="L330" s="31" t="s">
        <v>429</v>
      </c>
      <c r="M330" s="31" t="s">
        <v>429</v>
      </c>
      <c r="N330" s="31" t="s">
        <v>429</v>
      </c>
      <c r="O330" s="31" t="s">
        <v>429</v>
      </c>
      <c r="P330" s="31" t="s">
        <v>429</v>
      </c>
      <c r="Q330" s="31" t="s">
        <v>78</v>
      </c>
    </row>
    <row r="331" spans="2:17" s="31" customFormat="1" ht="15.75">
      <c r="B331" s="160" t="s">
        <v>354</v>
      </c>
      <c r="C331" s="174" t="s">
        <v>754</v>
      </c>
      <c r="D331" s="174" t="s">
        <v>429</v>
      </c>
      <c r="E331" s="174" t="s">
        <v>429</v>
      </c>
      <c r="F331" s="12" t="s">
        <v>747</v>
      </c>
      <c r="G331" s="174" t="s">
        <v>232</v>
      </c>
      <c r="H331" s="174" t="s">
        <v>72</v>
      </c>
      <c r="K331" s="31" t="s">
        <v>429</v>
      </c>
      <c r="L331" s="31" t="s">
        <v>429</v>
      </c>
      <c r="M331" s="31" t="s">
        <v>429</v>
      </c>
      <c r="N331" s="31" t="s">
        <v>429</v>
      </c>
      <c r="O331" s="31" t="s">
        <v>429</v>
      </c>
      <c r="P331" s="31" t="s">
        <v>429</v>
      </c>
      <c r="Q331" s="31" t="s">
        <v>78</v>
      </c>
    </row>
    <row r="332" spans="2:17" s="31" customFormat="1" ht="15.75">
      <c r="B332" s="160" t="s">
        <v>354</v>
      </c>
      <c r="C332" s="174" t="s">
        <v>755</v>
      </c>
      <c r="D332" s="174" t="s">
        <v>429</v>
      </c>
      <c r="E332" s="174" t="s">
        <v>429</v>
      </c>
      <c r="F332" s="12" t="s">
        <v>747</v>
      </c>
      <c r="G332" s="174" t="s">
        <v>232</v>
      </c>
      <c r="H332" s="174" t="s">
        <v>72</v>
      </c>
      <c r="K332" s="31" t="s">
        <v>429</v>
      </c>
      <c r="L332" s="31" t="s">
        <v>429</v>
      </c>
      <c r="M332" s="31" t="s">
        <v>429</v>
      </c>
      <c r="N332" s="31" t="s">
        <v>429</v>
      </c>
      <c r="O332" s="31" t="s">
        <v>429</v>
      </c>
      <c r="P332" s="31" t="s">
        <v>429</v>
      </c>
      <c r="Q332" s="31" t="s">
        <v>78</v>
      </c>
    </row>
    <row r="333" spans="2:17" s="31" customFormat="1" ht="15.75">
      <c r="B333" s="160" t="s">
        <v>354</v>
      </c>
      <c r="C333" s="174" t="s">
        <v>756</v>
      </c>
      <c r="D333" s="174" t="s">
        <v>429</v>
      </c>
      <c r="E333" s="174" t="s">
        <v>429</v>
      </c>
      <c r="F333" s="12" t="s">
        <v>747</v>
      </c>
      <c r="G333" s="174" t="s">
        <v>232</v>
      </c>
      <c r="H333" s="174" t="s">
        <v>72</v>
      </c>
      <c r="K333" s="31" t="s">
        <v>429</v>
      </c>
      <c r="L333" s="31" t="s">
        <v>429</v>
      </c>
      <c r="M333" s="31" t="s">
        <v>429</v>
      </c>
      <c r="N333" s="31" t="s">
        <v>429</v>
      </c>
      <c r="O333" s="31" t="s">
        <v>429</v>
      </c>
      <c r="P333" s="31" t="s">
        <v>429</v>
      </c>
      <c r="Q333" s="31" t="s">
        <v>78</v>
      </c>
    </row>
    <row r="334" spans="2:17" s="31" customFormat="1" ht="15.75">
      <c r="B334" s="160" t="s">
        <v>354</v>
      </c>
      <c r="C334" s="174" t="s">
        <v>757</v>
      </c>
      <c r="D334" s="174" t="s">
        <v>429</v>
      </c>
      <c r="E334" s="174" t="s">
        <v>429</v>
      </c>
      <c r="F334" s="12" t="s">
        <v>747</v>
      </c>
      <c r="G334" s="174" t="s">
        <v>232</v>
      </c>
      <c r="H334" s="174" t="s">
        <v>72</v>
      </c>
      <c r="K334" s="31" t="s">
        <v>429</v>
      </c>
      <c r="L334" s="31" t="s">
        <v>429</v>
      </c>
      <c r="M334" s="31" t="s">
        <v>429</v>
      </c>
      <c r="N334" s="31" t="s">
        <v>429</v>
      </c>
      <c r="O334" s="31" t="s">
        <v>429</v>
      </c>
      <c r="P334" s="31" t="s">
        <v>429</v>
      </c>
      <c r="Q334" s="31" t="s">
        <v>78</v>
      </c>
    </row>
    <row r="335" spans="2:17" s="31" customFormat="1" ht="15.75">
      <c r="B335" s="160" t="s">
        <v>354</v>
      </c>
      <c r="C335" s="174" t="s">
        <v>758</v>
      </c>
      <c r="D335" s="174" t="s">
        <v>429</v>
      </c>
      <c r="E335" s="174" t="s">
        <v>429</v>
      </c>
      <c r="F335" s="12" t="s">
        <v>747</v>
      </c>
      <c r="G335" s="174" t="s">
        <v>232</v>
      </c>
      <c r="H335" s="174" t="s">
        <v>72</v>
      </c>
      <c r="K335" s="31" t="s">
        <v>429</v>
      </c>
      <c r="L335" s="31" t="s">
        <v>429</v>
      </c>
      <c r="M335" s="31" t="s">
        <v>429</v>
      </c>
      <c r="N335" s="31" t="s">
        <v>429</v>
      </c>
      <c r="O335" s="31" t="s">
        <v>429</v>
      </c>
      <c r="P335" s="31" t="s">
        <v>429</v>
      </c>
      <c r="Q335" s="31" t="s">
        <v>78</v>
      </c>
    </row>
    <row r="336" spans="2:17" s="31" customFormat="1" ht="15.75">
      <c r="B336" s="160" t="s">
        <v>354</v>
      </c>
      <c r="C336" s="174" t="s">
        <v>759</v>
      </c>
      <c r="D336" s="174" t="s">
        <v>429</v>
      </c>
      <c r="E336" s="174" t="s">
        <v>429</v>
      </c>
      <c r="F336" s="12" t="s">
        <v>747</v>
      </c>
      <c r="G336" s="174" t="s">
        <v>232</v>
      </c>
      <c r="H336" s="174" t="s">
        <v>72</v>
      </c>
      <c r="K336" s="31" t="s">
        <v>429</v>
      </c>
      <c r="L336" s="31" t="s">
        <v>429</v>
      </c>
      <c r="M336" s="31" t="s">
        <v>429</v>
      </c>
      <c r="N336" s="31" t="s">
        <v>429</v>
      </c>
      <c r="O336" s="31" t="s">
        <v>429</v>
      </c>
      <c r="P336" s="31" t="s">
        <v>429</v>
      </c>
      <c r="Q336" s="31" t="s">
        <v>78</v>
      </c>
    </row>
    <row r="337" spans="2:17" s="31" customFormat="1" ht="15.75">
      <c r="B337" s="160" t="s">
        <v>354</v>
      </c>
      <c r="C337" s="174" t="s">
        <v>760</v>
      </c>
      <c r="D337" s="174" t="s">
        <v>429</v>
      </c>
      <c r="E337" s="174" t="s">
        <v>429</v>
      </c>
      <c r="F337" s="12" t="s">
        <v>747</v>
      </c>
      <c r="G337" s="174" t="s">
        <v>232</v>
      </c>
      <c r="H337" s="174" t="s">
        <v>72</v>
      </c>
      <c r="K337" s="31" t="s">
        <v>429</v>
      </c>
      <c r="L337" s="31" t="s">
        <v>429</v>
      </c>
      <c r="M337" s="31" t="s">
        <v>429</v>
      </c>
      <c r="N337" s="31" t="s">
        <v>429</v>
      </c>
      <c r="O337" s="31" t="s">
        <v>429</v>
      </c>
      <c r="P337" s="31" t="s">
        <v>429</v>
      </c>
      <c r="Q337" s="31" t="s">
        <v>78</v>
      </c>
    </row>
    <row r="338" spans="2:17" s="31" customFormat="1" ht="15.75">
      <c r="B338" s="160" t="s">
        <v>354</v>
      </c>
      <c r="C338" s="174" t="s">
        <v>761</v>
      </c>
      <c r="D338" s="174" t="s">
        <v>429</v>
      </c>
      <c r="E338" s="174" t="s">
        <v>429</v>
      </c>
      <c r="F338" s="12" t="s">
        <v>747</v>
      </c>
      <c r="G338" s="174" t="s">
        <v>232</v>
      </c>
      <c r="H338" s="174" t="s">
        <v>72</v>
      </c>
      <c r="K338" s="31" t="s">
        <v>429</v>
      </c>
      <c r="L338" s="31" t="s">
        <v>429</v>
      </c>
      <c r="M338" s="31" t="s">
        <v>429</v>
      </c>
      <c r="N338" s="31" t="s">
        <v>429</v>
      </c>
      <c r="O338" s="31" t="s">
        <v>429</v>
      </c>
      <c r="P338" s="31" t="s">
        <v>429</v>
      </c>
      <c r="Q338" s="31" t="s">
        <v>78</v>
      </c>
    </row>
    <row r="339" spans="2:17" s="31" customFormat="1" ht="15.75">
      <c r="B339" s="160" t="s">
        <v>354</v>
      </c>
      <c r="C339" s="174" t="s">
        <v>762</v>
      </c>
      <c r="D339" s="174" t="s">
        <v>429</v>
      </c>
      <c r="E339" s="174" t="s">
        <v>429</v>
      </c>
      <c r="F339" s="12" t="s">
        <v>763</v>
      </c>
      <c r="G339" s="174" t="s">
        <v>232</v>
      </c>
      <c r="H339" s="174" t="s">
        <v>72</v>
      </c>
      <c r="K339" s="31" t="s">
        <v>429</v>
      </c>
      <c r="L339" s="31" t="s">
        <v>429</v>
      </c>
      <c r="M339" s="31" t="s">
        <v>429</v>
      </c>
      <c r="N339" s="31" t="s">
        <v>429</v>
      </c>
      <c r="O339" s="31" t="s">
        <v>429</v>
      </c>
      <c r="P339" s="31" t="s">
        <v>429</v>
      </c>
      <c r="Q339" s="31" t="s">
        <v>78</v>
      </c>
    </row>
    <row r="340" spans="2:17" s="31" customFormat="1" ht="15.75">
      <c r="B340" s="160" t="s">
        <v>354</v>
      </c>
      <c r="C340" s="174" t="s">
        <v>764</v>
      </c>
      <c r="D340" s="174" t="s">
        <v>429</v>
      </c>
      <c r="E340" s="174" t="s">
        <v>429</v>
      </c>
      <c r="F340" s="12" t="s">
        <v>763</v>
      </c>
      <c r="G340" s="174" t="s">
        <v>232</v>
      </c>
      <c r="H340" s="174" t="s">
        <v>72</v>
      </c>
      <c r="K340" s="31" t="s">
        <v>429</v>
      </c>
      <c r="L340" s="31" t="s">
        <v>429</v>
      </c>
      <c r="M340" s="31" t="s">
        <v>429</v>
      </c>
      <c r="N340" s="31" t="s">
        <v>429</v>
      </c>
      <c r="O340" s="31" t="s">
        <v>429</v>
      </c>
      <c r="P340" s="31" t="s">
        <v>429</v>
      </c>
      <c r="Q340" s="31" t="s">
        <v>78</v>
      </c>
    </row>
    <row r="341" spans="2:17" s="31" customFormat="1" ht="15.75">
      <c r="B341" s="160" t="s">
        <v>765</v>
      </c>
      <c r="C341" s="174" t="s">
        <v>766</v>
      </c>
      <c r="D341" s="174" t="s">
        <v>429</v>
      </c>
      <c r="E341" s="174" t="s">
        <v>429</v>
      </c>
      <c r="F341" s="12" t="s">
        <v>767</v>
      </c>
      <c r="G341" s="174" t="s">
        <v>232</v>
      </c>
      <c r="H341" s="174" t="s">
        <v>72</v>
      </c>
      <c r="K341" s="31" t="s">
        <v>429</v>
      </c>
      <c r="L341" s="31" t="s">
        <v>429</v>
      </c>
      <c r="M341" s="31" t="s">
        <v>429</v>
      </c>
      <c r="N341" s="31" t="s">
        <v>429</v>
      </c>
      <c r="O341" s="31" t="s">
        <v>429</v>
      </c>
      <c r="P341" s="31" t="s">
        <v>429</v>
      </c>
      <c r="Q341" s="31" t="s">
        <v>78</v>
      </c>
    </row>
    <row r="342" spans="2:17" s="31" customFormat="1" ht="15.75">
      <c r="B342" s="160" t="s">
        <v>765</v>
      </c>
      <c r="C342" s="174" t="s">
        <v>768</v>
      </c>
      <c r="D342" s="174" t="s">
        <v>429</v>
      </c>
      <c r="E342" s="174" t="s">
        <v>429</v>
      </c>
      <c r="F342" s="12" t="s">
        <v>767</v>
      </c>
      <c r="G342" s="174" t="s">
        <v>232</v>
      </c>
      <c r="H342" s="174" t="s">
        <v>72</v>
      </c>
      <c r="K342" s="31" t="s">
        <v>429</v>
      </c>
      <c r="L342" s="31" t="s">
        <v>429</v>
      </c>
      <c r="M342" s="31" t="s">
        <v>429</v>
      </c>
      <c r="N342" s="31" t="s">
        <v>429</v>
      </c>
      <c r="O342" s="31" t="s">
        <v>429</v>
      </c>
      <c r="P342" s="31" t="s">
        <v>429</v>
      </c>
      <c r="Q342" s="31" t="s">
        <v>78</v>
      </c>
    </row>
    <row r="343" spans="2:17" s="31" customFormat="1" ht="15.75">
      <c r="B343" s="160" t="s">
        <v>765</v>
      </c>
      <c r="C343" s="174" t="s">
        <v>769</v>
      </c>
      <c r="D343" s="174" t="s">
        <v>429</v>
      </c>
      <c r="E343" s="174" t="s">
        <v>429</v>
      </c>
      <c r="F343" s="12" t="s">
        <v>767</v>
      </c>
      <c r="G343" s="174" t="s">
        <v>232</v>
      </c>
      <c r="H343" s="174" t="s">
        <v>72</v>
      </c>
      <c r="K343" s="31" t="s">
        <v>429</v>
      </c>
      <c r="L343" s="31" t="s">
        <v>429</v>
      </c>
      <c r="M343" s="31" t="s">
        <v>429</v>
      </c>
      <c r="N343" s="31" t="s">
        <v>429</v>
      </c>
      <c r="O343" s="31" t="s">
        <v>429</v>
      </c>
      <c r="P343" s="31" t="s">
        <v>429</v>
      </c>
      <c r="Q343" s="31" t="s">
        <v>78</v>
      </c>
    </row>
    <row r="344" spans="2:17" s="31" customFormat="1" ht="15.75">
      <c r="B344" s="160" t="s">
        <v>770</v>
      </c>
      <c r="C344" s="174" t="s">
        <v>771</v>
      </c>
      <c r="D344" s="174" t="s">
        <v>429</v>
      </c>
      <c r="E344" s="174" t="s">
        <v>429</v>
      </c>
      <c r="F344" s="12" t="s">
        <v>772</v>
      </c>
      <c r="G344" s="174" t="s">
        <v>232</v>
      </c>
      <c r="H344" s="174" t="s">
        <v>72</v>
      </c>
      <c r="K344" s="31" t="s">
        <v>429</v>
      </c>
      <c r="L344" s="31" t="s">
        <v>429</v>
      </c>
      <c r="M344" s="31" t="s">
        <v>429</v>
      </c>
      <c r="N344" s="31" t="s">
        <v>429</v>
      </c>
      <c r="O344" s="31" t="s">
        <v>429</v>
      </c>
      <c r="P344" s="31" t="s">
        <v>429</v>
      </c>
      <c r="Q344" s="31" t="s">
        <v>78</v>
      </c>
    </row>
    <row r="345" spans="2:17" s="31" customFormat="1" ht="15.75">
      <c r="B345" s="160" t="s">
        <v>773</v>
      </c>
      <c r="C345" s="174" t="s">
        <v>774</v>
      </c>
      <c r="D345" s="174" t="s">
        <v>429</v>
      </c>
      <c r="E345" s="174" t="s">
        <v>429</v>
      </c>
      <c r="F345" s="12" t="s">
        <v>775</v>
      </c>
      <c r="G345" s="174" t="s">
        <v>232</v>
      </c>
      <c r="H345" s="174" t="s">
        <v>72</v>
      </c>
      <c r="K345" s="31" t="s">
        <v>429</v>
      </c>
      <c r="L345" s="31" t="s">
        <v>429</v>
      </c>
      <c r="M345" s="31" t="s">
        <v>429</v>
      </c>
      <c r="N345" s="31" t="s">
        <v>429</v>
      </c>
      <c r="O345" s="31" t="s">
        <v>429</v>
      </c>
      <c r="P345" s="31" t="s">
        <v>429</v>
      </c>
      <c r="Q345" s="31" t="s">
        <v>78</v>
      </c>
    </row>
    <row r="346" spans="2:17" s="31" customFormat="1" ht="15.75">
      <c r="B346" s="160" t="s">
        <v>776</v>
      </c>
      <c r="C346" s="174" t="s">
        <v>777</v>
      </c>
      <c r="D346" s="174" t="s">
        <v>429</v>
      </c>
      <c r="E346" s="174" t="s">
        <v>429</v>
      </c>
      <c r="F346" s="12" t="s">
        <v>778</v>
      </c>
      <c r="G346" s="174" t="s">
        <v>232</v>
      </c>
      <c r="H346" s="174" t="s">
        <v>72</v>
      </c>
      <c r="K346" s="31" t="s">
        <v>429</v>
      </c>
      <c r="L346" s="31" t="s">
        <v>429</v>
      </c>
      <c r="M346" s="31" t="s">
        <v>429</v>
      </c>
      <c r="N346" s="31" t="s">
        <v>429</v>
      </c>
      <c r="O346" s="31" t="s">
        <v>429</v>
      </c>
      <c r="P346" s="31" t="s">
        <v>429</v>
      </c>
      <c r="Q346" s="31" t="s">
        <v>78</v>
      </c>
    </row>
    <row r="347" spans="2:17" s="31" customFormat="1" ht="15.75">
      <c r="B347" s="160" t="s">
        <v>779</v>
      </c>
      <c r="C347" s="174" t="s">
        <v>780</v>
      </c>
      <c r="D347" s="174" t="s">
        <v>429</v>
      </c>
      <c r="E347" s="174" t="s">
        <v>429</v>
      </c>
      <c r="F347" s="12" t="s">
        <v>781</v>
      </c>
      <c r="G347" s="174" t="s">
        <v>232</v>
      </c>
      <c r="H347" s="174" t="s">
        <v>72</v>
      </c>
      <c r="K347" s="31" t="s">
        <v>429</v>
      </c>
      <c r="L347" s="31" t="s">
        <v>429</v>
      </c>
      <c r="M347" s="31" t="s">
        <v>429</v>
      </c>
      <c r="N347" s="31" t="s">
        <v>429</v>
      </c>
      <c r="O347" s="31" t="s">
        <v>429</v>
      </c>
      <c r="P347" s="31" t="s">
        <v>429</v>
      </c>
      <c r="Q347" s="31" t="s">
        <v>78</v>
      </c>
    </row>
    <row r="348" spans="2:17" s="31" customFormat="1" ht="15.75">
      <c r="B348" s="160" t="s">
        <v>782</v>
      </c>
      <c r="C348" s="174" t="s">
        <v>783</v>
      </c>
      <c r="D348" s="174" t="s">
        <v>429</v>
      </c>
      <c r="E348" s="174" t="s">
        <v>429</v>
      </c>
      <c r="F348" s="12" t="s">
        <v>782</v>
      </c>
      <c r="G348" s="174" t="s">
        <v>232</v>
      </c>
      <c r="H348" s="174" t="s">
        <v>72</v>
      </c>
      <c r="K348" s="31" t="s">
        <v>429</v>
      </c>
      <c r="L348" s="31" t="s">
        <v>429</v>
      </c>
      <c r="M348" s="31" t="s">
        <v>429</v>
      </c>
      <c r="N348" s="31" t="s">
        <v>429</v>
      </c>
      <c r="O348" s="31" t="s">
        <v>429</v>
      </c>
      <c r="P348" s="31" t="s">
        <v>429</v>
      </c>
      <c r="Q348" s="31" t="s">
        <v>78</v>
      </c>
    </row>
    <row r="349" spans="2:17" s="31" customFormat="1" ht="15.75">
      <c r="B349" s="160" t="s">
        <v>782</v>
      </c>
      <c r="C349" s="174" t="s">
        <v>784</v>
      </c>
      <c r="D349" s="174" t="s">
        <v>429</v>
      </c>
      <c r="E349" s="174" t="s">
        <v>429</v>
      </c>
      <c r="F349" s="12" t="s">
        <v>782</v>
      </c>
      <c r="G349" s="174" t="s">
        <v>232</v>
      </c>
      <c r="H349" s="174" t="s">
        <v>72</v>
      </c>
      <c r="K349" s="31" t="s">
        <v>429</v>
      </c>
      <c r="L349" s="31" t="s">
        <v>429</v>
      </c>
      <c r="M349" s="31" t="s">
        <v>429</v>
      </c>
      <c r="N349" s="31" t="s">
        <v>429</v>
      </c>
      <c r="O349" s="31" t="s">
        <v>429</v>
      </c>
      <c r="P349" s="31" t="s">
        <v>429</v>
      </c>
      <c r="Q349" s="31" t="s">
        <v>78</v>
      </c>
    </row>
    <row r="350" spans="2:17" s="31" customFormat="1" ht="15.75">
      <c r="B350" s="160" t="s">
        <v>782</v>
      </c>
      <c r="C350" s="174" t="s">
        <v>785</v>
      </c>
      <c r="D350" s="174" t="s">
        <v>429</v>
      </c>
      <c r="E350" s="174" t="s">
        <v>429</v>
      </c>
      <c r="F350" s="12" t="s">
        <v>782</v>
      </c>
      <c r="G350" s="174" t="s">
        <v>232</v>
      </c>
      <c r="H350" s="174" t="s">
        <v>72</v>
      </c>
      <c r="K350" s="31" t="s">
        <v>429</v>
      </c>
      <c r="L350" s="31" t="s">
        <v>429</v>
      </c>
      <c r="M350" s="31" t="s">
        <v>429</v>
      </c>
      <c r="N350" s="31" t="s">
        <v>429</v>
      </c>
      <c r="O350" s="31" t="s">
        <v>429</v>
      </c>
      <c r="P350" s="31" t="s">
        <v>429</v>
      </c>
      <c r="Q350" s="31" t="s">
        <v>78</v>
      </c>
    </row>
    <row r="351" spans="2:17" s="31" customFormat="1" ht="15.75">
      <c r="B351" s="160" t="s">
        <v>782</v>
      </c>
      <c r="C351" s="174" t="s">
        <v>786</v>
      </c>
      <c r="D351" s="174" t="s">
        <v>429</v>
      </c>
      <c r="E351" s="174" t="s">
        <v>429</v>
      </c>
      <c r="F351" s="12" t="s">
        <v>782</v>
      </c>
      <c r="G351" s="174" t="s">
        <v>232</v>
      </c>
      <c r="H351" s="174" t="s">
        <v>72</v>
      </c>
      <c r="K351" s="31" t="s">
        <v>429</v>
      </c>
      <c r="L351" s="31" t="s">
        <v>429</v>
      </c>
      <c r="M351" s="31" t="s">
        <v>429</v>
      </c>
      <c r="N351" s="31" t="s">
        <v>429</v>
      </c>
      <c r="O351" s="31" t="s">
        <v>429</v>
      </c>
      <c r="P351" s="31" t="s">
        <v>429</v>
      </c>
      <c r="Q351" s="31" t="s">
        <v>78</v>
      </c>
    </row>
    <row r="352" spans="2:17" s="31" customFormat="1" ht="15.75">
      <c r="B352" s="160" t="s">
        <v>782</v>
      </c>
      <c r="C352" s="174" t="s">
        <v>787</v>
      </c>
      <c r="D352" s="174" t="s">
        <v>429</v>
      </c>
      <c r="E352" s="174" t="s">
        <v>429</v>
      </c>
      <c r="F352" s="12" t="s">
        <v>782</v>
      </c>
      <c r="G352" s="174" t="s">
        <v>232</v>
      </c>
      <c r="H352" s="174" t="s">
        <v>72</v>
      </c>
      <c r="K352" s="31" t="s">
        <v>429</v>
      </c>
      <c r="L352" s="31" t="s">
        <v>429</v>
      </c>
      <c r="M352" s="31" t="s">
        <v>429</v>
      </c>
      <c r="N352" s="31" t="s">
        <v>429</v>
      </c>
      <c r="O352" s="31" t="s">
        <v>429</v>
      </c>
      <c r="P352" s="31" t="s">
        <v>429</v>
      </c>
      <c r="Q352" s="31" t="s">
        <v>78</v>
      </c>
    </row>
    <row r="353" spans="2:17" s="31" customFormat="1" ht="15.75">
      <c r="B353" s="160" t="s">
        <v>359</v>
      </c>
      <c r="C353" s="174" t="s">
        <v>788</v>
      </c>
      <c r="D353" s="174" t="s">
        <v>429</v>
      </c>
      <c r="E353" s="174" t="s">
        <v>429</v>
      </c>
      <c r="F353" s="12" t="s">
        <v>359</v>
      </c>
      <c r="G353" s="174" t="s">
        <v>232</v>
      </c>
      <c r="H353" s="174" t="s">
        <v>72</v>
      </c>
      <c r="K353" s="31" t="s">
        <v>429</v>
      </c>
      <c r="L353" s="31" t="s">
        <v>429</v>
      </c>
      <c r="M353" s="31" t="s">
        <v>429</v>
      </c>
      <c r="N353" s="31" t="s">
        <v>429</v>
      </c>
      <c r="O353" s="31" t="s">
        <v>429</v>
      </c>
      <c r="P353" s="31" t="s">
        <v>429</v>
      </c>
      <c r="Q353" s="31" t="s">
        <v>78</v>
      </c>
    </row>
    <row r="354" spans="2:17" s="31" customFormat="1" ht="15.75">
      <c r="B354" s="160" t="s">
        <v>359</v>
      </c>
      <c r="C354" s="174" t="s">
        <v>789</v>
      </c>
      <c r="D354" s="174" t="s">
        <v>429</v>
      </c>
      <c r="E354" s="174" t="s">
        <v>429</v>
      </c>
      <c r="F354" s="12" t="s">
        <v>359</v>
      </c>
      <c r="G354" s="174" t="s">
        <v>232</v>
      </c>
      <c r="H354" s="174" t="s">
        <v>72</v>
      </c>
      <c r="K354" s="31" t="s">
        <v>429</v>
      </c>
      <c r="L354" s="31" t="s">
        <v>429</v>
      </c>
      <c r="M354" s="31" t="s">
        <v>429</v>
      </c>
      <c r="N354" s="31" t="s">
        <v>429</v>
      </c>
      <c r="O354" s="31" t="s">
        <v>429</v>
      </c>
      <c r="P354" s="31" t="s">
        <v>429</v>
      </c>
      <c r="Q354" s="31" t="s">
        <v>78</v>
      </c>
    </row>
    <row r="355" spans="2:17" s="31" customFormat="1" ht="15.75">
      <c r="B355" s="160" t="s">
        <v>359</v>
      </c>
      <c r="C355" s="174" t="s">
        <v>790</v>
      </c>
      <c r="D355" s="174" t="s">
        <v>429</v>
      </c>
      <c r="E355" s="174" t="s">
        <v>429</v>
      </c>
      <c r="F355" s="12" t="s">
        <v>359</v>
      </c>
      <c r="G355" s="174" t="s">
        <v>232</v>
      </c>
      <c r="H355" s="174" t="s">
        <v>72</v>
      </c>
      <c r="K355" s="31" t="s">
        <v>429</v>
      </c>
      <c r="L355" s="31" t="s">
        <v>429</v>
      </c>
      <c r="M355" s="31" t="s">
        <v>429</v>
      </c>
      <c r="N355" s="31" t="s">
        <v>429</v>
      </c>
      <c r="O355" s="31" t="s">
        <v>429</v>
      </c>
      <c r="P355" s="31" t="s">
        <v>429</v>
      </c>
      <c r="Q355" s="31" t="s">
        <v>78</v>
      </c>
    </row>
    <row r="356" spans="2:17" s="31" customFormat="1" ht="15.75">
      <c r="B356" s="160" t="s">
        <v>359</v>
      </c>
      <c r="C356" s="174" t="s">
        <v>791</v>
      </c>
      <c r="D356" s="174" t="s">
        <v>429</v>
      </c>
      <c r="E356" s="174" t="s">
        <v>429</v>
      </c>
      <c r="F356" s="12" t="s">
        <v>359</v>
      </c>
      <c r="G356" s="174" t="s">
        <v>232</v>
      </c>
      <c r="H356" s="174" t="s">
        <v>72</v>
      </c>
      <c r="K356" s="31" t="s">
        <v>429</v>
      </c>
      <c r="L356" s="31" t="s">
        <v>429</v>
      </c>
      <c r="M356" s="31" t="s">
        <v>429</v>
      </c>
      <c r="N356" s="31" t="s">
        <v>429</v>
      </c>
      <c r="O356" s="31" t="s">
        <v>429</v>
      </c>
      <c r="P356" s="31" t="s">
        <v>429</v>
      </c>
      <c r="Q356" s="31" t="s">
        <v>78</v>
      </c>
    </row>
    <row r="357" spans="2:17" s="31" customFormat="1" ht="15.75">
      <c r="B357" s="160" t="s">
        <v>359</v>
      </c>
      <c r="C357" s="174" t="s">
        <v>792</v>
      </c>
      <c r="D357" s="174" t="s">
        <v>429</v>
      </c>
      <c r="E357" s="174" t="s">
        <v>429</v>
      </c>
      <c r="F357" s="12" t="s">
        <v>359</v>
      </c>
      <c r="G357" s="174" t="s">
        <v>232</v>
      </c>
      <c r="H357" s="174" t="s">
        <v>72</v>
      </c>
      <c r="K357" s="31" t="s">
        <v>429</v>
      </c>
      <c r="L357" s="31" t="s">
        <v>429</v>
      </c>
      <c r="M357" s="31" t="s">
        <v>429</v>
      </c>
      <c r="N357" s="31" t="s">
        <v>429</v>
      </c>
      <c r="O357" s="31" t="s">
        <v>429</v>
      </c>
      <c r="P357" s="31" t="s">
        <v>429</v>
      </c>
      <c r="Q357" s="31" t="s">
        <v>78</v>
      </c>
    </row>
    <row r="358" spans="2:17" s="31" customFormat="1" ht="15.75">
      <c r="B358" s="160" t="s">
        <v>359</v>
      </c>
      <c r="C358" s="174" t="s">
        <v>793</v>
      </c>
      <c r="D358" s="174" t="s">
        <v>429</v>
      </c>
      <c r="E358" s="174" t="s">
        <v>429</v>
      </c>
      <c r="F358" s="12" t="s">
        <v>359</v>
      </c>
      <c r="G358" s="174" t="s">
        <v>232</v>
      </c>
      <c r="H358" s="174" t="s">
        <v>72</v>
      </c>
      <c r="K358" s="31" t="s">
        <v>429</v>
      </c>
      <c r="L358" s="31" t="s">
        <v>429</v>
      </c>
      <c r="M358" s="31" t="s">
        <v>429</v>
      </c>
      <c r="N358" s="31" t="s">
        <v>429</v>
      </c>
      <c r="O358" s="31" t="s">
        <v>429</v>
      </c>
      <c r="P358" s="31" t="s">
        <v>429</v>
      </c>
      <c r="Q358" s="31" t="s">
        <v>78</v>
      </c>
    </row>
    <row r="359" spans="2:17" s="31" customFormat="1" ht="15.75">
      <c r="B359" s="160" t="s">
        <v>359</v>
      </c>
      <c r="C359" s="174" t="s">
        <v>794</v>
      </c>
      <c r="D359" s="174" t="s">
        <v>429</v>
      </c>
      <c r="E359" s="174" t="s">
        <v>429</v>
      </c>
      <c r="F359" s="12" t="s">
        <v>359</v>
      </c>
      <c r="G359" s="174" t="s">
        <v>232</v>
      </c>
      <c r="H359" s="174" t="s">
        <v>72</v>
      </c>
      <c r="K359" s="31" t="s">
        <v>429</v>
      </c>
      <c r="L359" s="31" t="s">
        <v>429</v>
      </c>
      <c r="M359" s="31" t="s">
        <v>429</v>
      </c>
      <c r="N359" s="31" t="s">
        <v>429</v>
      </c>
      <c r="O359" s="31" t="s">
        <v>429</v>
      </c>
      <c r="P359" s="31" t="s">
        <v>429</v>
      </c>
      <c r="Q359" s="31" t="s">
        <v>78</v>
      </c>
    </row>
    <row r="360" spans="2:17" s="31" customFormat="1" ht="15.75">
      <c r="B360" s="160" t="s">
        <v>359</v>
      </c>
      <c r="C360" s="174" t="s">
        <v>795</v>
      </c>
      <c r="D360" s="174" t="s">
        <v>429</v>
      </c>
      <c r="E360" s="174" t="s">
        <v>429</v>
      </c>
      <c r="F360" s="12" t="s">
        <v>359</v>
      </c>
      <c r="G360" s="174" t="s">
        <v>232</v>
      </c>
      <c r="H360" s="174" t="s">
        <v>72</v>
      </c>
      <c r="K360" s="31" t="s">
        <v>429</v>
      </c>
      <c r="L360" s="31" t="s">
        <v>429</v>
      </c>
      <c r="M360" s="31" t="s">
        <v>429</v>
      </c>
      <c r="N360" s="31" t="s">
        <v>429</v>
      </c>
      <c r="O360" s="31" t="s">
        <v>429</v>
      </c>
      <c r="P360" s="31" t="s">
        <v>429</v>
      </c>
      <c r="Q360" s="31" t="s">
        <v>78</v>
      </c>
    </row>
    <row r="361" spans="2:17" s="31" customFormat="1" ht="15.75">
      <c r="B361" s="160" t="s">
        <v>359</v>
      </c>
      <c r="C361" s="174" t="s">
        <v>796</v>
      </c>
      <c r="D361" s="174" t="s">
        <v>429</v>
      </c>
      <c r="E361" s="174" t="s">
        <v>429</v>
      </c>
      <c r="F361" s="12" t="s">
        <v>359</v>
      </c>
      <c r="G361" s="174" t="s">
        <v>232</v>
      </c>
      <c r="H361" s="174" t="s">
        <v>72</v>
      </c>
      <c r="K361" s="31" t="s">
        <v>429</v>
      </c>
      <c r="L361" s="31" t="s">
        <v>429</v>
      </c>
      <c r="M361" s="31" t="s">
        <v>429</v>
      </c>
      <c r="N361" s="31" t="s">
        <v>429</v>
      </c>
      <c r="O361" s="31" t="s">
        <v>429</v>
      </c>
      <c r="P361" s="31" t="s">
        <v>429</v>
      </c>
      <c r="Q361" s="31" t="s">
        <v>78</v>
      </c>
    </row>
    <row r="362" spans="2:17" s="31" customFormat="1" ht="15.75">
      <c r="B362" s="160" t="s">
        <v>359</v>
      </c>
      <c r="C362" s="174" t="s">
        <v>797</v>
      </c>
      <c r="D362" s="174" t="s">
        <v>429</v>
      </c>
      <c r="E362" s="174" t="s">
        <v>429</v>
      </c>
      <c r="F362" s="12" t="s">
        <v>359</v>
      </c>
      <c r="G362" s="174" t="s">
        <v>232</v>
      </c>
      <c r="H362" s="174" t="s">
        <v>72</v>
      </c>
      <c r="K362" s="31" t="s">
        <v>429</v>
      </c>
      <c r="L362" s="31" t="s">
        <v>429</v>
      </c>
      <c r="M362" s="31" t="s">
        <v>429</v>
      </c>
      <c r="N362" s="31" t="s">
        <v>429</v>
      </c>
      <c r="O362" s="31" t="s">
        <v>429</v>
      </c>
      <c r="P362" s="31" t="s">
        <v>429</v>
      </c>
      <c r="Q362" s="31" t="s">
        <v>78</v>
      </c>
    </row>
    <row r="363" spans="2:17" s="31" customFormat="1" ht="15.75">
      <c r="B363" s="160" t="s">
        <v>359</v>
      </c>
      <c r="C363" s="174" t="s">
        <v>798</v>
      </c>
      <c r="D363" s="174" t="s">
        <v>429</v>
      </c>
      <c r="E363" s="174" t="s">
        <v>429</v>
      </c>
      <c r="F363" s="12" t="s">
        <v>359</v>
      </c>
      <c r="G363" s="174" t="s">
        <v>232</v>
      </c>
      <c r="H363" s="174" t="s">
        <v>72</v>
      </c>
      <c r="K363" s="31" t="s">
        <v>429</v>
      </c>
      <c r="L363" s="31" t="s">
        <v>429</v>
      </c>
      <c r="M363" s="31" t="s">
        <v>429</v>
      </c>
      <c r="N363" s="31" t="s">
        <v>429</v>
      </c>
      <c r="O363" s="31" t="s">
        <v>429</v>
      </c>
      <c r="P363" s="31" t="s">
        <v>429</v>
      </c>
      <c r="Q363" s="31" t="s">
        <v>78</v>
      </c>
    </row>
    <row r="364" spans="2:17" s="31" customFormat="1" ht="15.75">
      <c r="B364" s="160" t="s">
        <v>359</v>
      </c>
      <c r="C364" s="174" t="s">
        <v>799</v>
      </c>
      <c r="D364" s="174" t="s">
        <v>429</v>
      </c>
      <c r="E364" s="174" t="s">
        <v>429</v>
      </c>
      <c r="F364" s="12" t="s">
        <v>359</v>
      </c>
      <c r="G364" s="174" t="s">
        <v>232</v>
      </c>
      <c r="H364" s="174" t="s">
        <v>72</v>
      </c>
      <c r="K364" s="31" t="s">
        <v>429</v>
      </c>
      <c r="L364" s="31" t="s">
        <v>429</v>
      </c>
      <c r="M364" s="31" t="s">
        <v>429</v>
      </c>
      <c r="N364" s="31" t="s">
        <v>429</v>
      </c>
      <c r="O364" s="31" t="s">
        <v>429</v>
      </c>
      <c r="P364" s="31" t="s">
        <v>429</v>
      </c>
      <c r="Q364" s="31" t="s">
        <v>78</v>
      </c>
    </row>
    <row r="365" spans="2:17" s="31" customFormat="1" ht="15.75">
      <c r="B365" s="160" t="s">
        <v>359</v>
      </c>
      <c r="C365" s="174" t="s">
        <v>800</v>
      </c>
      <c r="D365" s="174" t="s">
        <v>429</v>
      </c>
      <c r="E365" s="174" t="s">
        <v>429</v>
      </c>
      <c r="F365" s="12" t="s">
        <v>359</v>
      </c>
      <c r="G365" s="174" t="s">
        <v>232</v>
      </c>
      <c r="H365" s="174" t="s">
        <v>72</v>
      </c>
      <c r="K365" s="31" t="s">
        <v>429</v>
      </c>
      <c r="L365" s="31" t="s">
        <v>429</v>
      </c>
      <c r="M365" s="31" t="s">
        <v>429</v>
      </c>
      <c r="N365" s="31" t="s">
        <v>429</v>
      </c>
      <c r="O365" s="31" t="s">
        <v>429</v>
      </c>
      <c r="P365" s="31" t="s">
        <v>429</v>
      </c>
      <c r="Q365" s="31" t="s">
        <v>78</v>
      </c>
    </row>
    <row r="366" spans="2:17" s="31" customFormat="1" ht="15.75">
      <c r="B366" s="160" t="s">
        <v>359</v>
      </c>
      <c r="C366" s="174" t="s">
        <v>801</v>
      </c>
      <c r="D366" s="174" t="s">
        <v>429</v>
      </c>
      <c r="E366" s="174" t="s">
        <v>429</v>
      </c>
      <c r="F366" s="12" t="s">
        <v>359</v>
      </c>
      <c r="G366" s="174" t="s">
        <v>232</v>
      </c>
      <c r="H366" s="174" t="s">
        <v>72</v>
      </c>
      <c r="K366" s="31" t="s">
        <v>429</v>
      </c>
      <c r="L366" s="31" t="s">
        <v>429</v>
      </c>
      <c r="M366" s="31" t="s">
        <v>429</v>
      </c>
      <c r="N366" s="31" t="s">
        <v>429</v>
      </c>
      <c r="O366" s="31" t="s">
        <v>429</v>
      </c>
      <c r="P366" s="31" t="s">
        <v>429</v>
      </c>
      <c r="Q366" s="31" t="s">
        <v>78</v>
      </c>
    </row>
    <row r="367" spans="2:17" s="31" customFormat="1" ht="15.75">
      <c r="B367" s="160" t="s">
        <v>359</v>
      </c>
      <c r="C367" s="174" t="s">
        <v>802</v>
      </c>
      <c r="D367" s="174" t="s">
        <v>429</v>
      </c>
      <c r="E367" s="174" t="s">
        <v>429</v>
      </c>
      <c r="F367" s="12" t="s">
        <v>359</v>
      </c>
      <c r="G367" s="174" t="s">
        <v>232</v>
      </c>
      <c r="H367" s="174" t="s">
        <v>72</v>
      </c>
      <c r="K367" s="31" t="s">
        <v>429</v>
      </c>
      <c r="L367" s="31" t="s">
        <v>429</v>
      </c>
      <c r="M367" s="31" t="s">
        <v>429</v>
      </c>
      <c r="N367" s="31" t="s">
        <v>429</v>
      </c>
      <c r="O367" s="31" t="s">
        <v>429</v>
      </c>
      <c r="P367" s="31" t="s">
        <v>429</v>
      </c>
      <c r="Q367" s="31" t="s">
        <v>78</v>
      </c>
    </row>
    <row r="368" spans="2:17" s="31" customFormat="1" ht="15.75">
      <c r="B368" s="160" t="s">
        <v>359</v>
      </c>
      <c r="C368" s="174" t="s">
        <v>803</v>
      </c>
      <c r="D368" s="174" t="s">
        <v>429</v>
      </c>
      <c r="E368" s="174" t="s">
        <v>429</v>
      </c>
      <c r="F368" s="12" t="s">
        <v>359</v>
      </c>
      <c r="G368" s="174" t="s">
        <v>232</v>
      </c>
      <c r="H368" s="174" t="s">
        <v>72</v>
      </c>
      <c r="K368" s="31" t="s">
        <v>429</v>
      </c>
      <c r="L368" s="31" t="s">
        <v>429</v>
      </c>
      <c r="M368" s="31" t="s">
        <v>429</v>
      </c>
      <c r="N368" s="31" t="s">
        <v>429</v>
      </c>
      <c r="O368" s="31" t="s">
        <v>429</v>
      </c>
      <c r="P368" s="31" t="s">
        <v>429</v>
      </c>
      <c r="Q368" s="31" t="s">
        <v>78</v>
      </c>
    </row>
    <row r="369" spans="2:17" s="31" customFormat="1" ht="15.75">
      <c r="B369" s="160" t="s">
        <v>359</v>
      </c>
      <c r="C369" s="174" t="s">
        <v>804</v>
      </c>
      <c r="D369" s="174" t="s">
        <v>429</v>
      </c>
      <c r="E369" s="174" t="s">
        <v>429</v>
      </c>
      <c r="F369" s="12" t="s">
        <v>359</v>
      </c>
      <c r="G369" s="174" t="s">
        <v>232</v>
      </c>
      <c r="H369" s="174" t="s">
        <v>72</v>
      </c>
      <c r="K369" s="31" t="s">
        <v>429</v>
      </c>
      <c r="L369" s="31" t="s">
        <v>429</v>
      </c>
      <c r="M369" s="31" t="s">
        <v>429</v>
      </c>
      <c r="N369" s="31" t="s">
        <v>429</v>
      </c>
      <c r="O369" s="31" t="s">
        <v>429</v>
      </c>
      <c r="P369" s="31" t="s">
        <v>429</v>
      </c>
      <c r="Q369" s="31" t="s">
        <v>78</v>
      </c>
    </row>
    <row r="370" spans="2:17" s="31" customFormat="1" ht="15.75">
      <c r="B370" s="160" t="s">
        <v>359</v>
      </c>
      <c r="C370" s="174" t="s">
        <v>805</v>
      </c>
      <c r="D370" s="174" t="s">
        <v>429</v>
      </c>
      <c r="E370" s="174" t="s">
        <v>429</v>
      </c>
      <c r="F370" s="12" t="s">
        <v>359</v>
      </c>
      <c r="G370" s="174" t="s">
        <v>232</v>
      </c>
      <c r="H370" s="174" t="s">
        <v>72</v>
      </c>
      <c r="K370" s="31" t="s">
        <v>429</v>
      </c>
      <c r="L370" s="31" t="s">
        <v>429</v>
      </c>
      <c r="M370" s="31" t="s">
        <v>429</v>
      </c>
      <c r="N370" s="31" t="s">
        <v>429</v>
      </c>
      <c r="O370" s="31" t="s">
        <v>429</v>
      </c>
      <c r="P370" s="31" t="s">
        <v>429</v>
      </c>
      <c r="Q370" s="31" t="s">
        <v>78</v>
      </c>
    </row>
    <row r="371" spans="2:17" s="31" customFormat="1" ht="15.75">
      <c r="B371" s="160" t="s">
        <v>359</v>
      </c>
      <c r="C371" s="174" t="s">
        <v>806</v>
      </c>
      <c r="D371" s="174" t="s">
        <v>429</v>
      </c>
      <c r="E371" s="174" t="s">
        <v>429</v>
      </c>
      <c r="F371" s="12" t="s">
        <v>359</v>
      </c>
      <c r="G371" s="174" t="s">
        <v>232</v>
      </c>
      <c r="H371" s="174" t="s">
        <v>72</v>
      </c>
      <c r="K371" s="31" t="s">
        <v>429</v>
      </c>
      <c r="L371" s="31" t="s">
        <v>429</v>
      </c>
      <c r="M371" s="31" t="s">
        <v>429</v>
      </c>
      <c r="N371" s="31" t="s">
        <v>429</v>
      </c>
      <c r="O371" s="31" t="s">
        <v>429</v>
      </c>
      <c r="P371" s="31" t="s">
        <v>429</v>
      </c>
      <c r="Q371" s="31" t="s">
        <v>78</v>
      </c>
    </row>
    <row r="372" spans="2:17" s="31" customFormat="1" ht="15.75">
      <c r="B372" s="160" t="s">
        <v>359</v>
      </c>
      <c r="C372" s="174" t="s">
        <v>807</v>
      </c>
      <c r="D372" s="174" t="s">
        <v>429</v>
      </c>
      <c r="E372" s="174" t="s">
        <v>429</v>
      </c>
      <c r="F372" s="12" t="s">
        <v>359</v>
      </c>
      <c r="G372" s="174" t="s">
        <v>232</v>
      </c>
      <c r="H372" s="174" t="s">
        <v>72</v>
      </c>
      <c r="K372" s="31" t="s">
        <v>429</v>
      </c>
      <c r="L372" s="31" t="s">
        <v>429</v>
      </c>
      <c r="M372" s="31" t="s">
        <v>429</v>
      </c>
      <c r="N372" s="31" t="s">
        <v>429</v>
      </c>
      <c r="O372" s="31" t="s">
        <v>429</v>
      </c>
      <c r="P372" s="31" t="s">
        <v>429</v>
      </c>
      <c r="Q372" s="31" t="s">
        <v>78</v>
      </c>
    </row>
    <row r="373" spans="2:17" s="31" customFormat="1" ht="15.75">
      <c r="B373" s="160" t="s">
        <v>359</v>
      </c>
      <c r="C373" s="174" t="s">
        <v>808</v>
      </c>
      <c r="D373" s="174" t="s">
        <v>429</v>
      </c>
      <c r="E373" s="174" t="s">
        <v>429</v>
      </c>
      <c r="F373" s="12" t="s">
        <v>359</v>
      </c>
      <c r="G373" s="174" t="s">
        <v>232</v>
      </c>
      <c r="H373" s="174" t="s">
        <v>72</v>
      </c>
      <c r="K373" s="31" t="s">
        <v>429</v>
      </c>
      <c r="L373" s="31" t="s">
        <v>429</v>
      </c>
      <c r="M373" s="31" t="s">
        <v>429</v>
      </c>
      <c r="N373" s="31" t="s">
        <v>429</v>
      </c>
      <c r="O373" s="31" t="s">
        <v>429</v>
      </c>
      <c r="P373" s="31" t="s">
        <v>429</v>
      </c>
      <c r="Q373" s="31" t="s">
        <v>78</v>
      </c>
    </row>
    <row r="374" spans="2:17" s="31" customFormat="1" ht="15.75">
      <c r="B374" s="160" t="s">
        <v>359</v>
      </c>
      <c r="C374" s="174" t="s">
        <v>809</v>
      </c>
      <c r="D374" s="174" t="s">
        <v>429</v>
      </c>
      <c r="E374" s="174" t="s">
        <v>429</v>
      </c>
      <c r="F374" s="12" t="s">
        <v>359</v>
      </c>
      <c r="G374" s="174" t="s">
        <v>232</v>
      </c>
      <c r="H374" s="174" t="s">
        <v>72</v>
      </c>
      <c r="K374" s="31" t="s">
        <v>429</v>
      </c>
      <c r="L374" s="31" t="s">
        <v>429</v>
      </c>
      <c r="M374" s="31" t="s">
        <v>429</v>
      </c>
      <c r="N374" s="31" t="s">
        <v>429</v>
      </c>
      <c r="O374" s="31" t="s">
        <v>429</v>
      </c>
      <c r="P374" s="31" t="s">
        <v>429</v>
      </c>
      <c r="Q374" s="31" t="s">
        <v>78</v>
      </c>
    </row>
    <row r="375" spans="2:17" s="31" customFormat="1" ht="15.75">
      <c r="B375" s="160" t="s">
        <v>359</v>
      </c>
      <c r="C375" s="174" t="s">
        <v>810</v>
      </c>
      <c r="D375" s="174" t="s">
        <v>429</v>
      </c>
      <c r="E375" s="174" t="s">
        <v>429</v>
      </c>
      <c r="F375" s="12" t="s">
        <v>811</v>
      </c>
      <c r="G375" s="174" t="s">
        <v>232</v>
      </c>
      <c r="H375" s="174" t="s">
        <v>72</v>
      </c>
      <c r="K375" s="31" t="s">
        <v>429</v>
      </c>
      <c r="L375" s="31" t="s">
        <v>429</v>
      </c>
      <c r="M375" s="31" t="s">
        <v>429</v>
      </c>
      <c r="N375" s="31" t="s">
        <v>429</v>
      </c>
      <c r="O375" s="31" t="s">
        <v>429</v>
      </c>
      <c r="P375" s="31" t="s">
        <v>429</v>
      </c>
      <c r="Q375" s="31" t="s">
        <v>78</v>
      </c>
    </row>
    <row r="376" spans="2:17" s="31" customFormat="1" ht="15.75">
      <c r="B376" s="160" t="s">
        <v>359</v>
      </c>
      <c r="C376" s="174" t="s">
        <v>812</v>
      </c>
      <c r="D376" s="174" t="s">
        <v>429</v>
      </c>
      <c r="E376" s="174" t="s">
        <v>429</v>
      </c>
      <c r="F376" s="12" t="s">
        <v>811</v>
      </c>
      <c r="G376" s="174" t="s">
        <v>232</v>
      </c>
      <c r="H376" s="174" t="s">
        <v>72</v>
      </c>
      <c r="K376" s="31" t="s">
        <v>429</v>
      </c>
      <c r="L376" s="31" t="s">
        <v>429</v>
      </c>
      <c r="M376" s="31" t="s">
        <v>429</v>
      </c>
      <c r="N376" s="31" t="s">
        <v>429</v>
      </c>
      <c r="O376" s="31" t="s">
        <v>429</v>
      </c>
      <c r="P376" s="31" t="s">
        <v>429</v>
      </c>
      <c r="Q376" s="31" t="s">
        <v>78</v>
      </c>
    </row>
    <row r="377" spans="2:17" s="31" customFormat="1" ht="15.75">
      <c r="B377" s="160" t="s">
        <v>359</v>
      </c>
      <c r="C377" s="174" t="s">
        <v>813</v>
      </c>
      <c r="D377" s="174" t="s">
        <v>429</v>
      </c>
      <c r="E377" s="174" t="s">
        <v>429</v>
      </c>
      <c r="F377" s="12" t="s">
        <v>811</v>
      </c>
      <c r="G377" s="174" t="s">
        <v>232</v>
      </c>
      <c r="H377" s="174" t="s">
        <v>72</v>
      </c>
      <c r="K377" s="31" t="s">
        <v>429</v>
      </c>
      <c r="L377" s="31" t="s">
        <v>429</v>
      </c>
      <c r="M377" s="31" t="s">
        <v>429</v>
      </c>
      <c r="N377" s="31" t="s">
        <v>429</v>
      </c>
      <c r="O377" s="31" t="s">
        <v>429</v>
      </c>
      <c r="P377" s="31" t="s">
        <v>429</v>
      </c>
      <c r="Q377" s="31" t="s">
        <v>78</v>
      </c>
    </row>
    <row r="378" spans="2:17" s="31" customFormat="1" ht="15.75">
      <c r="B378" s="160" t="s">
        <v>359</v>
      </c>
      <c r="C378" s="174" t="s">
        <v>814</v>
      </c>
      <c r="D378" s="174" t="s">
        <v>429</v>
      </c>
      <c r="E378" s="174" t="s">
        <v>429</v>
      </c>
      <c r="F378" s="12" t="s">
        <v>811</v>
      </c>
      <c r="G378" s="174" t="s">
        <v>232</v>
      </c>
      <c r="H378" s="174" t="s">
        <v>72</v>
      </c>
      <c r="K378" s="31" t="s">
        <v>429</v>
      </c>
      <c r="L378" s="31" t="s">
        <v>429</v>
      </c>
      <c r="M378" s="31" t="s">
        <v>429</v>
      </c>
      <c r="N378" s="31" t="s">
        <v>429</v>
      </c>
      <c r="O378" s="31" t="s">
        <v>429</v>
      </c>
      <c r="P378" s="31" t="s">
        <v>429</v>
      </c>
      <c r="Q378" s="31" t="s">
        <v>78</v>
      </c>
    </row>
    <row r="379" spans="2:17" s="31" customFormat="1" ht="15.75">
      <c r="B379" s="160" t="s">
        <v>815</v>
      </c>
      <c r="C379" s="174" t="s">
        <v>816</v>
      </c>
      <c r="D379" s="174" t="s">
        <v>429</v>
      </c>
      <c r="E379" s="174" t="s">
        <v>429</v>
      </c>
      <c r="F379" s="12" t="s">
        <v>817</v>
      </c>
      <c r="G379" s="174" t="s">
        <v>232</v>
      </c>
      <c r="H379" s="174" t="s">
        <v>72</v>
      </c>
      <c r="K379" s="31" t="s">
        <v>429</v>
      </c>
      <c r="L379" s="31" t="s">
        <v>429</v>
      </c>
      <c r="M379" s="31" t="s">
        <v>429</v>
      </c>
      <c r="N379" s="31" t="s">
        <v>429</v>
      </c>
      <c r="O379" s="31" t="s">
        <v>429</v>
      </c>
      <c r="P379" s="31" t="s">
        <v>429</v>
      </c>
      <c r="Q379" s="31" t="s">
        <v>78</v>
      </c>
    </row>
    <row r="380" spans="2:17" s="31" customFormat="1" ht="15.75">
      <c r="B380" s="160" t="s">
        <v>815</v>
      </c>
      <c r="C380" s="174" t="s">
        <v>818</v>
      </c>
      <c r="D380" s="174" t="s">
        <v>429</v>
      </c>
      <c r="E380" s="174" t="s">
        <v>429</v>
      </c>
      <c r="F380" s="12" t="s">
        <v>817</v>
      </c>
      <c r="G380" s="174" t="s">
        <v>232</v>
      </c>
      <c r="H380" s="174" t="s">
        <v>72</v>
      </c>
      <c r="K380" s="31" t="s">
        <v>429</v>
      </c>
      <c r="L380" s="31" t="s">
        <v>429</v>
      </c>
      <c r="M380" s="31" t="s">
        <v>429</v>
      </c>
      <c r="N380" s="31" t="s">
        <v>429</v>
      </c>
      <c r="O380" s="31" t="s">
        <v>429</v>
      </c>
      <c r="P380" s="31" t="s">
        <v>429</v>
      </c>
      <c r="Q380" s="31" t="s">
        <v>78</v>
      </c>
    </row>
    <row r="381" spans="2:17" s="31" customFormat="1" ht="15.75">
      <c r="B381" s="160" t="s">
        <v>819</v>
      </c>
      <c r="C381" s="174" t="s">
        <v>820</v>
      </c>
      <c r="D381" s="174" t="s">
        <v>429</v>
      </c>
      <c r="E381" s="174" t="s">
        <v>429</v>
      </c>
      <c r="F381" s="12" t="s">
        <v>821</v>
      </c>
      <c r="G381" s="174" t="s">
        <v>232</v>
      </c>
      <c r="H381" s="174" t="s">
        <v>72</v>
      </c>
      <c r="K381" s="31" t="s">
        <v>429</v>
      </c>
      <c r="L381" s="31" t="s">
        <v>429</v>
      </c>
      <c r="M381" s="31" t="s">
        <v>429</v>
      </c>
      <c r="N381" s="31" t="s">
        <v>429</v>
      </c>
      <c r="O381" s="31" t="s">
        <v>429</v>
      </c>
      <c r="P381" s="31" t="s">
        <v>429</v>
      </c>
      <c r="Q381" s="31" t="s">
        <v>78</v>
      </c>
    </row>
    <row r="382" spans="2:17" s="31" customFormat="1" ht="15.75">
      <c r="B382" s="160" t="s">
        <v>819</v>
      </c>
      <c r="C382" s="174" t="s">
        <v>822</v>
      </c>
      <c r="D382" s="174" t="s">
        <v>429</v>
      </c>
      <c r="E382" s="174" t="s">
        <v>429</v>
      </c>
      <c r="F382" s="12" t="s">
        <v>821</v>
      </c>
      <c r="G382" s="174" t="s">
        <v>232</v>
      </c>
      <c r="H382" s="174" t="s">
        <v>72</v>
      </c>
      <c r="K382" s="31" t="s">
        <v>429</v>
      </c>
      <c r="L382" s="31" t="s">
        <v>429</v>
      </c>
      <c r="M382" s="31" t="s">
        <v>429</v>
      </c>
      <c r="N382" s="31" t="s">
        <v>429</v>
      </c>
      <c r="O382" s="31" t="s">
        <v>429</v>
      </c>
      <c r="P382" s="31" t="s">
        <v>429</v>
      </c>
      <c r="Q382" s="31" t="s">
        <v>78</v>
      </c>
    </row>
    <row r="383" spans="2:17" s="31" customFormat="1" ht="15.75">
      <c r="B383" s="160" t="s">
        <v>819</v>
      </c>
      <c r="C383" s="174" t="s">
        <v>823</v>
      </c>
      <c r="D383" s="174" t="s">
        <v>429</v>
      </c>
      <c r="E383" s="174" t="s">
        <v>429</v>
      </c>
      <c r="F383" s="12" t="s">
        <v>821</v>
      </c>
      <c r="G383" s="174" t="s">
        <v>232</v>
      </c>
      <c r="H383" s="174" t="s">
        <v>72</v>
      </c>
      <c r="K383" s="31" t="s">
        <v>429</v>
      </c>
      <c r="L383" s="31" t="s">
        <v>429</v>
      </c>
      <c r="M383" s="31" t="s">
        <v>429</v>
      </c>
      <c r="N383" s="31" t="s">
        <v>429</v>
      </c>
      <c r="O383" s="31" t="s">
        <v>429</v>
      </c>
      <c r="P383" s="31" t="s">
        <v>429</v>
      </c>
      <c r="Q383" s="31" t="s">
        <v>78</v>
      </c>
    </row>
    <row r="384" spans="2:17" s="31" customFormat="1" ht="15.75">
      <c r="B384" s="160" t="s">
        <v>819</v>
      </c>
      <c r="C384" s="174" t="s">
        <v>824</v>
      </c>
      <c r="D384" s="174" t="s">
        <v>429</v>
      </c>
      <c r="E384" s="174" t="s">
        <v>429</v>
      </c>
      <c r="F384" s="12" t="s">
        <v>821</v>
      </c>
      <c r="G384" s="174" t="s">
        <v>232</v>
      </c>
      <c r="H384" s="174" t="s">
        <v>72</v>
      </c>
      <c r="K384" s="31" t="s">
        <v>429</v>
      </c>
      <c r="L384" s="31" t="s">
        <v>429</v>
      </c>
      <c r="M384" s="31" t="s">
        <v>429</v>
      </c>
      <c r="N384" s="31" t="s">
        <v>429</v>
      </c>
      <c r="O384" s="31" t="s">
        <v>429</v>
      </c>
      <c r="P384" s="31" t="s">
        <v>429</v>
      </c>
      <c r="Q384" s="31" t="s">
        <v>78</v>
      </c>
    </row>
    <row r="385" spans="2:17" s="31" customFormat="1" ht="15.75">
      <c r="B385" s="160" t="s">
        <v>819</v>
      </c>
      <c r="C385" s="174" t="s">
        <v>825</v>
      </c>
      <c r="D385" s="174" t="s">
        <v>429</v>
      </c>
      <c r="E385" s="174" t="s">
        <v>429</v>
      </c>
      <c r="F385" s="12" t="s">
        <v>821</v>
      </c>
      <c r="G385" s="174" t="s">
        <v>232</v>
      </c>
      <c r="H385" s="174" t="s">
        <v>72</v>
      </c>
      <c r="K385" s="31" t="s">
        <v>429</v>
      </c>
      <c r="L385" s="31" t="s">
        <v>429</v>
      </c>
      <c r="M385" s="31" t="s">
        <v>429</v>
      </c>
      <c r="N385" s="31" t="s">
        <v>429</v>
      </c>
      <c r="O385" s="31" t="s">
        <v>429</v>
      </c>
      <c r="P385" s="31" t="s">
        <v>429</v>
      </c>
      <c r="Q385" s="31" t="s">
        <v>78</v>
      </c>
    </row>
    <row r="386" spans="2:17" s="31" customFormat="1" ht="15.75">
      <c r="B386" s="160" t="s">
        <v>819</v>
      </c>
      <c r="C386" s="174" t="s">
        <v>826</v>
      </c>
      <c r="D386" s="174" t="s">
        <v>429</v>
      </c>
      <c r="E386" s="174" t="s">
        <v>429</v>
      </c>
      <c r="F386" s="12" t="s">
        <v>821</v>
      </c>
      <c r="G386" s="174" t="s">
        <v>232</v>
      </c>
      <c r="H386" s="174" t="s">
        <v>72</v>
      </c>
      <c r="K386" s="31" t="s">
        <v>429</v>
      </c>
      <c r="L386" s="31" t="s">
        <v>429</v>
      </c>
      <c r="M386" s="31" t="s">
        <v>429</v>
      </c>
      <c r="N386" s="31" t="s">
        <v>429</v>
      </c>
      <c r="O386" s="31" t="s">
        <v>429</v>
      </c>
      <c r="P386" s="31" t="s">
        <v>429</v>
      </c>
      <c r="Q386" s="31" t="s">
        <v>78</v>
      </c>
    </row>
    <row r="387" spans="2:17" s="31" customFormat="1" ht="15.75">
      <c r="B387" s="160" t="s">
        <v>819</v>
      </c>
      <c r="C387" s="174" t="s">
        <v>827</v>
      </c>
      <c r="D387" s="174" t="s">
        <v>429</v>
      </c>
      <c r="E387" s="174" t="s">
        <v>429</v>
      </c>
      <c r="F387" s="12" t="s">
        <v>821</v>
      </c>
      <c r="G387" s="174" t="s">
        <v>232</v>
      </c>
      <c r="H387" s="174" t="s">
        <v>72</v>
      </c>
      <c r="K387" s="31" t="s">
        <v>429</v>
      </c>
      <c r="L387" s="31" t="s">
        <v>429</v>
      </c>
      <c r="M387" s="31" t="s">
        <v>429</v>
      </c>
      <c r="N387" s="31" t="s">
        <v>429</v>
      </c>
      <c r="O387" s="31" t="s">
        <v>429</v>
      </c>
      <c r="P387" s="31" t="s">
        <v>429</v>
      </c>
      <c r="Q387" s="31" t="s">
        <v>78</v>
      </c>
    </row>
    <row r="388" spans="2:17" s="31" customFormat="1" ht="15.75">
      <c r="B388" s="160" t="s">
        <v>819</v>
      </c>
      <c r="C388" s="174" t="s">
        <v>828</v>
      </c>
      <c r="D388" s="174" t="s">
        <v>429</v>
      </c>
      <c r="E388" s="174" t="s">
        <v>429</v>
      </c>
      <c r="F388" s="12" t="s">
        <v>821</v>
      </c>
      <c r="G388" s="174" t="s">
        <v>232</v>
      </c>
      <c r="H388" s="174" t="s">
        <v>72</v>
      </c>
      <c r="K388" s="31" t="s">
        <v>429</v>
      </c>
      <c r="L388" s="31" t="s">
        <v>429</v>
      </c>
      <c r="M388" s="31" t="s">
        <v>429</v>
      </c>
      <c r="N388" s="31" t="s">
        <v>429</v>
      </c>
      <c r="O388" s="31" t="s">
        <v>429</v>
      </c>
      <c r="P388" s="31" t="s">
        <v>429</v>
      </c>
      <c r="Q388" s="31" t="s">
        <v>78</v>
      </c>
    </row>
    <row r="389" spans="2:17" s="31" customFormat="1" ht="15.75">
      <c r="B389" s="160" t="s">
        <v>378</v>
      </c>
      <c r="C389" s="174" t="s">
        <v>829</v>
      </c>
      <c r="D389" s="174" t="s">
        <v>429</v>
      </c>
      <c r="E389" s="174" t="s">
        <v>429</v>
      </c>
      <c r="F389" s="12" t="s">
        <v>830</v>
      </c>
      <c r="G389" s="174" t="s">
        <v>232</v>
      </c>
      <c r="H389" s="174" t="s">
        <v>72</v>
      </c>
      <c r="K389" s="31" t="s">
        <v>429</v>
      </c>
      <c r="L389" s="31" t="s">
        <v>429</v>
      </c>
      <c r="M389" s="31" t="s">
        <v>429</v>
      </c>
      <c r="N389" s="31" t="s">
        <v>429</v>
      </c>
      <c r="O389" s="31" t="s">
        <v>429</v>
      </c>
      <c r="P389" s="31" t="s">
        <v>429</v>
      </c>
      <c r="Q389" s="31" t="s">
        <v>78</v>
      </c>
    </row>
    <row r="390" spans="2:17" s="31" customFormat="1" ht="15.75">
      <c r="B390" s="160" t="s">
        <v>378</v>
      </c>
      <c r="C390" s="174" t="s">
        <v>831</v>
      </c>
      <c r="D390" s="174" t="s">
        <v>429</v>
      </c>
      <c r="E390" s="174" t="s">
        <v>429</v>
      </c>
      <c r="F390" s="12" t="s">
        <v>832</v>
      </c>
      <c r="G390" s="174" t="s">
        <v>232</v>
      </c>
      <c r="H390" s="174" t="s">
        <v>72</v>
      </c>
      <c r="K390" s="31" t="s">
        <v>429</v>
      </c>
      <c r="L390" s="31" t="s">
        <v>429</v>
      </c>
      <c r="M390" s="31" t="s">
        <v>429</v>
      </c>
      <c r="N390" s="31" t="s">
        <v>429</v>
      </c>
      <c r="O390" s="31" t="s">
        <v>429</v>
      </c>
      <c r="P390" s="31" t="s">
        <v>429</v>
      </c>
      <c r="Q390" s="31" t="s">
        <v>78</v>
      </c>
    </row>
    <row r="391" spans="2:17" s="31" customFormat="1" ht="15.75">
      <c r="B391" s="160" t="s">
        <v>378</v>
      </c>
      <c r="C391" s="174" t="s">
        <v>833</v>
      </c>
      <c r="D391" s="174" t="s">
        <v>429</v>
      </c>
      <c r="E391" s="174" t="s">
        <v>429</v>
      </c>
      <c r="F391" s="12" t="s">
        <v>832</v>
      </c>
      <c r="G391" s="174" t="s">
        <v>232</v>
      </c>
      <c r="H391" s="174" t="s">
        <v>72</v>
      </c>
      <c r="K391" s="31" t="s">
        <v>429</v>
      </c>
      <c r="L391" s="31" t="s">
        <v>429</v>
      </c>
      <c r="M391" s="31" t="s">
        <v>429</v>
      </c>
      <c r="N391" s="31" t="s">
        <v>429</v>
      </c>
      <c r="O391" s="31" t="s">
        <v>429</v>
      </c>
      <c r="P391" s="31" t="s">
        <v>429</v>
      </c>
      <c r="Q391" s="31" t="s">
        <v>78</v>
      </c>
    </row>
    <row r="392" spans="2:17" s="31" customFormat="1" ht="15.75">
      <c r="B392" s="160" t="s">
        <v>378</v>
      </c>
      <c r="C392" s="174" t="s">
        <v>834</v>
      </c>
      <c r="D392" s="174" t="s">
        <v>429</v>
      </c>
      <c r="E392" s="174" t="s">
        <v>429</v>
      </c>
      <c r="F392" s="12" t="s">
        <v>832</v>
      </c>
      <c r="G392" s="174" t="s">
        <v>232</v>
      </c>
      <c r="H392" s="174" t="s">
        <v>72</v>
      </c>
      <c r="K392" s="31" t="s">
        <v>429</v>
      </c>
      <c r="L392" s="31" t="s">
        <v>429</v>
      </c>
      <c r="M392" s="31" t="s">
        <v>429</v>
      </c>
      <c r="N392" s="31" t="s">
        <v>429</v>
      </c>
      <c r="O392" s="31" t="s">
        <v>429</v>
      </c>
      <c r="P392" s="31" t="s">
        <v>429</v>
      </c>
      <c r="Q392" s="31" t="s">
        <v>78</v>
      </c>
    </row>
    <row r="393" spans="2:17" s="31" customFormat="1" ht="15.75">
      <c r="B393" s="160" t="s">
        <v>378</v>
      </c>
      <c r="C393" s="174" t="s">
        <v>835</v>
      </c>
      <c r="D393" s="174" t="s">
        <v>429</v>
      </c>
      <c r="E393" s="174" t="s">
        <v>429</v>
      </c>
      <c r="F393" s="12" t="s">
        <v>836</v>
      </c>
      <c r="G393" s="174" t="s">
        <v>232</v>
      </c>
      <c r="H393" s="174" t="s">
        <v>72</v>
      </c>
      <c r="K393" s="31" t="s">
        <v>429</v>
      </c>
      <c r="L393" s="31" t="s">
        <v>429</v>
      </c>
      <c r="M393" s="31" t="s">
        <v>429</v>
      </c>
      <c r="N393" s="31" t="s">
        <v>429</v>
      </c>
      <c r="O393" s="31" t="s">
        <v>429</v>
      </c>
      <c r="P393" s="31" t="s">
        <v>429</v>
      </c>
      <c r="Q393" s="31" t="s">
        <v>78</v>
      </c>
    </row>
    <row r="394" spans="2:17" s="31" customFormat="1" ht="15.75">
      <c r="B394" s="160" t="s">
        <v>378</v>
      </c>
      <c r="C394" s="174" t="s">
        <v>837</v>
      </c>
      <c r="D394" s="174" t="s">
        <v>429</v>
      </c>
      <c r="E394" s="174" t="s">
        <v>429</v>
      </c>
      <c r="F394" s="12" t="s">
        <v>836</v>
      </c>
      <c r="G394" s="174" t="s">
        <v>232</v>
      </c>
      <c r="H394" s="174" t="s">
        <v>72</v>
      </c>
      <c r="K394" s="31" t="s">
        <v>429</v>
      </c>
      <c r="L394" s="31" t="s">
        <v>429</v>
      </c>
      <c r="M394" s="31" t="s">
        <v>429</v>
      </c>
      <c r="N394" s="31" t="s">
        <v>429</v>
      </c>
      <c r="O394" s="31" t="s">
        <v>429</v>
      </c>
      <c r="P394" s="31" t="s">
        <v>429</v>
      </c>
      <c r="Q394" s="31" t="s">
        <v>78</v>
      </c>
    </row>
    <row r="395" spans="2:17" s="31" customFormat="1" ht="15.75">
      <c r="B395" s="160" t="s">
        <v>378</v>
      </c>
      <c r="C395" s="174" t="s">
        <v>838</v>
      </c>
      <c r="D395" s="174" t="s">
        <v>429</v>
      </c>
      <c r="E395" s="174" t="s">
        <v>429</v>
      </c>
      <c r="F395" s="12" t="s">
        <v>836</v>
      </c>
      <c r="G395" s="174" t="s">
        <v>232</v>
      </c>
      <c r="H395" s="174" t="s">
        <v>72</v>
      </c>
      <c r="K395" s="31" t="s">
        <v>429</v>
      </c>
      <c r="L395" s="31" t="s">
        <v>429</v>
      </c>
      <c r="M395" s="31" t="s">
        <v>429</v>
      </c>
      <c r="N395" s="31" t="s">
        <v>429</v>
      </c>
      <c r="O395" s="31" t="s">
        <v>429</v>
      </c>
      <c r="P395" s="31" t="s">
        <v>429</v>
      </c>
      <c r="Q395" s="31" t="s">
        <v>78</v>
      </c>
    </row>
    <row r="396" spans="2:17" s="31" customFormat="1" ht="15.75">
      <c r="B396" s="160" t="s">
        <v>378</v>
      </c>
      <c r="C396" s="174" t="s">
        <v>839</v>
      </c>
      <c r="D396" s="174" t="s">
        <v>429</v>
      </c>
      <c r="E396" s="174" t="s">
        <v>429</v>
      </c>
      <c r="F396" s="12" t="s">
        <v>836</v>
      </c>
      <c r="G396" s="174" t="s">
        <v>232</v>
      </c>
      <c r="H396" s="174" t="s">
        <v>72</v>
      </c>
      <c r="K396" s="31" t="s">
        <v>429</v>
      </c>
      <c r="L396" s="31" t="s">
        <v>429</v>
      </c>
      <c r="M396" s="31" t="s">
        <v>429</v>
      </c>
      <c r="N396" s="31" t="s">
        <v>429</v>
      </c>
      <c r="O396" s="31" t="s">
        <v>429</v>
      </c>
      <c r="P396" s="31" t="s">
        <v>429</v>
      </c>
      <c r="Q396" s="31" t="s">
        <v>78</v>
      </c>
    </row>
    <row r="397" spans="2:17" s="31" customFormat="1" ht="15.75">
      <c r="B397" s="160" t="s">
        <v>378</v>
      </c>
      <c r="C397" s="174" t="s">
        <v>840</v>
      </c>
      <c r="D397" s="174" t="s">
        <v>429</v>
      </c>
      <c r="E397" s="174" t="s">
        <v>429</v>
      </c>
      <c r="F397" s="12" t="s">
        <v>836</v>
      </c>
      <c r="G397" s="174" t="s">
        <v>232</v>
      </c>
      <c r="H397" s="174" t="s">
        <v>72</v>
      </c>
      <c r="K397" s="31" t="s">
        <v>429</v>
      </c>
      <c r="L397" s="31" t="s">
        <v>429</v>
      </c>
      <c r="M397" s="31" t="s">
        <v>429</v>
      </c>
      <c r="N397" s="31" t="s">
        <v>429</v>
      </c>
      <c r="O397" s="31" t="s">
        <v>429</v>
      </c>
      <c r="P397" s="31" t="s">
        <v>429</v>
      </c>
      <c r="Q397" s="31" t="s">
        <v>78</v>
      </c>
    </row>
    <row r="398" spans="2:17" s="31" customFormat="1" ht="15.75">
      <c r="B398" s="160" t="s">
        <v>378</v>
      </c>
      <c r="C398" s="174" t="s">
        <v>841</v>
      </c>
      <c r="D398" s="174" t="s">
        <v>429</v>
      </c>
      <c r="E398" s="174" t="s">
        <v>429</v>
      </c>
      <c r="F398" s="12" t="s">
        <v>836</v>
      </c>
      <c r="G398" s="174" t="s">
        <v>232</v>
      </c>
      <c r="H398" s="174" t="s">
        <v>72</v>
      </c>
      <c r="K398" s="31" t="s">
        <v>429</v>
      </c>
      <c r="L398" s="31" t="s">
        <v>429</v>
      </c>
      <c r="M398" s="31" t="s">
        <v>429</v>
      </c>
      <c r="N398" s="31" t="s">
        <v>429</v>
      </c>
      <c r="O398" s="31" t="s">
        <v>429</v>
      </c>
      <c r="P398" s="31" t="s">
        <v>429</v>
      </c>
      <c r="Q398" s="31" t="s">
        <v>78</v>
      </c>
    </row>
    <row r="399" spans="2:17" s="31" customFormat="1" ht="15.75">
      <c r="B399" s="160" t="s">
        <v>378</v>
      </c>
      <c r="C399" s="174" t="s">
        <v>842</v>
      </c>
      <c r="D399" s="174" t="s">
        <v>429</v>
      </c>
      <c r="E399" s="174" t="s">
        <v>429</v>
      </c>
      <c r="F399" s="12" t="s">
        <v>836</v>
      </c>
      <c r="G399" s="174" t="s">
        <v>232</v>
      </c>
      <c r="H399" s="174" t="s">
        <v>72</v>
      </c>
      <c r="K399" s="31" t="s">
        <v>429</v>
      </c>
      <c r="L399" s="31" t="s">
        <v>429</v>
      </c>
      <c r="M399" s="31" t="s">
        <v>429</v>
      </c>
      <c r="N399" s="31" t="s">
        <v>429</v>
      </c>
      <c r="O399" s="31" t="s">
        <v>429</v>
      </c>
      <c r="P399" s="31" t="s">
        <v>429</v>
      </c>
      <c r="Q399" s="31" t="s">
        <v>78</v>
      </c>
    </row>
    <row r="400" spans="2:17" s="31" customFormat="1" ht="15.75">
      <c r="B400" s="160" t="s">
        <v>378</v>
      </c>
      <c r="C400" s="174" t="s">
        <v>843</v>
      </c>
      <c r="D400" s="174" t="s">
        <v>429</v>
      </c>
      <c r="E400" s="174" t="s">
        <v>429</v>
      </c>
      <c r="F400" s="12" t="s">
        <v>836</v>
      </c>
      <c r="G400" s="174" t="s">
        <v>232</v>
      </c>
      <c r="H400" s="174" t="s">
        <v>72</v>
      </c>
      <c r="K400" s="31" t="s">
        <v>429</v>
      </c>
      <c r="L400" s="31" t="s">
        <v>429</v>
      </c>
      <c r="M400" s="31" t="s">
        <v>429</v>
      </c>
      <c r="N400" s="31" t="s">
        <v>429</v>
      </c>
      <c r="O400" s="31" t="s">
        <v>429</v>
      </c>
      <c r="P400" s="31" t="s">
        <v>429</v>
      </c>
      <c r="Q400" s="31" t="s">
        <v>78</v>
      </c>
    </row>
    <row r="401" spans="2:17" s="31" customFormat="1" ht="15.75">
      <c r="B401" s="160" t="s">
        <v>378</v>
      </c>
      <c r="C401" s="174" t="s">
        <v>844</v>
      </c>
      <c r="D401" s="174" t="s">
        <v>429</v>
      </c>
      <c r="E401" s="174" t="s">
        <v>429</v>
      </c>
      <c r="F401" s="12" t="s">
        <v>836</v>
      </c>
      <c r="G401" s="174" t="s">
        <v>232</v>
      </c>
      <c r="H401" s="174" t="s">
        <v>72</v>
      </c>
      <c r="K401" s="31" t="s">
        <v>429</v>
      </c>
      <c r="L401" s="31" t="s">
        <v>429</v>
      </c>
      <c r="M401" s="31" t="s">
        <v>429</v>
      </c>
      <c r="N401" s="31" t="s">
        <v>429</v>
      </c>
      <c r="O401" s="31" t="s">
        <v>429</v>
      </c>
      <c r="P401" s="31" t="s">
        <v>429</v>
      </c>
      <c r="Q401" s="31" t="s">
        <v>78</v>
      </c>
    </row>
    <row r="402" spans="2:17" s="31" customFormat="1" ht="15.75">
      <c r="B402" s="160" t="s">
        <v>378</v>
      </c>
      <c r="C402" s="174" t="s">
        <v>845</v>
      </c>
      <c r="D402" s="174" t="s">
        <v>429</v>
      </c>
      <c r="E402" s="174" t="s">
        <v>429</v>
      </c>
      <c r="F402" s="12" t="s">
        <v>836</v>
      </c>
      <c r="G402" s="174" t="s">
        <v>232</v>
      </c>
      <c r="H402" s="174" t="s">
        <v>72</v>
      </c>
      <c r="K402" s="31" t="s">
        <v>429</v>
      </c>
      <c r="L402" s="31" t="s">
        <v>429</v>
      </c>
      <c r="M402" s="31" t="s">
        <v>429</v>
      </c>
      <c r="N402" s="31" t="s">
        <v>429</v>
      </c>
      <c r="O402" s="31" t="s">
        <v>429</v>
      </c>
      <c r="P402" s="31" t="s">
        <v>429</v>
      </c>
      <c r="Q402" s="31" t="s">
        <v>78</v>
      </c>
    </row>
    <row r="403" spans="2:17" s="31" customFormat="1" ht="15.75">
      <c r="B403" s="160" t="s">
        <v>378</v>
      </c>
      <c r="C403" s="174" t="s">
        <v>846</v>
      </c>
      <c r="D403" s="174" t="s">
        <v>429</v>
      </c>
      <c r="E403" s="174" t="s">
        <v>429</v>
      </c>
      <c r="F403" s="12" t="s">
        <v>836</v>
      </c>
      <c r="G403" s="174" t="s">
        <v>232</v>
      </c>
      <c r="H403" s="174" t="s">
        <v>72</v>
      </c>
      <c r="K403" s="31" t="s">
        <v>429</v>
      </c>
      <c r="L403" s="31" t="s">
        <v>429</v>
      </c>
      <c r="M403" s="31" t="s">
        <v>429</v>
      </c>
      <c r="N403" s="31" t="s">
        <v>429</v>
      </c>
      <c r="O403" s="31" t="s">
        <v>429</v>
      </c>
      <c r="P403" s="31" t="s">
        <v>429</v>
      </c>
      <c r="Q403" s="31" t="s">
        <v>78</v>
      </c>
    </row>
    <row r="404" spans="2:17" s="31" customFormat="1" ht="15.75">
      <c r="B404" s="160" t="s">
        <v>378</v>
      </c>
      <c r="C404" s="174" t="s">
        <v>847</v>
      </c>
      <c r="D404" s="174" t="s">
        <v>429</v>
      </c>
      <c r="E404" s="174" t="s">
        <v>429</v>
      </c>
      <c r="F404" s="12" t="s">
        <v>836</v>
      </c>
      <c r="G404" s="174" t="s">
        <v>232</v>
      </c>
      <c r="H404" s="174" t="s">
        <v>72</v>
      </c>
      <c r="K404" s="31" t="s">
        <v>429</v>
      </c>
      <c r="L404" s="31" t="s">
        <v>429</v>
      </c>
      <c r="M404" s="31" t="s">
        <v>429</v>
      </c>
      <c r="N404" s="31" t="s">
        <v>429</v>
      </c>
      <c r="O404" s="31" t="s">
        <v>429</v>
      </c>
      <c r="P404" s="31" t="s">
        <v>429</v>
      </c>
      <c r="Q404" s="31" t="s">
        <v>78</v>
      </c>
    </row>
    <row r="405" spans="2:17" s="31" customFormat="1" ht="15.75">
      <c r="B405" s="160" t="s">
        <v>378</v>
      </c>
      <c r="C405" s="174" t="s">
        <v>848</v>
      </c>
      <c r="D405" s="174" t="s">
        <v>429</v>
      </c>
      <c r="E405" s="174" t="s">
        <v>429</v>
      </c>
      <c r="F405" s="12" t="s">
        <v>836</v>
      </c>
      <c r="G405" s="174" t="s">
        <v>232</v>
      </c>
      <c r="H405" s="174" t="s">
        <v>72</v>
      </c>
      <c r="K405" s="31" t="s">
        <v>429</v>
      </c>
      <c r="L405" s="31" t="s">
        <v>429</v>
      </c>
      <c r="M405" s="31" t="s">
        <v>429</v>
      </c>
      <c r="N405" s="31" t="s">
        <v>429</v>
      </c>
      <c r="O405" s="31" t="s">
        <v>429</v>
      </c>
      <c r="P405" s="31" t="s">
        <v>429</v>
      </c>
      <c r="Q405" s="31" t="s">
        <v>78</v>
      </c>
    </row>
    <row r="406" spans="2:17" s="31" customFormat="1" ht="15.75">
      <c r="B406" s="160" t="s">
        <v>378</v>
      </c>
      <c r="C406" s="174" t="s">
        <v>849</v>
      </c>
      <c r="D406" s="174" t="s">
        <v>429</v>
      </c>
      <c r="E406" s="174" t="s">
        <v>429</v>
      </c>
      <c r="F406" s="12" t="s">
        <v>836</v>
      </c>
      <c r="G406" s="174" t="s">
        <v>232</v>
      </c>
      <c r="H406" s="174" t="s">
        <v>72</v>
      </c>
      <c r="K406" s="31" t="s">
        <v>429</v>
      </c>
      <c r="L406" s="31" t="s">
        <v>429</v>
      </c>
      <c r="M406" s="31" t="s">
        <v>429</v>
      </c>
      <c r="N406" s="31" t="s">
        <v>429</v>
      </c>
      <c r="O406" s="31" t="s">
        <v>429</v>
      </c>
      <c r="P406" s="31" t="s">
        <v>429</v>
      </c>
      <c r="Q406" s="31" t="s">
        <v>78</v>
      </c>
    </row>
    <row r="407" spans="2:17" s="31" customFormat="1" ht="15.75">
      <c r="B407" s="160" t="s">
        <v>378</v>
      </c>
      <c r="C407" s="174" t="s">
        <v>850</v>
      </c>
      <c r="D407" s="174" t="s">
        <v>429</v>
      </c>
      <c r="E407" s="174" t="s">
        <v>429</v>
      </c>
      <c r="F407" s="12" t="s">
        <v>836</v>
      </c>
      <c r="G407" s="174" t="s">
        <v>232</v>
      </c>
      <c r="H407" s="174" t="s">
        <v>72</v>
      </c>
      <c r="K407" s="31" t="s">
        <v>429</v>
      </c>
      <c r="L407" s="31" t="s">
        <v>429</v>
      </c>
      <c r="M407" s="31" t="s">
        <v>429</v>
      </c>
      <c r="N407" s="31" t="s">
        <v>429</v>
      </c>
      <c r="O407" s="31" t="s">
        <v>429</v>
      </c>
      <c r="P407" s="31" t="s">
        <v>429</v>
      </c>
      <c r="Q407" s="31" t="s">
        <v>78</v>
      </c>
    </row>
    <row r="408" spans="2:17" s="31" customFormat="1" ht="15.75">
      <c r="B408" s="160" t="s">
        <v>378</v>
      </c>
      <c r="C408" s="174" t="s">
        <v>851</v>
      </c>
      <c r="D408" s="174" t="s">
        <v>429</v>
      </c>
      <c r="E408" s="174" t="s">
        <v>429</v>
      </c>
      <c r="F408" s="12" t="s">
        <v>836</v>
      </c>
      <c r="G408" s="174" t="s">
        <v>232</v>
      </c>
      <c r="H408" s="174" t="s">
        <v>72</v>
      </c>
      <c r="K408" s="31" t="s">
        <v>429</v>
      </c>
      <c r="L408" s="31" t="s">
        <v>429</v>
      </c>
      <c r="M408" s="31" t="s">
        <v>429</v>
      </c>
      <c r="N408" s="31" t="s">
        <v>429</v>
      </c>
      <c r="O408" s="31" t="s">
        <v>429</v>
      </c>
      <c r="P408" s="31" t="s">
        <v>429</v>
      </c>
      <c r="Q408" s="31" t="s">
        <v>78</v>
      </c>
    </row>
    <row r="409" spans="2:17" s="31" customFormat="1" ht="15.75">
      <c r="B409" s="160" t="s">
        <v>378</v>
      </c>
      <c r="C409" s="174" t="s">
        <v>852</v>
      </c>
      <c r="D409" s="174" t="s">
        <v>429</v>
      </c>
      <c r="E409" s="174" t="s">
        <v>429</v>
      </c>
      <c r="F409" s="12" t="s">
        <v>836</v>
      </c>
      <c r="G409" s="174" t="s">
        <v>232</v>
      </c>
      <c r="H409" s="174" t="s">
        <v>72</v>
      </c>
      <c r="K409" s="31" t="s">
        <v>429</v>
      </c>
      <c r="L409" s="31" t="s">
        <v>429</v>
      </c>
      <c r="M409" s="31" t="s">
        <v>429</v>
      </c>
      <c r="N409" s="31" t="s">
        <v>429</v>
      </c>
      <c r="O409" s="31" t="s">
        <v>429</v>
      </c>
      <c r="P409" s="31" t="s">
        <v>429</v>
      </c>
      <c r="Q409" s="31" t="s">
        <v>78</v>
      </c>
    </row>
    <row r="410" spans="2:17" s="31" customFormat="1" ht="15.75">
      <c r="B410" s="160" t="s">
        <v>378</v>
      </c>
      <c r="C410" s="174" t="s">
        <v>853</v>
      </c>
      <c r="D410" s="174" t="s">
        <v>429</v>
      </c>
      <c r="E410" s="174" t="s">
        <v>429</v>
      </c>
      <c r="F410" s="12" t="s">
        <v>836</v>
      </c>
      <c r="G410" s="174" t="s">
        <v>232</v>
      </c>
      <c r="H410" s="174" t="s">
        <v>72</v>
      </c>
      <c r="K410" s="31" t="s">
        <v>429</v>
      </c>
      <c r="L410" s="31" t="s">
        <v>429</v>
      </c>
      <c r="M410" s="31" t="s">
        <v>429</v>
      </c>
      <c r="N410" s="31" t="s">
        <v>429</v>
      </c>
      <c r="O410" s="31" t="s">
        <v>429</v>
      </c>
      <c r="P410" s="31" t="s">
        <v>429</v>
      </c>
      <c r="Q410" s="31" t="s">
        <v>78</v>
      </c>
    </row>
    <row r="411" spans="2:17" s="31" customFormat="1" ht="15.75">
      <c r="B411" s="160" t="s">
        <v>378</v>
      </c>
      <c r="C411" s="174" t="s">
        <v>854</v>
      </c>
      <c r="D411" s="174" t="s">
        <v>429</v>
      </c>
      <c r="E411" s="174" t="s">
        <v>429</v>
      </c>
      <c r="F411" s="12" t="s">
        <v>836</v>
      </c>
      <c r="G411" s="174" t="s">
        <v>232</v>
      </c>
      <c r="H411" s="174" t="s">
        <v>72</v>
      </c>
      <c r="K411" s="31" t="s">
        <v>429</v>
      </c>
      <c r="L411" s="31" t="s">
        <v>429</v>
      </c>
      <c r="M411" s="31" t="s">
        <v>429</v>
      </c>
      <c r="N411" s="31" t="s">
        <v>429</v>
      </c>
      <c r="O411" s="31" t="s">
        <v>429</v>
      </c>
      <c r="P411" s="31" t="s">
        <v>429</v>
      </c>
      <c r="Q411" s="31" t="s">
        <v>78</v>
      </c>
    </row>
    <row r="412" spans="2:17" s="31" customFormat="1" ht="15.75">
      <c r="B412" s="160" t="s">
        <v>378</v>
      </c>
      <c r="C412" s="174" t="s">
        <v>855</v>
      </c>
      <c r="D412" s="174" t="s">
        <v>429</v>
      </c>
      <c r="E412" s="174" t="s">
        <v>429</v>
      </c>
      <c r="F412" s="12" t="s">
        <v>836</v>
      </c>
      <c r="G412" s="174" t="s">
        <v>232</v>
      </c>
      <c r="H412" s="174" t="s">
        <v>72</v>
      </c>
      <c r="K412" s="31" t="s">
        <v>429</v>
      </c>
      <c r="L412" s="31" t="s">
        <v>429</v>
      </c>
      <c r="M412" s="31" t="s">
        <v>429</v>
      </c>
      <c r="N412" s="31" t="s">
        <v>429</v>
      </c>
      <c r="O412" s="31" t="s">
        <v>429</v>
      </c>
      <c r="P412" s="31" t="s">
        <v>429</v>
      </c>
      <c r="Q412" s="31" t="s">
        <v>78</v>
      </c>
    </row>
    <row r="413" spans="2:17" s="31" customFormat="1" ht="15.75">
      <c r="B413" s="160" t="s">
        <v>378</v>
      </c>
      <c r="C413" s="174" t="s">
        <v>856</v>
      </c>
      <c r="D413" s="174" t="s">
        <v>429</v>
      </c>
      <c r="E413" s="174" t="s">
        <v>429</v>
      </c>
      <c r="F413" s="12" t="s">
        <v>836</v>
      </c>
      <c r="G413" s="174" t="s">
        <v>232</v>
      </c>
      <c r="H413" s="174" t="s">
        <v>72</v>
      </c>
      <c r="K413" s="31" t="s">
        <v>429</v>
      </c>
      <c r="L413" s="31" t="s">
        <v>429</v>
      </c>
      <c r="M413" s="31" t="s">
        <v>429</v>
      </c>
      <c r="N413" s="31" t="s">
        <v>429</v>
      </c>
      <c r="O413" s="31" t="s">
        <v>429</v>
      </c>
      <c r="P413" s="31" t="s">
        <v>429</v>
      </c>
      <c r="Q413" s="31" t="s">
        <v>78</v>
      </c>
    </row>
    <row r="414" spans="2:17" s="31" customFormat="1" ht="15.75">
      <c r="B414" s="160" t="s">
        <v>378</v>
      </c>
      <c r="C414" s="174" t="s">
        <v>857</v>
      </c>
      <c r="D414" s="174" t="s">
        <v>429</v>
      </c>
      <c r="E414" s="174" t="s">
        <v>429</v>
      </c>
      <c r="F414" s="12" t="s">
        <v>836</v>
      </c>
      <c r="G414" s="174" t="s">
        <v>232</v>
      </c>
      <c r="H414" s="174" t="s">
        <v>72</v>
      </c>
      <c r="K414" s="31" t="s">
        <v>429</v>
      </c>
      <c r="L414" s="31" t="s">
        <v>429</v>
      </c>
      <c r="M414" s="31" t="s">
        <v>429</v>
      </c>
      <c r="N414" s="31" t="s">
        <v>429</v>
      </c>
      <c r="O414" s="31" t="s">
        <v>429</v>
      </c>
      <c r="P414" s="31" t="s">
        <v>429</v>
      </c>
      <c r="Q414" s="31" t="s">
        <v>78</v>
      </c>
    </row>
    <row r="415" spans="2:17" s="31" customFormat="1" ht="15.75">
      <c r="B415" s="160" t="s">
        <v>378</v>
      </c>
      <c r="C415" s="174" t="s">
        <v>858</v>
      </c>
      <c r="D415" s="174" t="s">
        <v>429</v>
      </c>
      <c r="E415" s="174" t="s">
        <v>429</v>
      </c>
      <c r="F415" s="12" t="s">
        <v>836</v>
      </c>
      <c r="G415" s="174" t="s">
        <v>232</v>
      </c>
      <c r="H415" s="174" t="s">
        <v>72</v>
      </c>
      <c r="K415" s="31" t="s">
        <v>429</v>
      </c>
      <c r="L415" s="31" t="s">
        <v>429</v>
      </c>
      <c r="M415" s="31" t="s">
        <v>429</v>
      </c>
      <c r="N415" s="31" t="s">
        <v>429</v>
      </c>
      <c r="O415" s="31" t="s">
        <v>429</v>
      </c>
      <c r="P415" s="31" t="s">
        <v>429</v>
      </c>
      <c r="Q415" s="31" t="s">
        <v>78</v>
      </c>
    </row>
    <row r="416" spans="2:17" s="31" customFormat="1" ht="15.75">
      <c r="B416" s="160" t="s">
        <v>378</v>
      </c>
      <c r="C416" s="174" t="s">
        <v>859</v>
      </c>
      <c r="D416" s="174" t="s">
        <v>429</v>
      </c>
      <c r="E416" s="174" t="s">
        <v>429</v>
      </c>
      <c r="F416" s="12" t="s">
        <v>836</v>
      </c>
      <c r="G416" s="174" t="s">
        <v>232</v>
      </c>
      <c r="H416" s="174" t="s">
        <v>72</v>
      </c>
      <c r="K416" s="31" t="s">
        <v>429</v>
      </c>
      <c r="L416" s="31" t="s">
        <v>429</v>
      </c>
      <c r="M416" s="31" t="s">
        <v>429</v>
      </c>
      <c r="N416" s="31" t="s">
        <v>429</v>
      </c>
      <c r="O416" s="31" t="s">
        <v>429</v>
      </c>
      <c r="P416" s="31" t="s">
        <v>429</v>
      </c>
      <c r="Q416" s="31" t="s">
        <v>78</v>
      </c>
    </row>
    <row r="417" spans="2:20" s="31" customFormat="1" ht="15.75">
      <c r="B417" s="160" t="s">
        <v>378</v>
      </c>
      <c r="C417" s="174" t="s">
        <v>860</v>
      </c>
      <c r="D417" s="174" t="s">
        <v>429</v>
      </c>
      <c r="E417" s="174" t="s">
        <v>429</v>
      </c>
      <c r="F417" s="12" t="s">
        <v>836</v>
      </c>
      <c r="G417" s="174" t="s">
        <v>232</v>
      </c>
      <c r="H417" s="174" t="s">
        <v>72</v>
      </c>
      <c r="K417" s="31" t="s">
        <v>429</v>
      </c>
      <c r="L417" s="31" t="s">
        <v>429</v>
      </c>
      <c r="M417" s="31" t="s">
        <v>429</v>
      </c>
      <c r="N417" s="31" t="s">
        <v>429</v>
      </c>
      <c r="O417" s="31" t="s">
        <v>429</v>
      </c>
      <c r="P417" s="31" t="s">
        <v>429</v>
      </c>
      <c r="Q417" s="31" t="s">
        <v>78</v>
      </c>
    </row>
    <row r="418" spans="2:20" s="31" customFormat="1" ht="15.75">
      <c r="B418" s="160" t="s">
        <v>378</v>
      </c>
      <c r="C418" s="174" t="s">
        <v>861</v>
      </c>
      <c r="D418" s="174" t="s">
        <v>429</v>
      </c>
      <c r="E418" s="174" t="s">
        <v>429</v>
      </c>
      <c r="F418" s="12" t="s">
        <v>836</v>
      </c>
      <c r="G418" s="174" t="s">
        <v>232</v>
      </c>
      <c r="H418" s="174" t="s">
        <v>72</v>
      </c>
      <c r="K418" s="31" t="s">
        <v>429</v>
      </c>
      <c r="L418" s="31" t="s">
        <v>429</v>
      </c>
      <c r="M418" s="31" t="s">
        <v>429</v>
      </c>
      <c r="N418" s="31" t="s">
        <v>429</v>
      </c>
      <c r="O418" s="31" t="s">
        <v>429</v>
      </c>
      <c r="P418" s="31" t="s">
        <v>429</v>
      </c>
      <c r="Q418" s="31" t="s">
        <v>78</v>
      </c>
    </row>
    <row r="419" spans="2:20" s="31" customFormat="1" ht="15.75">
      <c r="B419" s="160" t="s">
        <v>378</v>
      </c>
      <c r="C419" s="174" t="s">
        <v>862</v>
      </c>
      <c r="D419" s="174" t="s">
        <v>429</v>
      </c>
      <c r="E419" s="174" t="s">
        <v>429</v>
      </c>
      <c r="F419" s="12" t="s">
        <v>836</v>
      </c>
      <c r="G419" s="174" t="s">
        <v>232</v>
      </c>
      <c r="H419" s="174" t="s">
        <v>72</v>
      </c>
      <c r="K419" s="31" t="s">
        <v>429</v>
      </c>
      <c r="L419" s="31" t="s">
        <v>429</v>
      </c>
      <c r="M419" s="31" t="s">
        <v>429</v>
      </c>
      <c r="N419" s="31" t="s">
        <v>429</v>
      </c>
      <c r="O419" s="31" t="s">
        <v>429</v>
      </c>
      <c r="P419" s="31" t="s">
        <v>429</v>
      </c>
      <c r="Q419" s="31" t="s">
        <v>78</v>
      </c>
    </row>
    <row r="420" spans="2:20" s="31" customFormat="1" ht="15.75">
      <c r="B420" s="160" t="s">
        <v>378</v>
      </c>
      <c r="C420" s="174" t="s">
        <v>863</v>
      </c>
      <c r="D420" s="174" t="s">
        <v>429</v>
      </c>
      <c r="E420" s="174" t="s">
        <v>429</v>
      </c>
      <c r="F420" s="12" t="s">
        <v>836</v>
      </c>
      <c r="G420" s="174" t="s">
        <v>232</v>
      </c>
      <c r="H420" s="174" t="s">
        <v>72</v>
      </c>
      <c r="K420" s="31" t="s">
        <v>429</v>
      </c>
      <c r="L420" s="31" t="s">
        <v>429</v>
      </c>
      <c r="M420" s="31" t="s">
        <v>429</v>
      </c>
      <c r="N420" s="31" t="s">
        <v>429</v>
      </c>
      <c r="O420" s="31" t="s">
        <v>429</v>
      </c>
      <c r="P420" s="31" t="s">
        <v>429</v>
      </c>
      <c r="Q420" s="31" t="s">
        <v>78</v>
      </c>
    </row>
    <row r="421" spans="2:20" s="31" customFormat="1" ht="15.75">
      <c r="B421" s="160" t="s">
        <v>378</v>
      </c>
      <c r="C421" s="174" t="s">
        <v>864</v>
      </c>
      <c r="D421" s="174" t="s">
        <v>429</v>
      </c>
      <c r="E421" s="174" t="s">
        <v>429</v>
      </c>
      <c r="F421" s="12" t="s">
        <v>836</v>
      </c>
      <c r="G421" s="174" t="s">
        <v>232</v>
      </c>
      <c r="H421" s="174" t="s">
        <v>72</v>
      </c>
      <c r="K421" s="31" t="s">
        <v>429</v>
      </c>
      <c r="L421" s="31" t="s">
        <v>429</v>
      </c>
      <c r="M421" s="31" t="s">
        <v>429</v>
      </c>
      <c r="N421" s="31" t="s">
        <v>429</v>
      </c>
      <c r="O421" s="31" t="s">
        <v>429</v>
      </c>
      <c r="P421" s="31" t="s">
        <v>429</v>
      </c>
      <c r="Q421" s="31" t="s">
        <v>78</v>
      </c>
    </row>
    <row r="422" spans="2:20" s="31" customFormat="1" ht="15.75">
      <c r="B422" s="160" t="s">
        <v>378</v>
      </c>
      <c r="C422" s="174" t="s">
        <v>865</v>
      </c>
      <c r="D422" s="174" t="s">
        <v>429</v>
      </c>
      <c r="E422" s="174" t="s">
        <v>429</v>
      </c>
      <c r="F422" s="12" t="s">
        <v>836</v>
      </c>
      <c r="G422" s="174" t="s">
        <v>232</v>
      </c>
      <c r="H422" s="174" t="s">
        <v>72</v>
      </c>
      <c r="K422" s="31" t="s">
        <v>429</v>
      </c>
      <c r="L422" s="31" t="s">
        <v>429</v>
      </c>
      <c r="M422" s="31" t="s">
        <v>429</v>
      </c>
      <c r="N422" s="31" t="s">
        <v>429</v>
      </c>
      <c r="O422" s="31" t="s">
        <v>429</v>
      </c>
      <c r="P422" s="31" t="s">
        <v>429</v>
      </c>
      <c r="Q422" s="31" t="s">
        <v>78</v>
      </c>
    </row>
    <row r="423" spans="2:20" s="31" customFormat="1" ht="15.75">
      <c r="B423" s="160" t="s">
        <v>378</v>
      </c>
      <c r="C423" s="174" t="s">
        <v>866</v>
      </c>
      <c r="D423" s="174" t="s">
        <v>429</v>
      </c>
      <c r="E423" s="174" t="s">
        <v>429</v>
      </c>
      <c r="F423" s="12" t="s">
        <v>836</v>
      </c>
      <c r="G423" s="174" t="s">
        <v>232</v>
      </c>
      <c r="H423" s="174" t="s">
        <v>72</v>
      </c>
      <c r="K423" s="31" t="s">
        <v>429</v>
      </c>
      <c r="L423" s="31" t="s">
        <v>429</v>
      </c>
      <c r="M423" s="31" t="s">
        <v>429</v>
      </c>
      <c r="N423" s="31" t="s">
        <v>429</v>
      </c>
      <c r="O423" s="31" t="s">
        <v>429</v>
      </c>
      <c r="P423" s="31" t="s">
        <v>429</v>
      </c>
      <c r="Q423" s="31" t="s">
        <v>78</v>
      </c>
    </row>
    <row r="424" spans="2:20" s="31" customFormat="1" ht="15.75">
      <c r="B424" s="160" t="s">
        <v>378</v>
      </c>
      <c r="C424" s="174" t="s">
        <v>867</v>
      </c>
      <c r="D424" s="174" t="s">
        <v>429</v>
      </c>
      <c r="E424" s="174" t="s">
        <v>429</v>
      </c>
      <c r="F424" s="12" t="s">
        <v>836</v>
      </c>
      <c r="G424" s="174" t="s">
        <v>232</v>
      </c>
      <c r="H424" s="174" t="s">
        <v>72</v>
      </c>
      <c r="K424" s="31" t="s">
        <v>429</v>
      </c>
      <c r="L424" s="31" t="s">
        <v>429</v>
      </c>
      <c r="M424" s="31" t="s">
        <v>429</v>
      </c>
      <c r="N424" s="31" t="s">
        <v>429</v>
      </c>
      <c r="O424" s="31" t="s">
        <v>429</v>
      </c>
      <c r="P424" s="31" t="s">
        <v>429</v>
      </c>
      <c r="Q424" s="31" t="s">
        <v>78</v>
      </c>
    </row>
    <row r="425" spans="2:20" s="31" customFormat="1" ht="15.75">
      <c r="B425" s="160" t="s">
        <v>378</v>
      </c>
      <c r="C425" s="174" t="s">
        <v>868</v>
      </c>
      <c r="D425" s="174" t="s">
        <v>429</v>
      </c>
      <c r="E425" s="174" t="s">
        <v>429</v>
      </c>
      <c r="F425" s="12" t="s">
        <v>836</v>
      </c>
      <c r="G425" s="174" t="s">
        <v>232</v>
      </c>
      <c r="H425" s="174" t="s">
        <v>72</v>
      </c>
      <c r="K425" s="31" t="s">
        <v>429</v>
      </c>
      <c r="L425" s="31" t="s">
        <v>429</v>
      </c>
      <c r="M425" s="31" t="s">
        <v>429</v>
      </c>
      <c r="N425" s="31" t="s">
        <v>429</v>
      </c>
      <c r="O425" s="31" t="s">
        <v>429</v>
      </c>
      <c r="P425" s="31" t="s">
        <v>429</v>
      </c>
      <c r="Q425" s="31" t="s">
        <v>78</v>
      </c>
    </row>
    <row r="426" spans="2:20" s="31" customFormat="1" ht="15.75">
      <c r="B426" s="160" t="s">
        <v>378</v>
      </c>
      <c r="C426" s="174" t="s">
        <v>869</v>
      </c>
      <c r="D426" s="174" t="s">
        <v>429</v>
      </c>
      <c r="E426" s="174" t="s">
        <v>429</v>
      </c>
      <c r="F426" s="12" t="s">
        <v>836</v>
      </c>
      <c r="G426" s="174" t="s">
        <v>232</v>
      </c>
      <c r="H426" s="174" t="s">
        <v>72</v>
      </c>
      <c r="K426" s="31" t="s">
        <v>429</v>
      </c>
      <c r="L426" s="31" t="s">
        <v>429</v>
      </c>
      <c r="M426" s="31" t="s">
        <v>429</v>
      </c>
      <c r="N426" s="31" t="s">
        <v>429</v>
      </c>
      <c r="O426" s="31" t="s">
        <v>429</v>
      </c>
      <c r="P426" s="31" t="s">
        <v>429</v>
      </c>
      <c r="Q426" s="31" t="s">
        <v>78</v>
      </c>
    </row>
    <row r="427" spans="2:20" s="31" customFormat="1" ht="15.75">
      <c r="B427" s="160" t="s">
        <v>378</v>
      </c>
      <c r="C427" s="174" t="s">
        <v>870</v>
      </c>
      <c r="D427" s="174" t="s">
        <v>429</v>
      </c>
      <c r="E427" s="174" t="s">
        <v>429</v>
      </c>
      <c r="F427" s="12" t="s">
        <v>836</v>
      </c>
      <c r="G427" s="174" t="s">
        <v>232</v>
      </c>
      <c r="H427" s="174" t="s">
        <v>72</v>
      </c>
      <c r="K427" s="31" t="s">
        <v>429</v>
      </c>
      <c r="L427" s="31" t="s">
        <v>429</v>
      </c>
      <c r="M427" s="31" t="s">
        <v>429</v>
      </c>
      <c r="N427" s="31" t="s">
        <v>429</v>
      </c>
      <c r="O427" s="31" t="s">
        <v>429</v>
      </c>
      <c r="P427" s="31" t="s">
        <v>429</v>
      </c>
      <c r="Q427" s="31" t="s">
        <v>78</v>
      </c>
    </row>
    <row r="428" spans="2:20" s="31" customFormat="1" ht="15.75">
      <c r="B428" s="160" t="s">
        <v>378</v>
      </c>
      <c r="C428" s="174" t="s">
        <v>871</v>
      </c>
      <c r="D428" s="174" t="s">
        <v>429</v>
      </c>
      <c r="E428" s="174" t="s">
        <v>429</v>
      </c>
      <c r="F428" s="12" t="s">
        <v>836</v>
      </c>
      <c r="G428" s="174" t="s">
        <v>232</v>
      </c>
      <c r="H428" s="174" t="s">
        <v>72</v>
      </c>
      <c r="K428" s="31" t="s">
        <v>429</v>
      </c>
      <c r="L428" s="31" t="s">
        <v>429</v>
      </c>
      <c r="M428" s="31" t="s">
        <v>429</v>
      </c>
      <c r="N428" s="31" t="s">
        <v>429</v>
      </c>
      <c r="O428" s="31" t="s">
        <v>429</v>
      </c>
      <c r="P428" s="31" t="s">
        <v>429</v>
      </c>
      <c r="Q428" s="31" t="s">
        <v>78</v>
      </c>
    </row>
    <row r="429" spans="2:20" s="31" customFormat="1" ht="15.75">
      <c r="B429" s="160" t="s">
        <v>378</v>
      </c>
      <c r="C429" s="174" t="s">
        <v>872</v>
      </c>
      <c r="D429" s="174" t="s">
        <v>429</v>
      </c>
      <c r="E429" s="174" t="s">
        <v>429</v>
      </c>
      <c r="F429" s="12" t="s">
        <v>836</v>
      </c>
      <c r="G429" s="174" t="s">
        <v>232</v>
      </c>
      <c r="H429" s="174" t="s">
        <v>72</v>
      </c>
      <c r="K429" s="31" t="s">
        <v>429</v>
      </c>
      <c r="L429" s="31" t="s">
        <v>429</v>
      </c>
      <c r="M429" s="31" t="s">
        <v>429</v>
      </c>
      <c r="N429" s="31" t="s">
        <v>429</v>
      </c>
      <c r="O429" s="31" t="s">
        <v>429</v>
      </c>
      <c r="P429" s="31" t="s">
        <v>429</v>
      </c>
      <c r="Q429" s="31" t="s">
        <v>78</v>
      </c>
    </row>
    <row r="430" spans="2:20" ht="15.75">
      <c r="B430" s="160" t="s">
        <v>378</v>
      </c>
      <c r="C430" s="174" t="s">
        <v>873</v>
      </c>
      <c r="D430" s="174" t="s">
        <v>429</v>
      </c>
      <c r="E430" s="174" t="s">
        <v>429</v>
      </c>
      <c r="F430" s="12" t="s">
        <v>836</v>
      </c>
      <c r="G430" s="174" t="s">
        <v>232</v>
      </c>
      <c r="H430" s="174" t="s">
        <v>72</v>
      </c>
      <c r="I430" s="31"/>
      <c r="J430" s="31"/>
      <c r="K430" s="31" t="s">
        <v>429</v>
      </c>
      <c r="L430" s="31" t="s">
        <v>429</v>
      </c>
      <c r="M430" s="31" t="s">
        <v>429</v>
      </c>
      <c r="N430" s="31" t="s">
        <v>429</v>
      </c>
      <c r="O430" s="31" t="s">
        <v>429</v>
      </c>
      <c r="P430" s="31" t="s">
        <v>429</v>
      </c>
      <c r="Q430" s="31" t="s">
        <v>78</v>
      </c>
      <c r="R430" s="31"/>
      <c r="S430" s="160"/>
      <c r="T430" s="31"/>
    </row>
    <row r="431" spans="2:20" s="31" customFormat="1" ht="15.75">
      <c r="B431" s="160" t="s">
        <v>378</v>
      </c>
      <c r="C431" s="174" t="s">
        <v>874</v>
      </c>
      <c r="D431" s="174" t="s">
        <v>429</v>
      </c>
      <c r="E431" s="174" t="s">
        <v>429</v>
      </c>
      <c r="F431" s="12" t="s">
        <v>836</v>
      </c>
      <c r="G431" s="174" t="s">
        <v>232</v>
      </c>
      <c r="H431" s="174" t="s">
        <v>72</v>
      </c>
      <c r="K431" s="31" t="s">
        <v>429</v>
      </c>
      <c r="L431" s="31" t="s">
        <v>429</v>
      </c>
      <c r="M431" s="31" t="s">
        <v>429</v>
      </c>
      <c r="N431" s="31" t="s">
        <v>429</v>
      </c>
      <c r="O431" s="31" t="s">
        <v>429</v>
      </c>
      <c r="P431" s="31" t="s">
        <v>429</v>
      </c>
      <c r="Q431" s="31" t="s">
        <v>78</v>
      </c>
    </row>
    <row r="432" spans="2:20" ht="15.75">
      <c r="B432" s="160" t="s">
        <v>378</v>
      </c>
      <c r="C432" s="174" t="s">
        <v>875</v>
      </c>
      <c r="D432" s="174" t="s">
        <v>429</v>
      </c>
      <c r="E432" s="174" t="s">
        <v>429</v>
      </c>
      <c r="F432" s="12" t="s">
        <v>876</v>
      </c>
      <c r="G432" s="174" t="s">
        <v>232</v>
      </c>
      <c r="H432" s="174" t="s">
        <v>72</v>
      </c>
      <c r="I432" s="31"/>
      <c r="J432" s="31"/>
      <c r="K432" s="31" t="s">
        <v>429</v>
      </c>
      <c r="L432" s="31" t="s">
        <v>429</v>
      </c>
      <c r="M432" s="31" t="s">
        <v>429</v>
      </c>
      <c r="N432" s="31" t="s">
        <v>429</v>
      </c>
      <c r="O432" s="31" t="s">
        <v>429</v>
      </c>
      <c r="P432" s="31" t="s">
        <v>429</v>
      </c>
      <c r="Q432" s="31" t="s">
        <v>78</v>
      </c>
      <c r="R432" s="31"/>
      <c r="S432" s="160"/>
      <c r="T432" s="31"/>
    </row>
    <row r="433" spans="2:20" s="31" customFormat="1" ht="15.75">
      <c r="B433" s="160" t="s">
        <v>877</v>
      </c>
      <c r="C433" s="174" t="s">
        <v>878</v>
      </c>
      <c r="D433" s="174" t="s">
        <v>429</v>
      </c>
      <c r="E433" s="174" t="s">
        <v>429</v>
      </c>
      <c r="F433" s="12" t="s">
        <v>879</v>
      </c>
      <c r="G433" s="174" t="s">
        <v>232</v>
      </c>
      <c r="H433" s="174" t="s">
        <v>72</v>
      </c>
      <c r="K433" s="31" t="s">
        <v>429</v>
      </c>
      <c r="L433" s="31" t="s">
        <v>429</v>
      </c>
      <c r="M433" s="31" t="s">
        <v>429</v>
      </c>
      <c r="N433" s="31" t="s">
        <v>429</v>
      </c>
      <c r="O433" s="31" t="s">
        <v>429</v>
      </c>
      <c r="P433" s="31" t="s">
        <v>429</v>
      </c>
      <c r="Q433" s="31" t="s">
        <v>78</v>
      </c>
    </row>
    <row r="434" spans="2:20" ht="15.75">
      <c r="B434" s="160" t="s">
        <v>880</v>
      </c>
      <c r="C434" s="174" t="s">
        <v>881</v>
      </c>
      <c r="D434" s="174" t="s">
        <v>429</v>
      </c>
      <c r="E434" s="174" t="s">
        <v>429</v>
      </c>
      <c r="F434" s="12" t="s">
        <v>882</v>
      </c>
      <c r="G434" s="174" t="s">
        <v>232</v>
      </c>
      <c r="H434" s="174" t="s">
        <v>72</v>
      </c>
      <c r="I434" s="31"/>
      <c r="J434" s="31"/>
      <c r="K434" s="31" t="s">
        <v>429</v>
      </c>
      <c r="L434" s="31" t="s">
        <v>429</v>
      </c>
      <c r="M434" s="31" t="s">
        <v>429</v>
      </c>
      <c r="N434" s="31" t="s">
        <v>429</v>
      </c>
      <c r="O434" s="31" t="s">
        <v>429</v>
      </c>
      <c r="P434" s="31" t="s">
        <v>429</v>
      </c>
      <c r="Q434" s="31" t="s">
        <v>78</v>
      </c>
      <c r="R434" s="160"/>
      <c r="S434" s="160"/>
      <c r="T434" s="160"/>
    </row>
    <row r="435" spans="2:20" s="31" customFormat="1" ht="15.75">
      <c r="B435" s="160" t="s">
        <v>883</v>
      </c>
      <c r="C435" s="174" t="s">
        <v>884</v>
      </c>
      <c r="D435" s="174" t="s">
        <v>429</v>
      </c>
      <c r="E435" s="174" t="s">
        <v>429</v>
      </c>
      <c r="F435" s="12" t="s">
        <v>885</v>
      </c>
      <c r="G435" s="174" t="s">
        <v>232</v>
      </c>
      <c r="H435" s="174" t="s">
        <v>72</v>
      </c>
      <c r="K435" s="31" t="s">
        <v>429</v>
      </c>
      <c r="L435" s="31" t="s">
        <v>429</v>
      </c>
      <c r="M435" s="31" t="s">
        <v>429</v>
      </c>
      <c r="N435" s="31" t="s">
        <v>429</v>
      </c>
      <c r="O435" s="31" t="s">
        <v>429</v>
      </c>
      <c r="P435" s="31" t="s">
        <v>429</v>
      </c>
      <c r="Q435" s="31" t="s">
        <v>78</v>
      </c>
    </row>
    <row r="436" spans="2:20" s="31" customFormat="1" ht="15.75">
      <c r="B436" s="160" t="s">
        <v>883</v>
      </c>
      <c r="C436" s="174" t="s">
        <v>886</v>
      </c>
      <c r="D436" s="174" t="s">
        <v>429</v>
      </c>
      <c r="E436" s="174" t="s">
        <v>429</v>
      </c>
      <c r="F436" s="12" t="s">
        <v>887</v>
      </c>
      <c r="G436" s="174" t="s">
        <v>232</v>
      </c>
      <c r="H436" s="174" t="s">
        <v>72</v>
      </c>
      <c r="K436" s="31" t="s">
        <v>429</v>
      </c>
      <c r="L436" s="31" t="s">
        <v>429</v>
      </c>
      <c r="M436" s="31" t="s">
        <v>429</v>
      </c>
      <c r="N436" s="31" t="s">
        <v>429</v>
      </c>
      <c r="O436" s="31" t="s">
        <v>429</v>
      </c>
      <c r="P436" s="31" t="s">
        <v>429</v>
      </c>
      <c r="Q436" s="31" t="s">
        <v>78</v>
      </c>
    </row>
    <row r="437" spans="2:20" ht="15.75">
      <c r="B437" s="160" t="s">
        <v>883</v>
      </c>
      <c r="C437" s="174" t="s">
        <v>888</v>
      </c>
      <c r="D437" s="174" t="s">
        <v>429</v>
      </c>
      <c r="E437" s="174" t="s">
        <v>429</v>
      </c>
      <c r="F437" s="12" t="s">
        <v>889</v>
      </c>
      <c r="G437" s="174" t="s">
        <v>232</v>
      </c>
      <c r="H437" s="174" t="s">
        <v>72</v>
      </c>
      <c r="I437" s="31"/>
      <c r="J437" s="31"/>
      <c r="K437" s="31" t="s">
        <v>429</v>
      </c>
      <c r="L437" s="31" t="s">
        <v>429</v>
      </c>
      <c r="M437" s="31" t="s">
        <v>429</v>
      </c>
      <c r="N437" s="31" t="s">
        <v>429</v>
      </c>
      <c r="O437" s="31" t="s">
        <v>429</v>
      </c>
      <c r="P437" s="31" t="s">
        <v>429</v>
      </c>
      <c r="Q437" s="31" t="s">
        <v>78</v>
      </c>
      <c r="R437" s="160"/>
      <c r="S437" s="160"/>
      <c r="T437" s="160"/>
    </row>
    <row r="438" spans="2:20" ht="15.75">
      <c r="B438" s="160" t="s">
        <v>890</v>
      </c>
      <c r="C438" s="174" t="s">
        <v>891</v>
      </c>
      <c r="D438" s="174" t="s">
        <v>429</v>
      </c>
      <c r="E438" s="174" t="s">
        <v>429</v>
      </c>
      <c r="F438" s="12" t="s">
        <v>890</v>
      </c>
      <c r="G438" s="174" t="s">
        <v>232</v>
      </c>
      <c r="H438" s="174" t="s">
        <v>72</v>
      </c>
      <c r="I438" s="31"/>
      <c r="J438" s="31"/>
      <c r="K438" s="31" t="s">
        <v>429</v>
      </c>
      <c r="L438" s="31" t="s">
        <v>429</v>
      </c>
      <c r="M438" s="31" t="s">
        <v>429</v>
      </c>
      <c r="N438" s="31" t="s">
        <v>429</v>
      </c>
      <c r="O438" s="31" t="s">
        <v>429</v>
      </c>
      <c r="P438" s="31" t="s">
        <v>429</v>
      </c>
      <c r="Q438" s="31" t="s">
        <v>78</v>
      </c>
      <c r="R438" s="160"/>
      <c r="S438" s="160"/>
      <c r="T438" s="160"/>
    </row>
    <row r="439" spans="2:20" ht="16.5" customHeight="1">
      <c r="B439" s="160" t="s">
        <v>890</v>
      </c>
      <c r="C439" s="174" t="s">
        <v>892</v>
      </c>
      <c r="D439" s="174" t="s">
        <v>429</v>
      </c>
      <c r="E439" s="174" t="s">
        <v>429</v>
      </c>
      <c r="F439" s="12" t="s">
        <v>890</v>
      </c>
      <c r="G439" s="174" t="s">
        <v>232</v>
      </c>
      <c r="H439" s="174" t="s">
        <v>72</v>
      </c>
      <c r="I439" s="31"/>
      <c r="J439" s="31"/>
      <c r="K439" s="31" t="s">
        <v>429</v>
      </c>
      <c r="L439" s="31" t="s">
        <v>429</v>
      </c>
      <c r="M439" s="31" t="s">
        <v>429</v>
      </c>
      <c r="N439" s="31" t="s">
        <v>429</v>
      </c>
      <c r="O439" s="31" t="s">
        <v>429</v>
      </c>
      <c r="P439" s="31" t="s">
        <v>429</v>
      </c>
      <c r="Q439" s="31" t="s">
        <v>78</v>
      </c>
      <c r="R439" s="160"/>
      <c r="S439" s="160"/>
      <c r="T439" s="160"/>
    </row>
    <row r="440" spans="2:20" ht="15.75">
      <c r="B440" s="160" t="s">
        <v>890</v>
      </c>
      <c r="C440" s="174" t="s">
        <v>893</v>
      </c>
      <c r="D440" s="174" t="s">
        <v>429</v>
      </c>
      <c r="E440" s="174" t="s">
        <v>429</v>
      </c>
      <c r="F440" s="12" t="s">
        <v>890</v>
      </c>
      <c r="G440" s="174" t="s">
        <v>232</v>
      </c>
      <c r="H440" s="174" t="s">
        <v>72</v>
      </c>
      <c r="I440" s="31"/>
      <c r="J440" s="31"/>
      <c r="K440" s="31" t="s">
        <v>429</v>
      </c>
      <c r="L440" s="31" t="s">
        <v>429</v>
      </c>
      <c r="M440" s="31" t="s">
        <v>429</v>
      </c>
      <c r="N440" s="31" t="s">
        <v>429</v>
      </c>
      <c r="O440" s="31" t="s">
        <v>429</v>
      </c>
      <c r="P440" s="31" t="s">
        <v>429</v>
      </c>
      <c r="Q440" s="31" t="s">
        <v>78</v>
      </c>
      <c r="R440" s="160"/>
      <c r="S440" s="160"/>
      <c r="T440" s="160"/>
    </row>
    <row r="441" spans="2:20" ht="15.75">
      <c r="B441" s="160" t="s">
        <v>890</v>
      </c>
      <c r="C441" s="174" t="s">
        <v>894</v>
      </c>
      <c r="D441" s="174" t="s">
        <v>429</v>
      </c>
      <c r="E441" s="174" t="s">
        <v>429</v>
      </c>
      <c r="F441" s="12" t="s">
        <v>890</v>
      </c>
      <c r="G441" s="174" t="s">
        <v>232</v>
      </c>
      <c r="H441" s="174" t="s">
        <v>72</v>
      </c>
      <c r="I441" s="31"/>
      <c r="J441" s="31"/>
      <c r="K441" s="31" t="s">
        <v>429</v>
      </c>
      <c r="L441" s="31" t="s">
        <v>429</v>
      </c>
      <c r="M441" s="31" t="s">
        <v>429</v>
      </c>
      <c r="N441" s="31" t="s">
        <v>429</v>
      </c>
      <c r="O441" s="31" t="s">
        <v>429</v>
      </c>
      <c r="P441" s="31" t="s">
        <v>429</v>
      </c>
      <c r="Q441" s="31" t="s">
        <v>78</v>
      </c>
      <c r="R441" s="160"/>
      <c r="S441" s="160"/>
      <c r="T441" s="160"/>
    </row>
    <row r="442" spans="2:20" ht="15.75">
      <c r="B442" s="160" t="s">
        <v>386</v>
      </c>
      <c r="C442" s="174" t="s">
        <v>895</v>
      </c>
      <c r="D442" s="174" t="s">
        <v>429</v>
      </c>
      <c r="E442" s="174" t="s">
        <v>429</v>
      </c>
      <c r="F442" s="12" t="s">
        <v>896</v>
      </c>
      <c r="G442" s="174" t="s">
        <v>232</v>
      </c>
      <c r="H442" s="174" t="s">
        <v>72</v>
      </c>
      <c r="I442" s="31"/>
      <c r="J442" s="31"/>
      <c r="K442" s="31" t="s">
        <v>429</v>
      </c>
      <c r="L442" s="31" t="s">
        <v>429</v>
      </c>
      <c r="M442" s="31" t="s">
        <v>429</v>
      </c>
      <c r="N442" s="31" t="s">
        <v>429</v>
      </c>
      <c r="O442" s="31" t="s">
        <v>429</v>
      </c>
      <c r="P442" s="31" t="s">
        <v>429</v>
      </c>
      <c r="Q442" s="31" t="s">
        <v>78</v>
      </c>
      <c r="R442" s="160"/>
      <c r="S442" s="160"/>
      <c r="T442" s="160"/>
    </row>
    <row r="443" spans="2:20" ht="15.75">
      <c r="B443" s="160" t="s">
        <v>386</v>
      </c>
      <c r="C443" s="174" t="s">
        <v>897</v>
      </c>
      <c r="D443" s="174" t="s">
        <v>429</v>
      </c>
      <c r="E443" s="174" t="s">
        <v>429</v>
      </c>
      <c r="F443" s="12" t="s">
        <v>896</v>
      </c>
      <c r="G443" s="174" t="s">
        <v>232</v>
      </c>
      <c r="H443" s="174" t="s">
        <v>72</v>
      </c>
      <c r="I443" s="31"/>
      <c r="J443" s="31"/>
      <c r="K443" s="31" t="s">
        <v>429</v>
      </c>
      <c r="L443" s="31" t="s">
        <v>429</v>
      </c>
      <c r="M443" s="31" t="s">
        <v>429</v>
      </c>
      <c r="N443" s="31" t="s">
        <v>429</v>
      </c>
      <c r="O443" s="31" t="s">
        <v>429</v>
      </c>
      <c r="P443" s="31" t="s">
        <v>429</v>
      </c>
      <c r="Q443" s="31" t="s">
        <v>78</v>
      </c>
      <c r="R443" s="160"/>
      <c r="S443" s="160"/>
      <c r="T443" s="160"/>
    </row>
    <row r="444" spans="2:20" ht="15.75">
      <c r="B444" s="160" t="s">
        <v>386</v>
      </c>
      <c r="C444" s="174" t="s">
        <v>898</v>
      </c>
      <c r="D444" s="174" t="s">
        <v>429</v>
      </c>
      <c r="E444" s="174" t="s">
        <v>429</v>
      </c>
      <c r="F444" s="12" t="s">
        <v>896</v>
      </c>
      <c r="G444" s="174" t="s">
        <v>232</v>
      </c>
      <c r="H444" s="174" t="s">
        <v>72</v>
      </c>
      <c r="I444" s="31"/>
      <c r="J444" s="31"/>
      <c r="K444" s="31" t="s">
        <v>429</v>
      </c>
      <c r="L444" s="31" t="s">
        <v>429</v>
      </c>
      <c r="M444" s="31" t="s">
        <v>429</v>
      </c>
      <c r="N444" s="31" t="s">
        <v>429</v>
      </c>
      <c r="O444" s="31" t="s">
        <v>429</v>
      </c>
      <c r="P444" s="31" t="s">
        <v>429</v>
      </c>
      <c r="Q444" s="31" t="s">
        <v>78</v>
      </c>
      <c r="R444" s="160"/>
      <c r="S444" s="160"/>
      <c r="T444" s="160"/>
    </row>
    <row r="445" spans="2:20" ht="15.75">
      <c r="B445" s="160" t="s">
        <v>386</v>
      </c>
      <c r="C445" s="174" t="s">
        <v>899</v>
      </c>
      <c r="D445" s="174" t="s">
        <v>429</v>
      </c>
      <c r="E445" s="174" t="s">
        <v>429</v>
      </c>
      <c r="F445" s="12" t="s">
        <v>896</v>
      </c>
      <c r="G445" s="174" t="s">
        <v>232</v>
      </c>
      <c r="H445" s="174" t="s">
        <v>72</v>
      </c>
      <c r="I445" s="31"/>
      <c r="J445" s="31"/>
      <c r="K445" s="31" t="s">
        <v>429</v>
      </c>
      <c r="L445" s="31" t="s">
        <v>429</v>
      </c>
      <c r="M445" s="31" t="s">
        <v>429</v>
      </c>
      <c r="N445" s="31" t="s">
        <v>429</v>
      </c>
      <c r="O445" s="31" t="s">
        <v>429</v>
      </c>
      <c r="P445" s="31" t="s">
        <v>429</v>
      </c>
      <c r="Q445" s="31" t="s">
        <v>78</v>
      </c>
      <c r="R445" s="160"/>
      <c r="S445" s="160"/>
      <c r="T445" s="160"/>
    </row>
    <row r="446" spans="2:20" s="31" customFormat="1" ht="15.75">
      <c r="B446" s="160" t="s">
        <v>386</v>
      </c>
      <c r="C446" s="174" t="s">
        <v>900</v>
      </c>
      <c r="D446" s="174" t="s">
        <v>429</v>
      </c>
      <c r="E446" s="174" t="s">
        <v>429</v>
      </c>
      <c r="F446" s="12" t="s">
        <v>896</v>
      </c>
      <c r="G446" s="174" t="s">
        <v>232</v>
      </c>
      <c r="H446" s="174" t="s">
        <v>72</v>
      </c>
      <c r="K446" s="31" t="s">
        <v>429</v>
      </c>
      <c r="L446" s="31" t="s">
        <v>429</v>
      </c>
      <c r="M446" s="31" t="s">
        <v>429</v>
      </c>
      <c r="N446" s="31" t="s">
        <v>429</v>
      </c>
      <c r="O446" s="31" t="s">
        <v>429</v>
      </c>
      <c r="P446" s="31" t="s">
        <v>429</v>
      </c>
      <c r="Q446" s="31" t="s">
        <v>78</v>
      </c>
    </row>
    <row r="447" spans="2:20" ht="15.75">
      <c r="B447" s="160" t="s">
        <v>386</v>
      </c>
      <c r="C447" s="174" t="s">
        <v>901</v>
      </c>
      <c r="D447" s="174" t="s">
        <v>429</v>
      </c>
      <c r="E447" s="174" t="s">
        <v>429</v>
      </c>
      <c r="F447" s="12" t="s">
        <v>896</v>
      </c>
      <c r="G447" s="174" t="s">
        <v>232</v>
      </c>
      <c r="H447" s="174" t="s">
        <v>72</v>
      </c>
      <c r="I447" s="31"/>
      <c r="J447" s="31"/>
      <c r="K447" s="31" t="s">
        <v>429</v>
      </c>
      <c r="L447" s="31" t="s">
        <v>429</v>
      </c>
      <c r="M447" s="31" t="s">
        <v>429</v>
      </c>
      <c r="N447" s="31" t="s">
        <v>429</v>
      </c>
      <c r="O447" s="31" t="s">
        <v>429</v>
      </c>
      <c r="P447" s="31" t="s">
        <v>429</v>
      </c>
      <c r="Q447" s="31" t="s">
        <v>78</v>
      </c>
      <c r="R447" s="160"/>
      <c r="S447" s="160"/>
      <c r="T447" s="160"/>
    </row>
    <row r="448" spans="2:20" ht="15.75">
      <c r="B448" s="160" t="s">
        <v>386</v>
      </c>
      <c r="C448" s="174" t="s">
        <v>902</v>
      </c>
      <c r="D448" s="174" t="s">
        <v>429</v>
      </c>
      <c r="E448" s="174" t="s">
        <v>429</v>
      </c>
      <c r="F448" s="12" t="s">
        <v>896</v>
      </c>
      <c r="G448" s="174" t="s">
        <v>232</v>
      </c>
      <c r="H448" s="174" t="s">
        <v>72</v>
      </c>
      <c r="I448" s="31"/>
      <c r="J448" s="31"/>
      <c r="K448" s="31" t="s">
        <v>429</v>
      </c>
      <c r="L448" s="31" t="s">
        <v>429</v>
      </c>
      <c r="M448" s="31" t="s">
        <v>429</v>
      </c>
      <c r="N448" s="31" t="s">
        <v>429</v>
      </c>
      <c r="O448" s="31" t="s">
        <v>429</v>
      </c>
      <c r="P448" s="31" t="s">
        <v>429</v>
      </c>
      <c r="Q448" s="31" t="s">
        <v>78</v>
      </c>
      <c r="R448" s="160"/>
      <c r="S448" s="160"/>
      <c r="T448" s="160"/>
    </row>
    <row r="449" spans="2:20" ht="15.75">
      <c r="B449" s="160" t="s">
        <v>386</v>
      </c>
      <c r="C449" s="174" t="s">
        <v>903</v>
      </c>
      <c r="D449" s="174" t="s">
        <v>429</v>
      </c>
      <c r="E449" s="174" t="s">
        <v>429</v>
      </c>
      <c r="F449" s="12" t="s">
        <v>896</v>
      </c>
      <c r="G449" s="174" t="s">
        <v>232</v>
      </c>
      <c r="H449" s="174" t="s">
        <v>72</v>
      </c>
      <c r="I449" s="31"/>
      <c r="J449" s="31"/>
      <c r="K449" s="31" t="s">
        <v>429</v>
      </c>
      <c r="L449" s="31" t="s">
        <v>429</v>
      </c>
      <c r="M449" s="31" t="s">
        <v>429</v>
      </c>
      <c r="N449" s="31" t="s">
        <v>429</v>
      </c>
      <c r="O449" s="31" t="s">
        <v>429</v>
      </c>
      <c r="P449" s="31" t="s">
        <v>429</v>
      </c>
      <c r="Q449" s="31" t="s">
        <v>78</v>
      </c>
      <c r="R449" s="160"/>
      <c r="S449" s="160"/>
      <c r="T449" s="160"/>
    </row>
    <row r="450" spans="2:20" ht="15.75">
      <c r="B450" s="160" t="s">
        <v>386</v>
      </c>
      <c r="C450" s="174" t="s">
        <v>904</v>
      </c>
      <c r="D450" s="174" t="s">
        <v>429</v>
      </c>
      <c r="E450" s="174" t="s">
        <v>429</v>
      </c>
      <c r="F450" s="12" t="s">
        <v>896</v>
      </c>
      <c r="G450" s="174" t="s">
        <v>232</v>
      </c>
      <c r="H450" s="174" t="s">
        <v>72</v>
      </c>
      <c r="I450" s="31"/>
      <c r="J450" s="31"/>
      <c r="K450" s="31" t="s">
        <v>429</v>
      </c>
      <c r="L450" s="31" t="s">
        <v>429</v>
      </c>
      <c r="M450" s="31" t="s">
        <v>429</v>
      </c>
      <c r="N450" s="31" t="s">
        <v>429</v>
      </c>
      <c r="O450" s="31" t="s">
        <v>429</v>
      </c>
      <c r="P450" s="31" t="s">
        <v>429</v>
      </c>
      <c r="Q450" s="31" t="s">
        <v>78</v>
      </c>
      <c r="R450" s="160"/>
      <c r="S450" s="160"/>
      <c r="T450" s="160"/>
    </row>
    <row r="451" spans="2:20" ht="15.75">
      <c r="B451" s="160" t="s">
        <v>386</v>
      </c>
      <c r="C451" s="174" t="s">
        <v>905</v>
      </c>
      <c r="D451" s="174" t="s">
        <v>429</v>
      </c>
      <c r="E451" s="174" t="s">
        <v>429</v>
      </c>
      <c r="F451" s="12" t="s">
        <v>896</v>
      </c>
      <c r="G451" s="174" t="s">
        <v>232</v>
      </c>
      <c r="H451" s="174" t="s">
        <v>72</v>
      </c>
      <c r="I451" s="31"/>
      <c r="J451" s="31"/>
      <c r="K451" s="31" t="s">
        <v>429</v>
      </c>
      <c r="L451" s="31" t="s">
        <v>429</v>
      </c>
      <c r="M451" s="31" t="s">
        <v>429</v>
      </c>
      <c r="N451" s="31" t="s">
        <v>429</v>
      </c>
      <c r="O451" s="31" t="s">
        <v>429</v>
      </c>
      <c r="P451" s="31" t="s">
        <v>429</v>
      </c>
      <c r="Q451" s="31" t="s">
        <v>78</v>
      </c>
      <c r="R451" s="160"/>
      <c r="S451" s="160"/>
      <c r="T451" s="160"/>
    </row>
    <row r="452" spans="2:20" ht="15.75">
      <c r="B452" s="160" t="s">
        <v>386</v>
      </c>
      <c r="C452" s="174" t="s">
        <v>906</v>
      </c>
      <c r="D452" s="174" t="s">
        <v>429</v>
      </c>
      <c r="E452" s="174" t="s">
        <v>429</v>
      </c>
      <c r="F452" s="12" t="s">
        <v>896</v>
      </c>
      <c r="G452" s="174" t="s">
        <v>232</v>
      </c>
      <c r="H452" s="174" t="s">
        <v>72</v>
      </c>
      <c r="I452" s="31"/>
      <c r="J452" s="31"/>
      <c r="K452" s="31" t="s">
        <v>429</v>
      </c>
      <c r="L452" s="31" t="s">
        <v>429</v>
      </c>
      <c r="M452" s="31" t="s">
        <v>429</v>
      </c>
      <c r="N452" s="31" t="s">
        <v>429</v>
      </c>
      <c r="O452" s="31" t="s">
        <v>429</v>
      </c>
      <c r="P452" s="31" t="s">
        <v>429</v>
      </c>
      <c r="Q452" s="31" t="s">
        <v>78</v>
      </c>
      <c r="R452" s="160"/>
      <c r="S452" s="160"/>
      <c r="T452" s="160"/>
    </row>
    <row r="453" spans="2:20" ht="15.75">
      <c r="B453" s="160" t="s">
        <v>386</v>
      </c>
      <c r="C453" s="174" t="s">
        <v>907</v>
      </c>
      <c r="D453" s="174" t="s">
        <v>429</v>
      </c>
      <c r="E453" s="174" t="s">
        <v>429</v>
      </c>
      <c r="F453" s="12" t="s">
        <v>896</v>
      </c>
      <c r="G453" s="174" t="s">
        <v>232</v>
      </c>
      <c r="H453" s="174" t="s">
        <v>72</v>
      </c>
      <c r="I453" s="31"/>
      <c r="J453" s="31"/>
      <c r="K453" s="31" t="s">
        <v>429</v>
      </c>
      <c r="L453" s="31" t="s">
        <v>429</v>
      </c>
      <c r="M453" s="31" t="s">
        <v>429</v>
      </c>
      <c r="N453" s="31" t="s">
        <v>429</v>
      </c>
      <c r="O453" s="31" t="s">
        <v>429</v>
      </c>
      <c r="P453" s="31" t="s">
        <v>429</v>
      </c>
      <c r="Q453" s="31" t="s">
        <v>78</v>
      </c>
      <c r="R453" s="160"/>
      <c r="S453" s="160"/>
      <c r="T453" s="160"/>
    </row>
    <row r="454" spans="2:20" ht="15" customHeight="1">
      <c r="B454" s="160" t="s">
        <v>908</v>
      </c>
      <c r="C454" s="174" t="s">
        <v>909</v>
      </c>
      <c r="D454" s="174" t="s">
        <v>429</v>
      </c>
      <c r="E454" s="174" t="s">
        <v>429</v>
      </c>
      <c r="F454" s="12" t="s">
        <v>908</v>
      </c>
      <c r="G454" s="174" t="s">
        <v>232</v>
      </c>
      <c r="H454" s="174" t="s">
        <v>72</v>
      </c>
      <c r="I454" s="31"/>
      <c r="J454" s="31"/>
      <c r="K454" s="31" t="s">
        <v>429</v>
      </c>
      <c r="L454" s="31" t="s">
        <v>429</v>
      </c>
      <c r="M454" s="31" t="s">
        <v>429</v>
      </c>
      <c r="N454" s="31" t="s">
        <v>429</v>
      </c>
      <c r="O454" s="31" t="s">
        <v>429</v>
      </c>
      <c r="P454" s="31" t="s">
        <v>429</v>
      </c>
      <c r="Q454" s="31" t="s">
        <v>78</v>
      </c>
      <c r="R454" s="160"/>
      <c r="S454" s="160"/>
      <c r="T454" s="160"/>
    </row>
    <row r="455" spans="2:20" ht="15" customHeight="1">
      <c r="B455" s="160" t="s">
        <v>393</v>
      </c>
      <c r="C455" s="174" t="s">
        <v>910</v>
      </c>
      <c r="D455" s="174" t="s">
        <v>429</v>
      </c>
      <c r="E455" s="174" t="s">
        <v>429</v>
      </c>
      <c r="F455" s="12" t="s">
        <v>911</v>
      </c>
      <c r="G455" s="174" t="s">
        <v>232</v>
      </c>
      <c r="H455" s="174" t="s">
        <v>72</v>
      </c>
      <c r="I455" s="31"/>
      <c r="J455" s="31"/>
      <c r="K455" s="31" t="s">
        <v>429</v>
      </c>
      <c r="L455" s="31" t="s">
        <v>429</v>
      </c>
      <c r="M455" s="31" t="s">
        <v>429</v>
      </c>
      <c r="N455" s="31" t="s">
        <v>429</v>
      </c>
      <c r="O455" s="31" t="s">
        <v>429</v>
      </c>
      <c r="P455" s="31" t="s">
        <v>429</v>
      </c>
      <c r="Q455" s="31" t="s">
        <v>78</v>
      </c>
      <c r="R455" s="160"/>
      <c r="S455" s="160"/>
      <c r="T455" s="160"/>
    </row>
    <row r="456" spans="2:20" ht="15.75">
      <c r="B456" s="160" t="s">
        <v>393</v>
      </c>
      <c r="C456" s="174" t="s">
        <v>912</v>
      </c>
      <c r="D456" s="174" t="s">
        <v>429</v>
      </c>
      <c r="E456" s="174" t="s">
        <v>429</v>
      </c>
      <c r="F456" s="12" t="s">
        <v>913</v>
      </c>
      <c r="G456" s="174" t="s">
        <v>232</v>
      </c>
      <c r="H456" s="174" t="s">
        <v>72</v>
      </c>
      <c r="I456" s="31"/>
      <c r="J456" s="31"/>
      <c r="K456" s="31" t="s">
        <v>429</v>
      </c>
      <c r="L456" s="31" t="s">
        <v>429</v>
      </c>
      <c r="M456" s="31" t="s">
        <v>429</v>
      </c>
      <c r="N456" s="31" t="s">
        <v>429</v>
      </c>
      <c r="O456" s="31" t="s">
        <v>429</v>
      </c>
      <c r="P456" s="31" t="s">
        <v>429</v>
      </c>
      <c r="Q456" s="31" t="s">
        <v>78</v>
      </c>
      <c r="R456" s="160"/>
      <c r="S456" s="160"/>
      <c r="T456" s="160"/>
    </row>
    <row r="457" spans="2:20" ht="15.75">
      <c r="B457" s="160" t="s">
        <v>393</v>
      </c>
      <c r="C457" s="174" t="s">
        <v>914</v>
      </c>
      <c r="D457" s="174" t="s">
        <v>429</v>
      </c>
      <c r="E457" s="174" t="s">
        <v>429</v>
      </c>
      <c r="F457" s="12" t="s">
        <v>913</v>
      </c>
      <c r="G457" s="174" t="s">
        <v>232</v>
      </c>
      <c r="H457" s="174" t="s">
        <v>72</v>
      </c>
      <c r="I457" s="31"/>
      <c r="J457" s="31"/>
      <c r="K457" s="31" t="s">
        <v>429</v>
      </c>
      <c r="L457" s="31" t="s">
        <v>429</v>
      </c>
      <c r="M457" s="31" t="s">
        <v>429</v>
      </c>
      <c r="N457" s="31" t="s">
        <v>429</v>
      </c>
      <c r="O457" s="31" t="s">
        <v>429</v>
      </c>
      <c r="P457" s="31" t="s">
        <v>429</v>
      </c>
      <c r="Q457" s="31" t="s">
        <v>78</v>
      </c>
      <c r="R457" s="160"/>
      <c r="S457" s="160"/>
      <c r="T457" s="160"/>
    </row>
    <row r="458" spans="2:20" ht="18.75" customHeight="1">
      <c r="B458" s="160" t="s">
        <v>393</v>
      </c>
      <c r="C458" s="174" t="s">
        <v>915</v>
      </c>
      <c r="D458" s="174" t="s">
        <v>429</v>
      </c>
      <c r="E458" s="174" t="s">
        <v>429</v>
      </c>
      <c r="F458" s="12" t="s">
        <v>913</v>
      </c>
      <c r="G458" s="174" t="s">
        <v>232</v>
      </c>
      <c r="H458" s="174" t="s">
        <v>72</v>
      </c>
      <c r="I458" s="31"/>
      <c r="J458" s="31"/>
      <c r="K458" s="31" t="s">
        <v>429</v>
      </c>
      <c r="L458" s="31" t="s">
        <v>429</v>
      </c>
      <c r="M458" s="31" t="s">
        <v>429</v>
      </c>
      <c r="N458" s="31" t="s">
        <v>429</v>
      </c>
      <c r="O458" s="31" t="s">
        <v>429</v>
      </c>
      <c r="P458" s="31" t="s">
        <v>429</v>
      </c>
      <c r="Q458" s="31" t="s">
        <v>78</v>
      </c>
      <c r="R458" s="160"/>
      <c r="S458" s="160"/>
      <c r="T458" s="160"/>
    </row>
    <row r="459" spans="2:20" ht="15.75">
      <c r="B459" s="160" t="s">
        <v>393</v>
      </c>
      <c r="C459" s="174" t="s">
        <v>916</v>
      </c>
      <c r="D459" s="174" t="s">
        <v>429</v>
      </c>
      <c r="E459" s="174" t="s">
        <v>429</v>
      </c>
      <c r="F459" s="12" t="s">
        <v>913</v>
      </c>
      <c r="G459" s="174" t="s">
        <v>232</v>
      </c>
      <c r="H459" s="174" t="s">
        <v>72</v>
      </c>
      <c r="I459" s="31"/>
      <c r="J459" s="31"/>
      <c r="K459" s="31" t="s">
        <v>429</v>
      </c>
      <c r="L459" s="31" t="s">
        <v>429</v>
      </c>
      <c r="M459" s="31" t="s">
        <v>429</v>
      </c>
      <c r="N459" s="31" t="s">
        <v>429</v>
      </c>
      <c r="O459" s="31" t="s">
        <v>429</v>
      </c>
      <c r="P459" s="31" t="s">
        <v>429</v>
      </c>
      <c r="Q459" s="31" t="s">
        <v>78</v>
      </c>
      <c r="R459" s="160"/>
      <c r="S459" s="160"/>
      <c r="T459" s="160"/>
    </row>
    <row r="460" spans="2:20" ht="15.75">
      <c r="B460" s="160" t="s">
        <v>393</v>
      </c>
      <c r="C460" s="174" t="s">
        <v>917</v>
      </c>
      <c r="D460" s="174" t="s">
        <v>429</v>
      </c>
      <c r="E460" s="174" t="s">
        <v>429</v>
      </c>
      <c r="F460" s="12" t="s">
        <v>913</v>
      </c>
      <c r="G460" s="174" t="s">
        <v>232</v>
      </c>
      <c r="H460" s="174" t="s">
        <v>72</v>
      </c>
      <c r="I460" s="31"/>
      <c r="J460" s="31"/>
      <c r="K460" s="31" t="s">
        <v>429</v>
      </c>
      <c r="L460" s="31" t="s">
        <v>429</v>
      </c>
      <c r="M460" s="31" t="s">
        <v>429</v>
      </c>
      <c r="N460" s="31" t="s">
        <v>429</v>
      </c>
      <c r="O460" s="31" t="s">
        <v>429</v>
      </c>
      <c r="P460" s="31" t="s">
        <v>429</v>
      </c>
      <c r="Q460" s="31" t="s">
        <v>78</v>
      </c>
      <c r="R460" s="160"/>
      <c r="S460" s="160"/>
      <c r="T460" s="160"/>
    </row>
    <row r="461" spans="2:20" ht="15.75">
      <c r="B461" s="160" t="s">
        <v>393</v>
      </c>
      <c r="C461" s="174" t="s">
        <v>918</v>
      </c>
      <c r="D461" s="174" t="s">
        <v>429</v>
      </c>
      <c r="E461" s="174" t="s">
        <v>429</v>
      </c>
      <c r="F461" s="12" t="s">
        <v>919</v>
      </c>
      <c r="G461" s="174" t="s">
        <v>232</v>
      </c>
      <c r="H461" s="174" t="s">
        <v>72</v>
      </c>
      <c r="I461" s="31"/>
      <c r="J461" s="31"/>
      <c r="K461" s="31" t="s">
        <v>429</v>
      </c>
      <c r="L461" s="31" t="s">
        <v>429</v>
      </c>
      <c r="M461" s="31" t="s">
        <v>429</v>
      </c>
      <c r="N461" s="31" t="s">
        <v>429</v>
      </c>
      <c r="O461" s="31" t="s">
        <v>429</v>
      </c>
      <c r="P461" s="31" t="s">
        <v>429</v>
      </c>
      <c r="Q461" s="31" t="s">
        <v>78</v>
      </c>
      <c r="R461" s="160"/>
      <c r="S461" s="160"/>
      <c r="T461" s="160"/>
    </row>
    <row r="462" spans="2:20" ht="15.75">
      <c r="B462" s="160" t="s">
        <v>393</v>
      </c>
      <c r="C462" s="174" t="s">
        <v>920</v>
      </c>
      <c r="D462" s="174" t="s">
        <v>429</v>
      </c>
      <c r="E462" s="174" t="s">
        <v>429</v>
      </c>
      <c r="F462" s="12" t="s">
        <v>919</v>
      </c>
      <c r="G462" s="174" t="s">
        <v>232</v>
      </c>
      <c r="H462" s="174" t="s">
        <v>72</v>
      </c>
      <c r="I462" s="31"/>
      <c r="J462" s="31"/>
      <c r="K462" s="31" t="s">
        <v>429</v>
      </c>
      <c r="L462" s="31" t="s">
        <v>429</v>
      </c>
      <c r="M462" s="31" t="s">
        <v>429</v>
      </c>
      <c r="N462" s="31" t="s">
        <v>429</v>
      </c>
      <c r="O462" s="31" t="s">
        <v>429</v>
      </c>
      <c r="P462" s="31" t="s">
        <v>429</v>
      </c>
      <c r="Q462" s="31" t="s">
        <v>78</v>
      </c>
      <c r="R462" s="160"/>
      <c r="S462" s="160"/>
      <c r="T462" s="160"/>
    </row>
    <row r="463" spans="2:20" ht="15.75">
      <c r="B463" s="160" t="s">
        <v>393</v>
      </c>
      <c r="C463" s="174" t="s">
        <v>921</v>
      </c>
      <c r="D463" s="174" t="s">
        <v>429</v>
      </c>
      <c r="E463" s="174" t="s">
        <v>429</v>
      </c>
      <c r="F463" s="12" t="s">
        <v>919</v>
      </c>
      <c r="G463" s="174" t="s">
        <v>232</v>
      </c>
      <c r="H463" s="174" t="s">
        <v>72</v>
      </c>
      <c r="I463" s="31"/>
      <c r="J463" s="31"/>
      <c r="K463" s="31" t="s">
        <v>429</v>
      </c>
      <c r="L463" s="31" t="s">
        <v>429</v>
      </c>
      <c r="M463" s="31" t="s">
        <v>429</v>
      </c>
      <c r="N463" s="31" t="s">
        <v>429</v>
      </c>
      <c r="O463" s="31" t="s">
        <v>429</v>
      </c>
      <c r="P463" s="31" t="s">
        <v>429</v>
      </c>
      <c r="Q463" s="31" t="s">
        <v>78</v>
      </c>
      <c r="R463" s="160"/>
      <c r="S463" s="160"/>
      <c r="T463" s="160"/>
    </row>
    <row r="464" spans="2:20" ht="15.75">
      <c r="B464" s="160" t="s">
        <v>393</v>
      </c>
      <c r="C464" s="174" t="s">
        <v>922</v>
      </c>
      <c r="D464" s="174" t="s">
        <v>429</v>
      </c>
      <c r="E464" s="174" t="s">
        <v>429</v>
      </c>
      <c r="F464" s="12" t="s">
        <v>919</v>
      </c>
      <c r="G464" s="174" t="s">
        <v>232</v>
      </c>
      <c r="H464" s="174" t="s">
        <v>72</v>
      </c>
      <c r="I464" s="31"/>
      <c r="J464" s="31"/>
      <c r="K464" s="31" t="s">
        <v>429</v>
      </c>
      <c r="L464" s="31" t="s">
        <v>429</v>
      </c>
      <c r="M464" s="31" t="s">
        <v>429</v>
      </c>
      <c r="N464" s="31" t="s">
        <v>429</v>
      </c>
      <c r="O464" s="31" t="s">
        <v>429</v>
      </c>
      <c r="P464" s="31" t="s">
        <v>429</v>
      </c>
      <c r="Q464" s="31" t="s">
        <v>78</v>
      </c>
      <c r="R464" s="160"/>
      <c r="S464" s="160"/>
      <c r="T464" s="160"/>
    </row>
    <row r="465" spans="2:17" ht="15.75">
      <c r="B465" s="160" t="s">
        <v>393</v>
      </c>
      <c r="C465" s="174" t="s">
        <v>923</v>
      </c>
      <c r="D465" s="174" t="s">
        <v>429</v>
      </c>
      <c r="E465" s="174" t="s">
        <v>429</v>
      </c>
      <c r="F465" s="12" t="s">
        <v>919</v>
      </c>
      <c r="G465" s="174" t="s">
        <v>232</v>
      </c>
      <c r="H465" s="174" t="s">
        <v>72</v>
      </c>
      <c r="I465" s="31"/>
      <c r="J465" s="31"/>
      <c r="K465" s="31" t="s">
        <v>429</v>
      </c>
      <c r="L465" s="31" t="s">
        <v>429</v>
      </c>
      <c r="M465" s="31" t="s">
        <v>429</v>
      </c>
      <c r="N465" s="31" t="s">
        <v>429</v>
      </c>
      <c r="O465" s="31" t="s">
        <v>429</v>
      </c>
      <c r="P465" s="31" t="s">
        <v>429</v>
      </c>
      <c r="Q465" s="31" t="s">
        <v>78</v>
      </c>
    </row>
    <row r="466" spans="2:17" ht="15.75">
      <c r="B466" s="160" t="s">
        <v>393</v>
      </c>
      <c r="C466" s="174" t="s">
        <v>924</v>
      </c>
      <c r="D466" s="174" t="s">
        <v>429</v>
      </c>
      <c r="E466" s="174" t="s">
        <v>429</v>
      </c>
      <c r="F466" s="12" t="s">
        <v>919</v>
      </c>
      <c r="G466" s="174" t="s">
        <v>232</v>
      </c>
      <c r="H466" s="174" t="s">
        <v>72</v>
      </c>
      <c r="I466" s="31"/>
      <c r="J466" s="31"/>
      <c r="K466" s="31" t="s">
        <v>429</v>
      </c>
      <c r="L466" s="31" t="s">
        <v>429</v>
      </c>
      <c r="M466" s="31" t="s">
        <v>429</v>
      </c>
      <c r="N466" s="31" t="s">
        <v>429</v>
      </c>
      <c r="O466" s="31" t="s">
        <v>429</v>
      </c>
      <c r="P466" s="31" t="s">
        <v>429</v>
      </c>
      <c r="Q466" s="31" t="s">
        <v>78</v>
      </c>
    </row>
    <row r="467" spans="2:17" ht="15.75">
      <c r="B467" s="160" t="s">
        <v>393</v>
      </c>
      <c r="C467" s="174" t="s">
        <v>925</v>
      </c>
      <c r="D467" s="174" t="s">
        <v>429</v>
      </c>
      <c r="E467" s="174" t="s">
        <v>429</v>
      </c>
      <c r="F467" s="12" t="s">
        <v>919</v>
      </c>
      <c r="G467" s="174" t="s">
        <v>232</v>
      </c>
      <c r="H467" s="174" t="s">
        <v>72</v>
      </c>
      <c r="I467" s="31"/>
      <c r="J467" s="31"/>
      <c r="K467" s="31" t="s">
        <v>429</v>
      </c>
      <c r="L467" s="31" t="s">
        <v>429</v>
      </c>
      <c r="M467" s="31" t="s">
        <v>429</v>
      </c>
      <c r="N467" s="31" t="s">
        <v>429</v>
      </c>
      <c r="O467" s="31" t="s">
        <v>429</v>
      </c>
      <c r="P467" s="31" t="s">
        <v>429</v>
      </c>
      <c r="Q467" s="31" t="s">
        <v>78</v>
      </c>
    </row>
    <row r="468" spans="2:17" ht="15.75">
      <c r="B468" s="160" t="s">
        <v>393</v>
      </c>
      <c r="C468" s="174" t="s">
        <v>926</v>
      </c>
      <c r="D468" s="174" t="s">
        <v>429</v>
      </c>
      <c r="E468" s="174" t="s">
        <v>429</v>
      </c>
      <c r="F468" s="12" t="s">
        <v>919</v>
      </c>
      <c r="G468" s="174" t="s">
        <v>232</v>
      </c>
      <c r="H468" s="174" t="s">
        <v>72</v>
      </c>
      <c r="I468" s="31"/>
      <c r="J468" s="31"/>
      <c r="K468" s="31" t="s">
        <v>429</v>
      </c>
      <c r="L468" s="31" t="s">
        <v>429</v>
      </c>
      <c r="M468" s="31" t="s">
        <v>429</v>
      </c>
      <c r="N468" s="31" t="s">
        <v>429</v>
      </c>
      <c r="O468" s="31" t="s">
        <v>429</v>
      </c>
      <c r="P468" s="31" t="s">
        <v>429</v>
      </c>
      <c r="Q468" s="31" t="s">
        <v>78</v>
      </c>
    </row>
    <row r="469" spans="2:17" ht="15.75">
      <c r="B469" s="160" t="s">
        <v>393</v>
      </c>
      <c r="C469" s="174" t="s">
        <v>927</v>
      </c>
      <c r="D469" s="174" t="s">
        <v>429</v>
      </c>
      <c r="E469" s="174" t="s">
        <v>429</v>
      </c>
      <c r="F469" s="12" t="s">
        <v>919</v>
      </c>
      <c r="G469" s="174" t="s">
        <v>232</v>
      </c>
      <c r="H469" s="174" t="s">
        <v>72</v>
      </c>
      <c r="I469" s="31"/>
      <c r="J469" s="31"/>
      <c r="K469" s="31" t="s">
        <v>429</v>
      </c>
      <c r="L469" s="31" t="s">
        <v>429</v>
      </c>
      <c r="M469" s="31" t="s">
        <v>429</v>
      </c>
      <c r="N469" s="31" t="s">
        <v>429</v>
      </c>
      <c r="O469" s="31" t="s">
        <v>429</v>
      </c>
      <c r="P469" s="31" t="s">
        <v>429</v>
      </c>
      <c r="Q469" s="31" t="s">
        <v>78</v>
      </c>
    </row>
    <row r="470" spans="2:17" ht="15.75">
      <c r="B470" s="160" t="s">
        <v>393</v>
      </c>
      <c r="C470" s="174" t="s">
        <v>928</v>
      </c>
      <c r="D470" s="174" t="s">
        <v>429</v>
      </c>
      <c r="E470" s="174" t="s">
        <v>429</v>
      </c>
      <c r="F470" s="12" t="s">
        <v>919</v>
      </c>
      <c r="G470" s="174" t="s">
        <v>232</v>
      </c>
      <c r="H470" s="174" t="s">
        <v>72</v>
      </c>
      <c r="I470" s="31"/>
      <c r="J470" s="31"/>
      <c r="K470" s="31" t="s">
        <v>429</v>
      </c>
      <c r="L470" s="31" t="s">
        <v>429</v>
      </c>
      <c r="M470" s="31" t="s">
        <v>429</v>
      </c>
      <c r="N470" s="31" t="s">
        <v>429</v>
      </c>
      <c r="O470" s="31" t="s">
        <v>429</v>
      </c>
      <c r="P470" s="31" t="s">
        <v>429</v>
      </c>
      <c r="Q470" s="31" t="s">
        <v>78</v>
      </c>
    </row>
    <row r="471" spans="2:17" ht="15.75">
      <c r="B471" s="160" t="s">
        <v>393</v>
      </c>
      <c r="C471" s="174" t="s">
        <v>929</v>
      </c>
      <c r="D471" s="174" t="s">
        <v>429</v>
      </c>
      <c r="E471" s="174" t="s">
        <v>429</v>
      </c>
      <c r="F471" s="12" t="s">
        <v>919</v>
      </c>
      <c r="G471" s="174" t="s">
        <v>232</v>
      </c>
      <c r="H471" s="174" t="s">
        <v>72</v>
      </c>
      <c r="I471" s="31"/>
      <c r="J471" s="31"/>
      <c r="K471" s="31" t="s">
        <v>429</v>
      </c>
      <c r="L471" s="31" t="s">
        <v>429</v>
      </c>
      <c r="M471" s="31" t="s">
        <v>429</v>
      </c>
      <c r="N471" s="31" t="s">
        <v>429</v>
      </c>
      <c r="O471" s="31" t="s">
        <v>429</v>
      </c>
      <c r="P471" s="31" t="s">
        <v>429</v>
      </c>
      <c r="Q471" s="31" t="s">
        <v>78</v>
      </c>
    </row>
    <row r="472" spans="2:17" ht="15.75">
      <c r="B472" s="160" t="s">
        <v>393</v>
      </c>
      <c r="C472" s="174" t="s">
        <v>930</v>
      </c>
      <c r="D472" s="174" t="s">
        <v>429</v>
      </c>
      <c r="E472" s="174" t="s">
        <v>429</v>
      </c>
      <c r="F472" s="12" t="s">
        <v>919</v>
      </c>
      <c r="G472" s="174" t="s">
        <v>232</v>
      </c>
      <c r="H472" s="174" t="s">
        <v>72</v>
      </c>
      <c r="I472" s="31"/>
      <c r="J472" s="31"/>
      <c r="K472" s="31" t="s">
        <v>429</v>
      </c>
      <c r="L472" s="31" t="s">
        <v>429</v>
      </c>
      <c r="M472" s="31" t="s">
        <v>429</v>
      </c>
      <c r="N472" s="31" t="s">
        <v>429</v>
      </c>
      <c r="O472" s="31" t="s">
        <v>429</v>
      </c>
      <c r="P472" s="31" t="s">
        <v>429</v>
      </c>
      <c r="Q472" s="31" t="s">
        <v>78</v>
      </c>
    </row>
    <row r="473" spans="2:17" ht="15.75">
      <c r="B473" s="160" t="s">
        <v>393</v>
      </c>
      <c r="C473" s="174" t="s">
        <v>931</v>
      </c>
      <c r="D473" s="174" t="s">
        <v>429</v>
      </c>
      <c r="E473" s="174" t="s">
        <v>429</v>
      </c>
      <c r="F473" s="12" t="s">
        <v>919</v>
      </c>
      <c r="G473" s="174" t="s">
        <v>232</v>
      </c>
      <c r="H473" s="174" t="s">
        <v>72</v>
      </c>
      <c r="I473" s="31"/>
      <c r="J473" s="31"/>
      <c r="K473" s="31" t="s">
        <v>429</v>
      </c>
      <c r="L473" s="31" t="s">
        <v>429</v>
      </c>
      <c r="M473" s="31" t="s">
        <v>429</v>
      </c>
      <c r="N473" s="31" t="s">
        <v>429</v>
      </c>
      <c r="O473" s="31" t="s">
        <v>429</v>
      </c>
      <c r="P473" s="31" t="s">
        <v>429</v>
      </c>
      <c r="Q473" s="31" t="s">
        <v>78</v>
      </c>
    </row>
    <row r="474" spans="2:17" ht="15.75">
      <c r="B474" s="160" t="s">
        <v>393</v>
      </c>
      <c r="C474" s="174" t="s">
        <v>932</v>
      </c>
      <c r="D474" s="174" t="s">
        <v>429</v>
      </c>
      <c r="E474" s="174" t="s">
        <v>429</v>
      </c>
      <c r="F474" s="12" t="s">
        <v>919</v>
      </c>
      <c r="G474" s="174" t="s">
        <v>232</v>
      </c>
      <c r="H474" s="174" t="s">
        <v>72</v>
      </c>
      <c r="I474" s="31"/>
      <c r="J474" s="31"/>
      <c r="K474" s="31" t="s">
        <v>429</v>
      </c>
      <c r="L474" s="31" t="s">
        <v>429</v>
      </c>
      <c r="M474" s="31" t="s">
        <v>429</v>
      </c>
      <c r="N474" s="31" t="s">
        <v>429</v>
      </c>
      <c r="O474" s="31" t="s">
        <v>429</v>
      </c>
      <c r="P474" s="31" t="s">
        <v>429</v>
      </c>
      <c r="Q474" s="31" t="s">
        <v>78</v>
      </c>
    </row>
    <row r="475" spans="2:17" ht="15.75">
      <c r="B475" s="160" t="s">
        <v>393</v>
      </c>
      <c r="C475" s="174" t="s">
        <v>933</v>
      </c>
      <c r="D475" s="174" t="s">
        <v>429</v>
      </c>
      <c r="E475" s="174" t="s">
        <v>429</v>
      </c>
      <c r="F475" s="12" t="s">
        <v>919</v>
      </c>
      <c r="G475" s="174" t="s">
        <v>232</v>
      </c>
      <c r="H475" s="174" t="s">
        <v>72</v>
      </c>
      <c r="I475" s="31"/>
      <c r="J475" s="31"/>
      <c r="K475" s="31" t="s">
        <v>429</v>
      </c>
      <c r="L475" s="31" t="s">
        <v>429</v>
      </c>
      <c r="M475" s="31" t="s">
        <v>429</v>
      </c>
      <c r="N475" s="31" t="s">
        <v>429</v>
      </c>
      <c r="O475" s="31" t="s">
        <v>429</v>
      </c>
      <c r="P475" s="31" t="s">
        <v>429</v>
      </c>
      <c r="Q475" s="31" t="s">
        <v>78</v>
      </c>
    </row>
    <row r="476" spans="2:17" ht="15.75">
      <c r="B476" s="160" t="s">
        <v>393</v>
      </c>
      <c r="C476" s="174" t="s">
        <v>934</v>
      </c>
      <c r="D476" s="174" t="s">
        <v>429</v>
      </c>
      <c r="E476" s="174" t="s">
        <v>429</v>
      </c>
      <c r="F476" s="12" t="s">
        <v>919</v>
      </c>
      <c r="G476" s="174" t="s">
        <v>232</v>
      </c>
      <c r="H476" s="174" t="s">
        <v>72</v>
      </c>
      <c r="I476" s="31"/>
      <c r="J476" s="31"/>
      <c r="K476" s="31" t="s">
        <v>429</v>
      </c>
      <c r="L476" s="31" t="s">
        <v>429</v>
      </c>
      <c r="M476" s="31" t="s">
        <v>429</v>
      </c>
      <c r="N476" s="31" t="s">
        <v>429</v>
      </c>
      <c r="O476" s="31" t="s">
        <v>429</v>
      </c>
      <c r="P476" s="31" t="s">
        <v>429</v>
      </c>
      <c r="Q476" s="31" t="s">
        <v>78</v>
      </c>
    </row>
    <row r="477" spans="2:17" ht="15.75">
      <c r="B477" s="160" t="s">
        <v>393</v>
      </c>
      <c r="C477" s="174" t="s">
        <v>935</v>
      </c>
      <c r="D477" s="174" t="s">
        <v>429</v>
      </c>
      <c r="E477" s="174" t="s">
        <v>429</v>
      </c>
      <c r="F477" s="12" t="s">
        <v>919</v>
      </c>
      <c r="G477" s="174" t="s">
        <v>232</v>
      </c>
      <c r="H477" s="174" t="s">
        <v>72</v>
      </c>
      <c r="I477" s="31"/>
      <c r="J477" s="31"/>
      <c r="K477" s="31" t="s">
        <v>429</v>
      </c>
      <c r="L477" s="31" t="s">
        <v>429</v>
      </c>
      <c r="M477" s="31" t="s">
        <v>429</v>
      </c>
      <c r="N477" s="31" t="s">
        <v>429</v>
      </c>
      <c r="O477" s="31" t="s">
        <v>429</v>
      </c>
      <c r="P477" s="31" t="s">
        <v>429</v>
      </c>
      <c r="Q477" s="31" t="s">
        <v>78</v>
      </c>
    </row>
    <row r="478" spans="2:17" ht="15.75">
      <c r="B478" s="160" t="s">
        <v>393</v>
      </c>
      <c r="C478" s="174" t="s">
        <v>936</v>
      </c>
      <c r="D478" s="174" t="s">
        <v>429</v>
      </c>
      <c r="E478" s="174" t="s">
        <v>429</v>
      </c>
      <c r="F478" s="12" t="s">
        <v>919</v>
      </c>
      <c r="G478" s="174" t="s">
        <v>232</v>
      </c>
      <c r="H478" s="174" t="s">
        <v>72</v>
      </c>
      <c r="I478" s="31"/>
      <c r="J478" s="31"/>
      <c r="K478" s="31" t="s">
        <v>429</v>
      </c>
      <c r="L478" s="31" t="s">
        <v>429</v>
      </c>
      <c r="M478" s="31" t="s">
        <v>429</v>
      </c>
      <c r="N478" s="31" t="s">
        <v>429</v>
      </c>
      <c r="O478" s="31" t="s">
        <v>429</v>
      </c>
      <c r="P478" s="31" t="s">
        <v>429</v>
      </c>
      <c r="Q478" s="31" t="s">
        <v>78</v>
      </c>
    </row>
    <row r="479" spans="2:17" ht="15.75">
      <c r="B479" s="160" t="s">
        <v>393</v>
      </c>
      <c r="C479" s="174" t="s">
        <v>937</v>
      </c>
      <c r="D479" s="174" t="s">
        <v>429</v>
      </c>
      <c r="E479" s="174" t="s">
        <v>429</v>
      </c>
      <c r="F479" s="12" t="s">
        <v>919</v>
      </c>
      <c r="G479" s="174" t="s">
        <v>232</v>
      </c>
      <c r="H479" s="174" t="s">
        <v>72</v>
      </c>
      <c r="I479" s="31"/>
      <c r="J479" s="31"/>
      <c r="K479" s="31" t="s">
        <v>429</v>
      </c>
      <c r="L479" s="31" t="s">
        <v>429</v>
      </c>
      <c r="M479" s="31" t="s">
        <v>429</v>
      </c>
      <c r="N479" s="31" t="s">
        <v>429</v>
      </c>
      <c r="O479" s="31" t="s">
        <v>429</v>
      </c>
      <c r="P479" s="31" t="s">
        <v>429</v>
      </c>
      <c r="Q479" s="31" t="s">
        <v>78</v>
      </c>
    </row>
    <row r="480" spans="2:17" ht="24" customHeight="1">
      <c r="B480" s="160" t="s">
        <v>393</v>
      </c>
      <c r="C480" s="174" t="s">
        <v>938</v>
      </c>
      <c r="D480" s="174" t="s">
        <v>429</v>
      </c>
      <c r="E480" s="174" t="s">
        <v>429</v>
      </c>
      <c r="F480" s="12" t="s">
        <v>919</v>
      </c>
      <c r="G480" s="174" t="s">
        <v>232</v>
      </c>
      <c r="H480" s="174" t="s">
        <v>72</v>
      </c>
      <c r="I480" s="31"/>
      <c r="J480" s="31"/>
      <c r="K480" s="31" t="s">
        <v>429</v>
      </c>
      <c r="L480" s="31" t="s">
        <v>429</v>
      </c>
      <c r="M480" s="31" t="s">
        <v>429</v>
      </c>
      <c r="N480" s="31" t="s">
        <v>429</v>
      </c>
      <c r="O480" s="31" t="s">
        <v>429</v>
      </c>
      <c r="P480" s="31" t="s">
        <v>429</v>
      </c>
      <c r="Q480" s="31" t="s">
        <v>78</v>
      </c>
    </row>
    <row r="481" spans="2:17" ht="24" customHeight="1">
      <c r="B481" s="160" t="s">
        <v>393</v>
      </c>
      <c r="C481" s="174" t="s">
        <v>939</v>
      </c>
      <c r="D481" s="174" t="s">
        <v>429</v>
      </c>
      <c r="E481" s="174" t="s">
        <v>429</v>
      </c>
      <c r="F481" s="12" t="s">
        <v>919</v>
      </c>
      <c r="G481" s="174" t="s">
        <v>232</v>
      </c>
      <c r="H481" s="174" t="s">
        <v>72</v>
      </c>
      <c r="I481" s="31"/>
      <c r="J481" s="31"/>
      <c r="K481" s="31" t="s">
        <v>429</v>
      </c>
      <c r="L481" s="31" t="s">
        <v>429</v>
      </c>
      <c r="M481" s="31" t="s">
        <v>429</v>
      </c>
      <c r="N481" s="31" t="s">
        <v>429</v>
      </c>
      <c r="O481" s="31" t="s">
        <v>429</v>
      </c>
      <c r="P481" s="31" t="s">
        <v>429</v>
      </c>
      <c r="Q481" s="31" t="s">
        <v>78</v>
      </c>
    </row>
    <row r="482" spans="2:17" ht="24" customHeight="1">
      <c r="B482" s="160" t="s">
        <v>393</v>
      </c>
      <c r="C482" s="174" t="s">
        <v>940</v>
      </c>
      <c r="D482" s="174" t="s">
        <v>429</v>
      </c>
      <c r="E482" s="174" t="s">
        <v>429</v>
      </c>
      <c r="F482" s="12" t="s">
        <v>919</v>
      </c>
      <c r="G482" s="174" t="s">
        <v>232</v>
      </c>
      <c r="H482" s="174" t="s">
        <v>72</v>
      </c>
      <c r="I482" s="31"/>
      <c r="J482" s="31"/>
      <c r="K482" s="31" t="s">
        <v>429</v>
      </c>
      <c r="L482" s="31" t="s">
        <v>429</v>
      </c>
      <c r="M482" s="31" t="s">
        <v>429</v>
      </c>
      <c r="N482" s="31" t="s">
        <v>429</v>
      </c>
      <c r="O482" s="31" t="s">
        <v>429</v>
      </c>
      <c r="P482" s="31" t="s">
        <v>429</v>
      </c>
      <c r="Q482" s="31" t="s">
        <v>78</v>
      </c>
    </row>
    <row r="483" spans="2:17" ht="24" customHeight="1">
      <c r="B483" s="160" t="s">
        <v>393</v>
      </c>
      <c r="C483" s="174" t="s">
        <v>941</v>
      </c>
      <c r="D483" s="174" t="s">
        <v>429</v>
      </c>
      <c r="E483" s="174" t="s">
        <v>429</v>
      </c>
      <c r="F483" s="12" t="s">
        <v>919</v>
      </c>
      <c r="G483" s="174" t="s">
        <v>232</v>
      </c>
      <c r="H483" s="174" t="s">
        <v>72</v>
      </c>
      <c r="I483" s="31"/>
      <c r="J483" s="31"/>
      <c r="K483" s="31" t="s">
        <v>429</v>
      </c>
      <c r="L483" s="31" t="s">
        <v>429</v>
      </c>
      <c r="M483" s="31" t="s">
        <v>429</v>
      </c>
      <c r="N483" s="31" t="s">
        <v>429</v>
      </c>
      <c r="O483" s="31" t="s">
        <v>429</v>
      </c>
      <c r="P483" s="31" t="s">
        <v>429</v>
      </c>
      <c r="Q483" s="31" t="s">
        <v>78</v>
      </c>
    </row>
    <row r="484" spans="2:17" ht="24" customHeight="1">
      <c r="B484" s="160" t="s">
        <v>393</v>
      </c>
      <c r="C484" s="174" t="s">
        <v>942</v>
      </c>
      <c r="D484" s="174" t="s">
        <v>429</v>
      </c>
      <c r="E484" s="174" t="s">
        <v>429</v>
      </c>
      <c r="F484" s="12" t="s">
        <v>919</v>
      </c>
      <c r="G484" s="174" t="s">
        <v>232</v>
      </c>
      <c r="H484" s="174" t="s">
        <v>72</v>
      </c>
      <c r="I484" s="31"/>
      <c r="J484" s="31"/>
      <c r="K484" s="31" t="s">
        <v>429</v>
      </c>
      <c r="L484" s="31" t="s">
        <v>429</v>
      </c>
      <c r="M484" s="31" t="s">
        <v>429</v>
      </c>
      <c r="N484" s="31" t="s">
        <v>429</v>
      </c>
      <c r="O484" s="31" t="s">
        <v>429</v>
      </c>
      <c r="P484" s="31" t="s">
        <v>429</v>
      </c>
      <c r="Q484" s="31" t="s">
        <v>78</v>
      </c>
    </row>
    <row r="485" spans="2:17" ht="24" customHeight="1">
      <c r="B485" s="160" t="s">
        <v>943</v>
      </c>
      <c r="C485" s="174" t="s">
        <v>944</v>
      </c>
      <c r="D485" s="174" t="s">
        <v>429</v>
      </c>
      <c r="E485" s="174" t="s">
        <v>429</v>
      </c>
      <c r="F485" s="12" t="s">
        <v>943</v>
      </c>
      <c r="G485" s="174" t="s">
        <v>232</v>
      </c>
      <c r="H485" s="174" t="s">
        <v>72</v>
      </c>
      <c r="I485" s="31"/>
      <c r="J485" s="31"/>
      <c r="K485" s="31" t="s">
        <v>429</v>
      </c>
      <c r="L485" s="31" t="s">
        <v>429</v>
      </c>
      <c r="M485" s="31" t="s">
        <v>429</v>
      </c>
      <c r="N485" s="31" t="s">
        <v>429</v>
      </c>
      <c r="O485" s="31" t="s">
        <v>429</v>
      </c>
      <c r="P485" s="31" t="s">
        <v>429</v>
      </c>
      <c r="Q485" s="31" t="s">
        <v>78</v>
      </c>
    </row>
    <row r="486" spans="2:17" ht="24" customHeight="1">
      <c r="B486" s="160" t="s">
        <v>945</v>
      </c>
      <c r="C486" s="174" t="s">
        <v>946</v>
      </c>
      <c r="D486" s="174" t="s">
        <v>429</v>
      </c>
      <c r="E486" s="174" t="s">
        <v>429</v>
      </c>
      <c r="F486" s="12" t="s">
        <v>947</v>
      </c>
      <c r="G486" s="174" t="s">
        <v>232</v>
      </c>
      <c r="H486" s="174" t="s">
        <v>72</v>
      </c>
      <c r="I486" s="31"/>
      <c r="J486" s="31"/>
      <c r="K486" s="31" t="s">
        <v>429</v>
      </c>
      <c r="L486" s="31" t="s">
        <v>429</v>
      </c>
      <c r="M486" s="31" t="s">
        <v>429</v>
      </c>
      <c r="N486" s="31" t="s">
        <v>429</v>
      </c>
      <c r="O486" s="31" t="s">
        <v>429</v>
      </c>
      <c r="P486" s="31" t="s">
        <v>429</v>
      </c>
      <c r="Q486" s="31" t="s">
        <v>78</v>
      </c>
    </row>
    <row r="487" spans="2:17" ht="24" customHeight="1">
      <c r="B487" s="160" t="s">
        <v>945</v>
      </c>
      <c r="C487" s="174" t="s">
        <v>948</v>
      </c>
      <c r="D487" s="174" t="s">
        <v>429</v>
      </c>
      <c r="E487" s="174" t="s">
        <v>429</v>
      </c>
      <c r="F487" s="12" t="s">
        <v>947</v>
      </c>
      <c r="G487" s="174" t="s">
        <v>232</v>
      </c>
      <c r="H487" s="174" t="s">
        <v>72</v>
      </c>
      <c r="I487" s="31"/>
      <c r="J487" s="31"/>
      <c r="K487" s="31" t="s">
        <v>429</v>
      </c>
      <c r="L487" s="31" t="s">
        <v>429</v>
      </c>
      <c r="M487" s="31" t="s">
        <v>429</v>
      </c>
      <c r="N487" s="31" t="s">
        <v>429</v>
      </c>
      <c r="O487" s="31" t="s">
        <v>429</v>
      </c>
      <c r="P487" s="31" t="s">
        <v>429</v>
      </c>
      <c r="Q487" s="31" t="s">
        <v>78</v>
      </c>
    </row>
    <row r="488" spans="2:17" ht="24" customHeight="1">
      <c r="B488" s="160" t="s">
        <v>945</v>
      </c>
      <c r="C488" s="174" t="s">
        <v>949</v>
      </c>
      <c r="D488" s="174" t="s">
        <v>429</v>
      </c>
      <c r="E488" s="174" t="s">
        <v>429</v>
      </c>
      <c r="F488" s="12" t="s">
        <v>947</v>
      </c>
      <c r="G488" s="174" t="s">
        <v>232</v>
      </c>
      <c r="H488" s="174" t="s">
        <v>72</v>
      </c>
      <c r="I488" s="31"/>
      <c r="J488" s="31"/>
      <c r="K488" s="31" t="s">
        <v>429</v>
      </c>
      <c r="L488" s="31" t="s">
        <v>429</v>
      </c>
      <c r="M488" s="31" t="s">
        <v>429</v>
      </c>
      <c r="N488" s="31" t="s">
        <v>429</v>
      </c>
      <c r="O488" s="31" t="s">
        <v>429</v>
      </c>
      <c r="P488" s="31" t="s">
        <v>429</v>
      </c>
      <c r="Q488" s="31" t="s">
        <v>78</v>
      </c>
    </row>
    <row r="489" spans="2:17" ht="24" customHeight="1">
      <c r="B489" s="160" t="s">
        <v>407</v>
      </c>
      <c r="C489" s="174" t="s">
        <v>950</v>
      </c>
      <c r="D489" s="174" t="s">
        <v>429</v>
      </c>
      <c r="E489" s="174" t="s">
        <v>429</v>
      </c>
      <c r="F489" s="12" t="s">
        <v>951</v>
      </c>
      <c r="G489" s="174" t="s">
        <v>232</v>
      </c>
      <c r="H489" s="174" t="s">
        <v>72</v>
      </c>
      <c r="I489" s="31"/>
      <c r="J489" s="31"/>
      <c r="K489" s="31" t="s">
        <v>429</v>
      </c>
      <c r="L489" s="31" t="s">
        <v>429</v>
      </c>
      <c r="M489" s="31" t="s">
        <v>429</v>
      </c>
      <c r="N489" s="31" t="s">
        <v>429</v>
      </c>
      <c r="O489" s="31" t="s">
        <v>429</v>
      </c>
      <c r="P489" s="31" t="s">
        <v>429</v>
      </c>
      <c r="Q489" s="31" t="s">
        <v>78</v>
      </c>
    </row>
    <row r="490" spans="2:17" ht="24" customHeight="1">
      <c r="B490" s="160" t="s">
        <v>407</v>
      </c>
      <c r="C490" s="174" t="s">
        <v>952</v>
      </c>
      <c r="D490" s="174" t="s">
        <v>429</v>
      </c>
      <c r="E490" s="174" t="s">
        <v>429</v>
      </c>
      <c r="F490" s="12" t="s">
        <v>951</v>
      </c>
      <c r="G490" s="174" t="s">
        <v>232</v>
      </c>
      <c r="H490" s="174" t="s">
        <v>72</v>
      </c>
      <c r="I490" s="31"/>
      <c r="J490" s="31"/>
      <c r="K490" s="31" t="s">
        <v>429</v>
      </c>
      <c r="L490" s="31" t="s">
        <v>429</v>
      </c>
      <c r="M490" s="31" t="s">
        <v>429</v>
      </c>
      <c r="N490" s="31" t="s">
        <v>429</v>
      </c>
      <c r="O490" s="31" t="s">
        <v>429</v>
      </c>
      <c r="P490" s="31" t="s">
        <v>429</v>
      </c>
      <c r="Q490" s="31" t="s">
        <v>78</v>
      </c>
    </row>
    <row r="491" spans="2:17" ht="24" customHeight="1">
      <c r="B491" s="160" t="s">
        <v>407</v>
      </c>
      <c r="C491" s="174" t="s">
        <v>953</v>
      </c>
      <c r="D491" s="174" t="s">
        <v>429</v>
      </c>
      <c r="E491" s="174" t="s">
        <v>429</v>
      </c>
      <c r="F491" s="12" t="s">
        <v>951</v>
      </c>
      <c r="G491" s="174" t="s">
        <v>232</v>
      </c>
      <c r="H491" s="174" t="s">
        <v>72</v>
      </c>
      <c r="I491" s="31"/>
      <c r="J491" s="31"/>
      <c r="K491" s="31" t="s">
        <v>429</v>
      </c>
      <c r="L491" s="31" t="s">
        <v>429</v>
      </c>
      <c r="M491" s="31" t="s">
        <v>429</v>
      </c>
      <c r="N491" s="31" t="s">
        <v>429</v>
      </c>
      <c r="O491" s="31" t="s">
        <v>429</v>
      </c>
      <c r="P491" s="31" t="s">
        <v>429</v>
      </c>
      <c r="Q491" s="31" t="s">
        <v>78</v>
      </c>
    </row>
    <row r="492" spans="2:17" ht="24" customHeight="1" thickBot="1">
      <c r="B492" s="90"/>
      <c r="C492" s="72"/>
      <c r="D492" s="73"/>
      <c r="E492" s="72"/>
      <c r="F492" s="78"/>
      <c r="G492" s="78"/>
      <c r="H492" s="78"/>
      <c r="I492" s="78"/>
      <c r="J492" s="78"/>
      <c r="K492" s="78"/>
      <c r="L492" s="78"/>
      <c r="M492" s="78"/>
      <c r="N492" s="78"/>
      <c r="O492" s="31"/>
      <c r="P492" s="31"/>
      <c r="Q492" s="31"/>
    </row>
    <row r="493" spans="2:17" ht="24" customHeight="1">
      <c r="B493" s="25"/>
      <c r="C493" s="25"/>
      <c r="D493" s="25"/>
      <c r="E493" s="25"/>
      <c r="F493" s="160"/>
      <c r="G493" s="160"/>
      <c r="H493" s="160"/>
      <c r="I493" s="160"/>
      <c r="J493" s="160"/>
      <c r="K493" s="160"/>
      <c r="L493" s="160"/>
      <c r="M493" s="160"/>
      <c r="N493" s="160"/>
      <c r="O493" s="160"/>
      <c r="P493" s="160"/>
      <c r="Q493" s="160"/>
    </row>
    <row r="494" spans="2:17" ht="24" customHeight="1" thickBot="1">
      <c r="B494" s="342" t="s">
        <v>32</v>
      </c>
      <c r="C494" s="343"/>
      <c r="D494" s="343"/>
      <c r="E494" s="343"/>
      <c r="F494" s="343"/>
      <c r="G494" s="343"/>
      <c r="H494" s="343"/>
      <c r="I494" s="343"/>
      <c r="J494" s="343"/>
      <c r="K494" s="31"/>
      <c r="L494" s="31"/>
      <c r="M494" s="31"/>
      <c r="N494" s="31"/>
      <c r="O494" s="31"/>
      <c r="P494" s="31"/>
      <c r="Q494" s="31"/>
    </row>
    <row r="495" spans="2:17" ht="24" customHeight="1">
      <c r="B495" s="344" t="s">
        <v>33</v>
      </c>
      <c r="C495" s="345"/>
      <c r="D495" s="345"/>
      <c r="E495" s="345"/>
      <c r="F495" s="345"/>
      <c r="G495" s="345"/>
      <c r="H495" s="345"/>
      <c r="I495" s="345"/>
      <c r="J495" s="345"/>
      <c r="K495" s="31"/>
      <c r="L495" s="31"/>
      <c r="M495" s="31"/>
      <c r="N495" s="31"/>
      <c r="O495" s="31"/>
      <c r="P495" s="31"/>
      <c r="Q495" s="31"/>
    </row>
    <row r="496" spans="2:17" ht="24" customHeight="1" thickBot="1">
      <c r="B496" s="25"/>
      <c r="C496" s="25"/>
      <c r="D496" s="25"/>
      <c r="E496" s="25"/>
      <c r="F496" s="160"/>
      <c r="G496" s="160"/>
      <c r="H496" s="160"/>
      <c r="I496" s="160"/>
      <c r="J496" s="160"/>
      <c r="K496" s="160"/>
      <c r="L496" s="160"/>
      <c r="M496" s="160"/>
      <c r="N496" s="160"/>
      <c r="O496" s="160"/>
      <c r="P496" s="160"/>
      <c r="Q496" s="160"/>
    </row>
    <row r="497" spans="2:17" ht="24" customHeight="1">
      <c r="B497" s="336" t="s">
        <v>34</v>
      </c>
      <c r="C497" s="336"/>
      <c r="D497" s="336"/>
      <c r="E497" s="336"/>
      <c r="F497" s="336"/>
      <c r="G497" s="336"/>
      <c r="H497" s="336"/>
      <c r="I497" s="336"/>
      <c r="J497" s="336"/>
      <c r="K497" s="160"/>
      <c r="L497" s="160"/>
      <c r="M497" s="160"/>
      <c r="N497" s="160"/>
      <c r="O497" s="160"/>
      <c r="P497" s="160"/>
      <c r="Q497" s="160"/>
    </row>
    <row r="498" spans="2:17" ht="24" customHeight="1">
      <c r="B498" s="319" t="s">
        <v>35</v>
      </c>
      <c r="C498" s="319"/>
      <c r="D498" s="319"/>
      <c r="E498" s="319"/>
      <c r="F498" s="319"/>
      <c r="G498" s="319"/>
      <c r="H498" s="319"/>
      <c r="I498" s="319"/>
      <c r="J498" s="319"/>
      <c r="K498" s="160"/>
      <c r="L498" s="160"/>
      <c r="M498" s="160"/>
      <c r="N498" s="160"/>
      <c r="O498" s="160"/>
      <c r="P498" s="160"/>
      <c r="Q498" s="160"/>
    </row>
    <row r="499" spans="2:17" ht="24" customHeight="1">
      <c r="B499" s="338" t="s">
        <v>37</v>
      </c>
      <c r="C499" s="338"/>
      <c r="D499" s="338"/>
      <c r="E499" s="338"/>
      <c r="F499" s="338"/>
      <c r="G499" s="338"/>
      <c r="H499" s="338"/>
      <c r="I499" s="338"/>
      <c r="J499" s="338"/>
      <c r="K499" s="160"/>
      <c r="L499" s="160"/>
      <c r="M499" s="160"/>
      <c r="N499" s="160"/>
      <c r="O499" s="160"/>
      <c r="P499" s="160"/>
      <c r="Q499" s="160"/>
    </row>
    <row r="500" spans="2:17" ht="24" customHeight="1">
      <c r="B500" s="347"/>
      <c r="C500" s="347"/>
      <c r="D500" s="347"/>
      <c r="E500" s="347"/>
      <c r="F500" s="347"/>
      <c r="G500" s="347"/>
      <c r="H500" s="347"/>
      <c r="I500" s="347"/>
      <c r="J500" s="347"/>
      <c r="K500" s="160"/>
      <c r="L500" s="160"/>
      <c r="M500" s="160"/>
      <c r="N500" s="160"/>
      <c r="O500" s="160"/>
      <c r="P500" s="160"/>
      <c r="Q500" s="160"/>
    </row>
    <row r="501" spans="2:17" ht="24" customHeight="1">
      <c r="B501" s="160"/>
      <c r="C501" s="160"/>
      <c r="D501" s="160"/>
      <c r="E501" s="160"/>
      <c r="F501" s="160"/>
      <c r="G501" s="160"/>
      <c r="H501" s="160"/>
      <c r="I501" s="160"/>
      <c r="J501" s="160"/>
      <c r="K501" s="160"/>
      <c r="L501" s="160"/>
      <c r="M501" s="160"/>
      <c r="N501" s="160"/>
      <c r="O501" s="160"/>
      <c r="P501" s="160"/>
      <c r="Q501" s="160"/>
    </row>
    <row r="502" spans="2:17" ht="24" customHeight="1">
      <c r="B502" s="160"/>
      <c r="C502" s="160"/>
      <c r="D502" s="160"/>
      <c r="E502" s="160"/>
      <c r="F502" s="160"/>
      <c r="G502" s="160"/>
      <c r="H502" s="160"/>
      <c r="I502" s="160"/>
      <c r="J502" s="160"/>
      <c r="K502" s="160"/>
      <c r="L502" s="160"/>
      <c r="M502" s="160"/>
      <c r="N502" s="160"/>
      <c r="O502" s="160"/>
      <c r="P502" s="160"/>
      <c r="Q502" s="160"/>
    </row>
    <row r="503" spans="2:17" ht="24" customHeight="1">
      <c r="B503" s="160"/>
      <c r="C503" s="160"/>
      <c r="D503" s="160"/>
      <c r="E503" s="160"/>
      <c r="F503" s="160"/>
      <c r="G503" s="160"/>
      <c r="H503" s="160"/>
      <c r="I503" s="160"/>
      <c r="J503" s="160"/>
      <c r="K503" s="160"/>
      <c r="L503" s="160"/>
      <c r="M503" s="160"/>
      <c r="N503" s="160"/>
      <c r="O503" s="160"/>
      <c r="P503" s="160"/>
      <c r="Q503" s="160"/>
    </row>
    <row r="504" spans="2:17" ht="24" customHeight="1">
      <c r="B504" s="160"/>
      <c r="C504" s="160"/>
      <c r="D504" s="160"/>
      <c r="E504" s="160"/>
      <c r="F504" s="160"/>
      <c r="G504" s="160"/>
      <c r="H504" s="160"/>
      <c r="I504" s="160"/>
      <c r="J504" s="160"/>
      <c r="K504" s="160"/>
      <c r="L504" s="160"/>
      <c r="M504" s="160"/>
      <c r="N504" s="160"/>
      <c r="O504" s="160"/>
      <c r="P504" s="160"/>
      <c r="Q504" s="160"/>
    </row>
    <row r="505" spans="2:17" ht="24" customHeight="1">
      <c r="B505" s="160"/>
      <c r="C505" s="160"/>
      <c r="D505" s="160"/>
      <c r="E505" s="160"/>
      <c r="F505" s="31"/>
      <c r="G505" s="31"/>
      <c r="H505" s="31"/>
      <c r="I505" s="31"/>
      <c r="J505" s="31"/>
      <c r="K505" s="31"/>
      <c r="L505" s="31"/>
      <c r="M505" s="31"/>
      <c r="N505" s="31"/>
      <c r="O505" s="31"/>
      <c r="P505" s="31"/>
      <c r="Q505" s="31"/>
    </row>
    <row r="506" spans="2:17" ht="24" customHeight="1">
      <c r="B506" s="160"/>
      <c r="C506" s="160"/>
      <c r="D506" s="160"/>
      <c r="E506" s="160"/>
      <c r="F506" s="160"/>
      <c r="G506" s="160"/>
      <c r="H506" s="160"/>
      <c r="I506" s="160"/>
      <c r="J506" s="160"/>
      <c r="K506" s="160"/>
      <c r="L506" s="160"/>
      <c r="M506" s="160"/>
      <c r="N506" s="160"/>
      <c r="O506" s="160"/>
      <c r="P506" s="160"/>
      <c r="Q506" s="160"/>
    </row>
    <row r="507" spans="2:17" ht="24" customHeight="1">
      <c r="B507" s="160"/>
      <c r="C507" s="160"/>
      <c r="D507" s="160"/>
      <c r="E507" s="160"/>
      <c r="F507" s="160"/>
      <c r="G507" s="160"/>
      <c r="H507" s="160"/>
      <c r="I507" s="160"/>
      <c r="J507" s="160"/>
      <c r="K507" s="160"/>
      <c r="L507" s="160"/>
      <c r="M507" s="160"/>
      <c r="N507" s="160"/>
      <c r="O507" s="160"/>
      <c r="P507" s="160"/>
      <c r="Q507" s="160"/>
    </row>
    <row r="508" spans="2:17" ht="24" customHeight="1">
      <c r="B508" s="160"/>
      <c r="C508" s="160"/>
      <c r="D508" s="160"/>
      <c r="E508" s="160"/>
      <c r="F508" s="160"/>
      <c r="G508" s="160"/>
      <c r="H508" s="160"/>
      <c r="I508" s="160"/>
      <c r="J508" s="160"/>
      <c r="K508" s="160"/>
      <c r="L508" s="160"/>
      <c r="M508" s="160"/>
      <c r="N508" s="160"/>
      <c r="O508" s="160"/>
      <c r="P508" s="160"/>
      <c r="Q508" s="160"/>
    </row>
    <row r="509" spans="2:17" ht="24" customHeight="1">
      <c r="B509" s="160"/>
      <c r="C509" s="160"/>
      <c r="D509" s="160"/>
      <c r="E509" s="160"/>
      <c r="F509" s="160"/>
      <c r="G509" s="160"/>
      <c r="H509" s="160"/>
      <c r="I509" s="160"/>
      <c r="J509" s="160"/>
      <c r="K509" s="160"/>
      <c r="L509" s="160"/>
      <c r="M509" s="160"/>
      <c r="N509" s="160"/>
      <c r="O509" s="160"/>
      <c r="P509" s="160"/>
      <c r="Q509" s="160"/>
    </row>
    <row r="510" spans="2:17" ht="24" customHeight="1">
      <c r="B510" s="160"/>
      <c r="C510" s="160"/>
      <c r="D510" s="160"/>
      <c r="E510" s="160"/>
      <c r="F510" s="160"/>
      <c r="G510" s="160"/>
      <c r="H510" s="160"/>
      <c r="I510" s="160"/>
      <c r="J510" s="160"/>
      <c r="K510" s="160"/>
      <c r="L510" s="160"/>
      <c r="M510" s="160"/>
      <c r="N510" s="160"/>
      <c r="O510" s="160"/>
      <c r="P510" s="160"/>
      <c r="Q510" s="160"/>
    </row>
    <row r="511" spans="2:17" ht="24" customHeight="1">
      <c r="B511" s="160"/>
      <c r="C511" s="160"/>
      <c r="D511" s="160"/>
      <c r="E511" s="160"/>
      <c r="F511" s="160"/>
      <c r="G511" s="160"/>
      <c r="H511" s="160"/>
      <c r="I511" s="160"/>
      <c r="J511" s="160"/>
      <c r="K511" s="160"/>
      <c r="L511" s="160"/>
      <c r="M511" s="160"/>
      <c r="N511" s="160"/>
      <c r="O511" s="160"/>
      <c r="P511" s="160"/>
      <c r="Q511" s="160"/>
    </row>
    <row r="512" spans="2:17" ht="24" customHeight="1">
      <c r="B512" s="160"/>
      <c r="C512" s="160"/>
      <c r="D512" s="160"/>
      <c r="E512" s="160"/>
      <c r="F512" s="160"/>
      <c r="G512" s="160"/>
      <c r="H512" s="160"/>
      <c r="I512" s="160"/>
      <c r="J512" s="160"/>
      <c r="K512" s="160"/>
      <c r="L512" s="160"/>
      <c r="M512" s="160"/>
      <c r="N512" s="160"/>
      <c r="O512" s="160"/>
      <c r="P512" s="160"/>
      <c r="Q512" s="160"/>
    </row>
    <row r="513" spans="2:17" ht="24" customHeight="1">
      <c r="B513" s="160"/>
      <c r="C513" s="160"/>
      <c r="D513" s="160"/>
      <c r="E513" s="160"/>
      <c r="F513" s="160"/>
      <c r="G513" s="160"/>
      <c r="H513" s="160"/>
      <c r="I513" s="160"/>
      <c r="J513" s="160"/>
      <c r="K513" s="160"/>
      <c r="L513" s="160"/>
      <c r="M513" s="160"/>
      <c r="N513" s="160"/>
      <c r="O513" s="160"/>
      <c r="P513" s="160"/>
      <c r="Q513" s="160"/>
    </row>
    <row r="514" spans="2:17" ht="24" customHeight="1">
      <c r="B514" s="160"/>
      <c r="C514" s="160"/>
      <c r="D514" s="160"/>
      <c r="E514" s="160"/>
      <c r="F514" s="160"/>
      <c r="G514" s="160"/>
      <c r="H514" s="160"/>
      <c r="I514" s="160"/>
      <c r="J514" s="160"/>
      <c r="K514" s="160"/>
      <c r="L514" s="160"/>
      <c r="M514" s="160"/>
      <c r="N514" s="160"/>
      <c r="O514" s="160"/>
      <c r="P514" s="160"/>
      <c r="Q514" s="160"/>
    </row>
    <row r="515" spans="2:17" ht="24" customHeight="1">
      <c r="B515" s="160"/>
      <c r="C515" s="160"/>
      <c r="D515" s="160"/>
      <c r="E515" s="160"/>
      <c r="F515" s="160"/>
      <c r="G515" s="160"/>
      <c r="H515" s="160"/>
      <c r="I515" s="160"/>
      <c r="J515" s="160"/>
      <c r="K515" s="160"/>
      <c r="L515" s="160"/>
      <c r="M515" s="160"/>
      <c r="N515" s="160"/>
      <c r="O515" s="160"/>
      <c r="P515" s="160"/>
      <c r="Q515" s="160"/>
    </row>
    <row r="516" spans="2:17" ht="24" customHeight="1">
      <c r="B516" s="160"/>
      <c r="C516" s="160"/>
      <c r="D516" s="160"/>
      <c r="E516" s="160"/>
      <c r="F516" s="160"/>
      <c r="G516" s="160"/>
      <c r="H516" s="160"/>
      <c r="I516" s="160"/>
      <c r="J516" s="160"/>
      <c r="K516" s="160"/>
      <c r="L516" s="160"/>
      <c r="M516" s="160"/>
      <c r="N516" s="160"/>
      <c r="O516" s="160"/>
      <c r="P516" s="160"/>
      <c r="Q516" s="160"/>
    </row>
    <row r="517" spans="2:17" ht="24" customHeight="1">
      <c r="B517" s="160"/>
      <c r="C517" s="160"/>
      <c r="D517" s="160"/>
      <c r="E517" s="160"/>
      <c r="F517" s="160"/>
      <c r="G517" s="160"/>
      <c r="H517" s="160"/>
      <c r="I517" s="160"/>
      <c r="J517" s="160"/>
      <c r="K517" s="160"/>
      <c r="L517" s="160"/>
      <c r="M517" s="160"/>
      <c r="N517" s="160"/>
      <c r="O517" s="160"/>
      <c r="P517" s="160"/>
      <c r="Q517" s="160"/>
    </row>
    <row r="518" spans="2:17" ht="24" customHeight="1">
      <c r="B518" s="160"/>
      <c r="C518" s="160"/>
      <c r="D518" s="160"/>
      <c r="E518" s="160"/>
      <c r="F518" s="160"/>
      <c r="G518" s="160"/>
      <c r="H518" s="160"/>
      <c r="I518" s="160"/>
      <c r="J518" s="160"/>
      <c r="K518" s="160"/>
      <c r="L518" s="160"/>
      <c r="M518" s="160"/>
      <c r="N518" s="160"/>
      <c r="O518" s="160"/>
      <c r="P518" s="160"/>
      <c r="Q518" s="160"/>
    </row>
    <row r="519" spans="2:17" ht="24" customHeight="1">
      <c r="B519" s="160"/>
      <c r="C519" s="160"/>
      <c r="D519" s="160"/>
      <c r="E519" s="160"/>
      <c r="F519" s="160"/>
      <c r="G519" s="160"/>
      <c r="H519" s="160"/>
      <c r="I519" s="160"/>
      <c r="J519" s="160"/>
      <c r="K519" s="160"/>
      <c r="L519" s="160"/>
      <c r="M519" s="160"/>
      <c r="N519" s="160"/>
      <c r="O519" s="160"/>
      <c r="P519" s="160"/>
      <c r="Q519" s="160"/>
    </row>
  </sheetData>
  <protectedRanges>
    <protectedRange algorithmName="SHA-512" hashValue="19r0bVvPR7yZA0UiYij7Tv1CBk3noIABvFePbLhCJ4nk3L6A+Fy+RdPPS3STf+a52x4pG2PQK4FAkXK9epnlIA==" saltValue="gQC4yrLvnbJqxYZ0KSEoZA==" spinCount="100000" sqref="B28" name="Government revenues_1"/>
  </protectedRanges>
  <mergeCells count="20">
    <mergeCell ref="B2:J2"/>
    <mergeCell ref="B3:J3"/>
    <mergeCell ref="B4:J4"/>
    <mergeCell ref="B5:J5"/>
    <mergeCell ref="B6:J6"/>
    <mergeCell ref="B499:J499"/>
    <mergeCell ref="B500:J500"/>
    <mergeCell ref="B7:J7"/>
    <mergeCell ref="B8:J8"/>
    <mergeCell ref="B10:J10"/>
    <mergeCell ref="B11:J11"/>
    <mergeCell ref="B12:J12"/>
    <mergeCell ref="B83:J83"/>
    <mergeCell ref="B494:J494"/>
    <mergeCell ref="B495:J495"/>
    <mergeCell ref="B13:J13"/>
    <mergeCell ref="B21:J21"/>
    <mergeCell ref="B22:D22"/>
    <mergeCell ref="B497:J497"/>
    <mergeCell ref="B498:J498"/>
  </mergeCells>
  <phoneticPr fontId="71" type="noConversion"/>
  <dataValidations count="29">
    <dataValidation allowBlank="1" showInputMessage="1" showErrorMessage="1" promptTitle="Company name" prompt="Input company name here._x000a__x000a_Please refrain from using acronyms, and input complete name." sqref="B47 B61:B62 B64 B75 B66:B72" xr:uid="{C350F0E4-4E62-4F30-B87E-F27D6B9371A9}"/>
    <dataValidation allowBlank="1" showInputMessage="1" showErrorMessage="1" promptTitle="Identification #" prompt="Please input unique identification number, such as TIN, organisational number or similar" sqref="E29 E35 E43" xr:uid="{4120235B-D2FD-4BFD-ABFB-C2C2C7807A6F}"/>
    <dataValidation allowBlank="1" showInputMessage="1" showErrorMessage="1" promptTitle="Please insert commodities" prompt="Please insert the relevant commodities of the company here, separated by commas." sqref="G78 G32:G34 G47:G49 G73:G76 G29 G26" xr:uid="{6A44821C-9A13-4D03-9DBE-3FE545535EDF}"/>
    <dataValidation allowBlank="1" showInputMessage="1" showErrorMessage="1" promptTitle="Name of identifier" prompt="Please input name of identifier, such as &quot;Taxpayer Identification Number&quot; or similar." sqref="B23" xr:uid="{412124B2-A34B-47AD-A7F2-2DA2FD26EE6D}"/>
    <dataValidation allowBlank="1" showInputMessage="1" showErrorMessage="1" promptTitle="Name of register" prompt="Please input name of register or agency" sqref="C23" xr:uid="{2DCD63E0-4119-4A73-AC8A-488AF5C36CD2}"/>
    <dataValidation allowBlank="1" showInputMessage="1" showErrorMessage="1" promptTitle="Registry URL" prompt="Please insert direct URL to the registry or agency" sqref="D23" xr:uid="{49ACC2E6-D08E-4618-B923-D3F7B107DEFC}"/>
    <dataValidation type="textLength" allowBlank="1" showInputMessage="1" showErrorMessage="1" errorTitle="Please do not edit these cells" error="Please do not edit these cells" sqref="B23 C22:D22" xr:uid="{81EFF6B9-0948-4ED1-9FAA-6EA0DE53E4C0}">
      <formula1>10000</formula1>
      <formula2>50000</formula2>
    </dataValidation>
    <dataValidation type="textLength" allowBlank="1" showInputMessage="1" showErrorMessage="1" sqref="F24 A24:D24 A23 F20:F21 B492:J496 B500:J500 E23:E24 G20:J24 A20:E22 A1:J13 H14 A14:D14 I14:M19 B84:C84 F84:L84 B82:G83 H83 I82:I83 J83 A25:A441 N25:N81" xr:uid="{4B9AA2B5-1E60-430C-BA7F-02CA306120F1}">
      <formula1>9999999</formula1>
      <formula2>99999999</formula2>
    </dataValidation>
    <dataValidation type="textLength" allowBlank="1" showInputMessage="1" showErrorMessage="1" errorTitle="Do not edit these cells" error="Please do not edit these cells" sqref="B497:J499" xr:uid="{BAF144F0-3731-4BBB-961A-1F8765C0F270}">
      <formula1>9999999</formula1>
      <formula2>99999999</formula2>
    </dataValidation>
    <dataValidation errorStyle="warning" allowBlank="1" showInputMessage="1" showErrorMessage="1" errorTitle="URL " error="Please input a link in these cells" sqref="I67 I38 H59 J26:L55 H52:H57 J56:K82 L56:L81" xr:uid="{900097FA-9B5D-417A-9DC5-30D28C0778EB}"/>
    <dataValidation allowBlank="1" showInputMessage="1" showErrorMessage="1" promptTitle="Greenhouse Gas emissions" prompt="Tonnes equivalent CO2, Scope 1 and Scope 2" sqref="L492 N85:N491" xr:uid="{1510047E-83EC-4065-B3B8-8BCB8039C079}"/>
    <dataValidation type="list" allowBlank="1" showInputMessage="1" showErrorMessage="1" promptTitle="Government agency type" prompt="Choose type of government agency from the drop-down list._x000a_Please refrain from using custom types if possible." sqref="C15:C19"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9" xr:uid="{125DD936-3706-43C4-A261-DA623EB281A6}"/>
    <dataValidation type="textLength" allowBlank="1" showInputMessage="1" showErrorMessage="1" errorTitle="Do not edit - based on Part 4" error="These cells will be filled automatically" promptTitle="Do not edit - based on Part 4" prompt=" " sqref="H15:H19" xr:uid="{E7078589-660C-4DA2-9592-E8A92A55EA9A}">
      <formula1>999999</formula1>
      <formula2>9999999</formula2>
    </dataValidation>
    <dataValidation allowBlank="1" showInputMessage="1" showErrorMessage="1" promptTitle="Identification" prompt="Please input identification number for the reporting government entity, if applicable." sqref="D15:G19" xr:uid="{8310B678-8255-46C8-AF1B-93E3C1B16E87}"/>
    <dataValidation type="whole" allowBlank="1" showInputMessage="1" showErrorMessage="1" errorTitle="Do not edit - based on part 5" error="These cells will be filled automatically" promptTitle="Do not edit - based on part 5" prompt=" " sqref="M27:M81" xr:uid="{56FC6F82-9F1C-496E-9C14-F149EB40B8A6}">
      <formula1>1</formula1>
      <formula2>2</formula2>
    </dataValidation>
    <dataValidation type="list" allowBlank="1" showInputMessage="1" showErrorMessage="1" sqref="D26:D81" xr:uid="{CC737561-03C4-4B93-9581-63654E5A5B58}">
      <formula1>"&lt; Company type &gt;,State-owned enterprises, Private, Public"</formula1>
    </dataValidation>
    <dataValidation type="list" allowBlank="1" showInputMessage="1" showErrorMessage="1" promptTitle="Supporting company" prompt="Is the company an EITI supporting company (or a subsidiary of supporting company)_x000a_Yes_x000a_No_x000a_Subsidiary" sqref="C26:C81" xr:uid="{5D3B5D47-B24A-4CDA-B5CA-62913F2CF4A3}">
      <formula1>"Yes, No, Subsidiary of Supporting company"</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G85:G491" xr:uid="{5D281347-915C-4D0E-B76F-154D7B7C68B3}">
      <formula1>Commodity_names</formula1>
    </dataValidation>
    <dataValidation allowBlank="1" showInputMessage="1" showErrorMessage="1" promptTitle="Reference number" prompt="Please input the reference number of the legal agreement: contract, licence, lease, concession..." sqref="C85:C491" xr:uid="{FF6DDDEB-45F7-4DC8-8F55-BED4849AE1BE}"/>
    <dataValidation allowBlank="1" showInputMessage="1" showErrorMessage="1" promptTitle="Starting date" prompt="Please input the start date of the project in specific format_x000a__x000a_YYYY-MM-DD" sqref="D85:D491" xr:uid="{97222098-2709-4F42-AE33-BCC11C66118F}"/>
    <dataValidation allowBlank="1" showInputMessage="1" showErrorMessage="1" promptTitle="Affiliated Companies" prompt="Please insert the relevant companies affiliated to the project here, separated by commas." sqref="F85:F491" xr:uid="{E12F2734-F1F8-415D-942B-52F213FABA12}"/>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J85:J491" xr:uid="{8671A7B4-FBEE-40B4-83E1-8302DA427313}">
      <formula1>"&lt;Select unit&gt;,Sm3,Sm3 o.e.,Barrels,Tonnes,oz,carats,Scf"</formula1>
    </dataValidation>
    <dataValidation type="list" allowBlank="1" showInputMessage="1" showErrorMessage="1" sqref="H85:H491" xr:uid="{49FD5F6B-C034-4C11-BDF9-18680C0BE353}">
      <formula1>Project_phases_list</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I85:I491"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K85:K491" xr:uid="{83119F12-BEE5-4AB0-AD82-3D216DB6144F}">
      <formula1>0</formula1>
      <formula2>1000000000000000</formula2>
    </dataValidation>
    <dataValidation allowBlank="1" showInputMessage="1" showErrorMessage="1" promptTitle="Project name" prompt="Input project name here._x000a__x000a_Please refrain from using acronyms, and input complete name." sqref="B85:B491" xr:uid="{F99FE9B0-5192-4241-983B-FDB53885E318}"/>
    <dataValidation allowBlank="1" showInputMessage="1" showErrorMessage="1" promptTitle="Expiry date" prompt="Please input the expiry date of the project in specific format_x000a__x000a_YYYY-MM-DD" sqref="E85:E491" xr:uid="{E63A87CB-786C-4436-972D-FE3A46BE4A65}"/>
    <dataValidation type="list" showInputMessage="1" showErrorMessage="1" sqref="B28" xr:uid="{698F70B3-E32E-4A90-AA6A-3CD32655D901}">
      <formula1>Companies_list</formula1>
    </dataValidation>
  </dataValidations>
  <hyperlinks>
    <hyperlink ref="B8" r:id="rId1" xr:uid="{DD07F9BC-AC8A-4A9E-9450-3D0391EB0CA7}"/>
    <hyperlink ref="B495:F495" r:id="rId2" display="Give us your feedback or report a conflict in the data! Write to us at  data@eiti.org" xr:uid="{7DD6EEF9-F2B1-490B-AA9F-CD09A5BE123B}"/>
    <hyperlink ref="B494:F494" r:id="rId3" display="For the latest version of Summary data templates, see  https://eiti.org/summary-data-template" xr:uid="{3F13EEFE-7DC6-4094-8E58-281FFE9ACE0E}"/>
    <hyperlink ref="D23" r:id="rId4" xr:uid="{2DFD730A-67C6-46D2-A57F-1484D4188834}"/>
    <hyperlink ref="I27" r:id="rId5" display="https://find-and-update.company-information.service.gov.uk/company/01767530/filing-history" xr:uid="{8BDB0006-E4FF-4D8D-BFC6-41EF5759609C}"/>
    <hyperlink ref="I33" r:id="rId6" display="https://find-and-update.company-information.service.gov.uk/company/02304376/filing-history" xr:uid="{3FFAD488-FEEA-4E94-B9C2-D8F5FA2E27B2}"/>
    <hyperlink ref="I34" r:id="rId7" display="https://find-and-update.company-information.service.gov.uk/company/04370508" xr:uid="{03D8D72F-0288-4E60-BE4A-9065ABD6A68D}"/>
    <hyperlink ref="I42" r:id="rId8" display="https://find-and-update.company-information.service.gov.uk/company/03456891" xr:uid="{A93D3992-1CC1-4045-B0C1-8398251C1F8E}"/>
    <hyperlink ref="I47" r:id="rId9" display="https://find-and-update.company-information.service.gov.uk/company/08066733" xr:uid="{EC427093-3669-46CE-9C69-395F4578B7C6}"/>
    <hyperlink ref="I51" r:id="rId10" display="https://find-and-update.company-information.service.gov.uk/company/04689011" xr:uid="{E310C2C2-D977-40CE-B6FE-C94CEB32DF88}"/>
    <hyperlink ref="I52" r:id="rId11" xr:uid="{33BBD8FF-6734-4CAA-A221-F2F078429B1F}"/>
    <hyperlink ref="I57" r:id="rId12" display="https://find-and-update.company-information.service.gov.uk/company/01019769" xr:uid="{CAD9C48A-C817-4B5B-8B90-5EBD6C29C5B3}"/>
    <hyperlink ref="I58" r:id="rId13" display="https://find-and-update.company-information.service.gov.uk/company/NI006389" xr:uid="{E2F61D25-6985-4554-BDC8-A41E0E324831}"/>
    <hyperlink ref="I60" r:id="rId14" display="https://find-and-update.company-information.service.gov.uk/company/12086835" xr:uid="{498A45A6-3AF8-41E0-9072-5099AF11A64E}"/>
    <hyperlink ref="I61" r:id="rId15" display="https://find-and-update.company-information.service.gov.uk/company/10647707" xr:uid="{B90CF338-D17E-4B60-874B-F46EA38ED809}"/>
    <hyperlink ref="I63" r:id="rId16" display="https://find-and-update.company-information.service.gov.uk/company/09711370" xr:uid="{81A0866C-F059-4EBD-8E91-BA96E8874F13}"/>
    <hyperlink ref="I64" r:id="rId17" display="https://find-and-update.company-information.service.gov.uk/company/03531783" xr:uid="{4EE19C85-7871-4577-8E18-CC4662B0A0AE}"/>
    <hyperlink ref="I65" r:id="rId18" display="https://find-and-update.company-information.service.gov.uk/company/04653066" xr:uid="{6D288357-106A-4A7B-8D93-649778174B67}"/>
    <hyperlink ref="I66" r:id="rId19" display="https://find-and-update.company-information.service.gov.uk/company/13920571" xr:uid="{BB5DF904-CBA3-4FC7-84FD-EFED87B4C7DF}"/>
    <hyperlink ref="I68" r:id="rId20" display="https://find-and-update.company-information.service.gov.uk/company/09665181" xr:uid="{9613232A-CD02-4F66-BE10-095FCBD11A85}"/>
    <hyperlink ref="I69" r:id="rId21" display="https://find-and-update.company-information.service.gov.uk/company/FC033971" xr:uid="{D31E55C9-066D-4852-B3DA-744972A99BB3}"/>
    <hyperlink ref="I78" r:id="rId22" display="https://find-and-update.company-information.service.gov.uk/company/01805156" xr:uid="{F0FFCDE3-45EE-4D0B-B50D-D9101E53E43C}"/>
    <hyperlink ref="I79" r:id="rId23" display="https://find-and-update.company-information.service.gov.uk/company/01179300" xr:uid="{B82573CB-F41B-4B52-B99B-09F8D5E7B51C}"/>
    <hyperlink ref="I80" r:id="rId24" display="https://find-and-update.company-information.service.gov.uk/company/11957078" xr:uid="{118A9A10-D69D-48E5-AB7B-8E3073011108}"/>
    <hyperlink ref="I81" r:id="rId25" display="https://find-and-update.company-information.service.gov.uk/company/BR009394" xr:uid="{689E8778-F4C2-4CF8-A58F-754A99450A39}"/>
    <hyperlink ref="I26" r:id="rId26" display="https://find-and-update.company-information.service.gov.uk/company/00245717" xr:uid="{6DB1DD2F-6946-4B67-A3A2-784424A2DE81}"/>
    <hyperlink ref="I28" r:id="rId27" display="https://find-and-update.company-information.service.gov.uk/company/09696268" xr:uid="{344AB36A-A768-44B1-A111-C016F935DD01}"/>
    <hyperlink ref="I29" r:id="rId28" display="https://find-and-update.company-information.service.gov.uk/company/07720972" xr:uid="{DD5006D9-E4C4-41B9-8272-D6C229342849}"/>
    <hyperlink ref="I30" r:id="rId29" display="https://find-and-update.company-information.service.gov.uk/company/00338917" xr:uid="{3A2E438C-A396-4015-8231-7D680D8579A6}"/>
    <hyperlink ref="I31" r:id="rId30" display="https://find-and-update.company-information.service.gov.uk/company/00102498" xr:uid="{CE5EFB61-E061-4543-A116-97F3D4233357}"/>
    <hyperlink ref="I32" r:id="rId31" display="https://find-and-update.company-information.service.gov.uk/company/14739556" xr:uid="{2DB42C3C-E210-4CFC-88EB-D657DF93C9C5}"/>
    <hyperlink ref="I35" r:id="rId32" display="https://find-and-update.company-information.service.gov.uk/company/00658390" xr:uid="{A5510412-B99B-4C36-A813-0507831E8BEB}"/>
    <hyperlink ref="I36" r:id="rId33" display="https://find-and-update.company-information.service.gov.uk/company/03033654" xr:uid="{53DF2732-5155-4C5F-BEFF-C90762415B43}"/>
    <hyperlink ref="I37" r:id="rId34" display="https://find-and-update.company-information.service.gov.uk/company/01006065" xr:uid="{2A4EA9D3-6B9F-49CE-A8CA-C90C2729DE60}"/>
    <hyperlink ref="I38" r:id="rId35" display="https://find-and-update.company-information.service.gov.uk/company/01051137" xr:uid="{64234444-FAA3-4755-9470-89A1762732BB}"/>
    <hyperlink ref="I39" r:id="rId36" display="https://find-and-update.company-information.service.gov.uk/company/00813187" xr:uid="{6DD1C437-28D1-411B-B83B-30FF948FE2AA}"/>
    <hyperlink ref="I43" r:id="rId37" display="https://find-and-update.company-information.service.gov.uk/company/04590759" xr:uid="{EF4811F4-FDFF-4ADA-B02C-CA23052FDF2D}"/>
    <hyperlink ref="I44" r:id="rId38" display="https://find-and-update.company-information.service.gov.uk/company/00862823" xr:uid="{876B582C-E16F-440A-9F04-F382DB4EFFF9}"/>
    <hyperlink ref="I45" r:id="rId39" display="https://find-and-update.company-information.service.gov.uk/company/07140891" xr:uid="{1B679A1A-9501-4EB6-9B35-B01A4D8EE200}"/>
    <hyperlink ref="I46" r:id="rId40" display="https://find-and-update.company-information.service.gov.uk/company/01285743" xr:uid="{3E9D027C-C9CA-4179-BABD-E6D53B3D4E81}"/>
    <hyperlink ref="I48" r:id="rId41" display="https://find-and-update.company-information.service.gov.uk/company/05458042" xr:uid="{585F8F24-0444-435D-B2A1-EC978DFD30CA}"/>
    <hyperlink ref="I50" r:id="rId42" display="https://find-and-update.company-information.service.gov.uk/company/06295350" xr:uid="{BF77A564-F933-48DA-AB1E-6CA8C7878BF8}"/>
    <hyperlink ref="I49" r:id="rId43" display="https://find-and-update.company-information.service.gov.uk/company/SC234781" xr:uid="{B6C294FF-8540-4863-872F-C74931D744DD}"/>
    <hyperlink ref="I59" r:id="rId44" display="https://find-and-update.company-information.service.gov.uk/company/SC272009" xr:uid="{C226D003-B98B-4F33-953F-8C58F54660D5}"/>
    <hyperlink ref="I67" r:id="rId45" display="https://find-and-update.company-information.service.gov.uk/company/00825828" xr:uid="{6719EBEF-A232-4843-9435-076281B5869E}"/>
    <hyperlink ref="I72" r:id="rId46" display="https://find-and-update.company-information.service.gov.uk/company/04366849" xr:uid="{AD72E482-CF4D-45D0-AD35-E723208DD333}"/>
    <hyperlink ref="I70" r:id="rId47" display="https://find-and-update.company-information.service.gov.uk/company/03291592" xr:uid="{35480532-14C6-4350-B6AB-4C16F058CA11}"/>
    <hyperlink ref="I71" r:id="rId48" display="https://find-and-update.company-information.service.gov.uk/company/04073712" xr:uid="{4E9074CD-1C8A-40EC-B25F-E1C9A2F16E39}"/>
    <hyperlink ref="I73" r:id="rId49" display="https://find-and-update.company-information.service.gov.uk/company/00972618" xr:uid="{548A7D72-6AC3-4B21-A6BE-52527662653E}"/>
    <hyperlink ref="I74" r:id="rId50" display="https://find-and-update.company-information.service.gov.uk/company/05975475" xr:uid="{7F7D4BE3-7F95-4C50-AC47-8DA356C8AB94}"/>
    <hyperlink ref="I75" r:id="rId51" display="https://find-and-update.company-information.service.gov.uk/company/07533961" xr:uid="{7E2334A5-F1DD-48CB-B0A3-A038979838B0}"/>
    <hyperlink ref="I76" r:id="rId52" display="https://find-and-update.company-information.service.gov.uk/company/01722136" xr:uid="{80EB5103-D478-4B91-B775-C2AC99F3EA01}"/>
    <hyperlink ref="I77" r:id="rId53" display="https://find-and-update.company-information.service.gov.uk/company/03919249" xr:uid="{6E56049B-576A-42BA-91D2-836A1D1E70D5}"/>
    <hyperlink ref="H26" r:id="rId54" xr:uid="{8C0EE01A-B0C2-4565-869E-2F1B5480F943}"/>
    <hyperlink ref="H28" r:id="rId55" xr:uid="{1DB0B3CA-9F68-4E2B-8048-92BF9CC75789}"/>
    <hyperlink ref="H38" r:id="rId56" xr:uid="{A2302415-8A5C-445F-8399-EE8D782F829F}"/>
    <hyperlink ref="H43" r:id="rId57" xr:uid="{A78C4225-806D-49AB-B0DD-EAB11E408615}"/>
    <hyperlink ref="H39" r:id="rId58" xr:uid="{5A4585F3-C8C2-4A3C-A1D2-8C48620D9018}"/>
    <hyperlink ref="H48" r:id="rId59" xr:uid="{8B7A2A84-F10A-4919-BBE2-F1133701728A}"/>
    <hyperlink ref="H71" r:id="rId60" display="https://www.londonstockexchange.com/stock/SQZ/serica-energy-plc/company-page" xr:uid="{70E7DB11-6026-4C7D-871C-AE36E6557DAD}"/>
    <hyperlink ref="H74" r:id="rId61" display="https://www.adx.ae/English/Pages/productsandservices/securities/selectcompany/default.aspx?listedcompanyid=TAQA&amp;pnavTitle=TAQA" xr:uid="{7CBA15C0-6174-46DC-82F8-B72C8FEAACD7}"/>
    <hyperlink ref="H75" r:id="rId62" display="https://www.londonstockexchange.com/stock/CRH/crh-plc/company-page" xr:uid="{AEC88913-1513-45EC-8EFE-B95981110ACA}"/>
    <hyperlink ref="H76" r:id="rId63" display="https://live.euronext.com/en/product/equities/FR0000120271-XPAR" xr:uid="{1A5039E6-73A8-46E9-B473-41203CC298FA}"/>
    <hyperlink ref="H77" r:id="rId64" display="https://www.londonstockexchange.com/stock/TLW/tullow-oil-plc/company-page" xr:uid="{F8D2B4DD-752E-49EC-9B7D-004363BFA522}"/>
    <hyperlink ref="H72" r:id="rId65" display="https://www.londonstockexchange.com/stock/SHEL/shell-plc/company-page" xr:uid="{B541CFE1-CFD1-4AE0-A1A2-E253ACEB3AA4}"/>
    <hyperlink ref="H50" r:id="rId66" display="https://www.londonstockexchange.com/market-stock/0MG2/heidelberg-materials-ag/overview" xr:uid="{7A49C918-3FCF-4DE7-93A9-5243151FF5D7}"/>
    <hyperlink ref="H46" r:id="rId67" display="https://money.tmx.com/en/quote/EQNR:US" xr:uid="{A88BA5F5-A439-4D07-A130-6134BC33D6C4}"/>
    <hyperlink ref="H67" r:id="rId68" display="https://www.londonstockexchange.com/turquoise-stock/E:REPE" xr:uid="{9BD29CCB-D078-4F9C-AE45-BA4CF0AE5094}"/>
    <hyperlink ref="I53" r:id="rId69" xr:uid="{165BB844-7B6F-406A-B990-168C52D22F7C}"/>
    <hyperlink ref="I56" r:id="rId70" xr:uid="{EDF94201-1BED-42B5-925F-95BA28F71D0D}"/>
  </hyperlinks>
  <pageMargins left="0.25" right="0.25" top="0.75" bottom="0.75" header="0.3" footer="0.3"/>
  <pageSetup paperSize="8" fitToHeight="0" orientation="landscape" horizontalDpi="2400" verticalDpi="2400" r:id="rId71"/>
  <tableParts count="3">
    <tablePart r:id="rId72"/>
    <tablePart r:id="rId73"/>
    <tablePart r:id="rId74"/>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L85:L491 Q85:Q491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B1:V58"/>
  <sheetViews>
    <sheetView showGridLines="0" topLeftCell="F20" zoomScaleNormal="100" workbookViewId="0">
      <selection activeCell="H40" sqref="H40"/>
    </sheetView>
  </sheetViews>
  <sheetFormatPr defaultColWidth="8.7109375" defaultRowHeight="15.75"/>
  <cols>
    <col min="1" max="1" width="2.7109375" style="37" customWidth="1"/>
    <col min="2" max="2" width="20.42578125" style="37" hidden="1" customWidth="1"/>
    <col min="3" max="3" width="52.42578125" style="37" hidden="1" customWidth="1"/>
    <col min="4" max="4" width="68.28515625" style="37" hidden="1" customWidth="1"/>
    <col min="5" max="5" width="66" style="37" hidden="1" customWidth="1"/>
    <col min="6" max="6" width="64.42578125" style="37" customWidth="1"/>
    <col min="7" max="7" width="16.7109375" style="37" customWidth="1"/>
    <col min="8" max="8" width="40.42578125" style="37" customWidth="1"/>
    <col min="9" max="9" width="43" style="37" bestFit="1" customWidth="1"/>
    <col min="10" max="10" width="28" style="37" customWidth="1"/>
    <col min="11" max="11" width="52.7109375" style="37" customWidth="1"/>
    <col min="12" max="12" width="15.5703125" style="37" bestFit="1" customWidth="1"/>
    <col min="13" max="13" width="2.7109375" style="37" customWidth="1"/>
    <col min="14" max="14" width="19.5703125" style="37" bestFit="1" customWidth="1"/>
    <col min="15" max="15" width="73.42578125" style="37" bestFit="1" customWidth="1"/>
    <col min="16" max="16" width="4" style="37" customWidth="1"/>
    <col min="17" max="18" width="8.7109375" style="37"/>
    <col min="19" max="19" width="21.28515625" style="37" bestFit="1" customWidth="1"/>
    <col min="20" max="20" width="8.7109375" style="37"/>
    <col min="21" max="21" width="21.28515625" style="37" bestFit="1" customWidth="1"/>
    <col min="22" max="16384" width="8.7109375" style="37"/>
  </cols>
  <sheetData>
    <row r="1" spans="6:15" s="17" customFormat="1" ht="15.75" hidden="1" customHeight="1">
      <c r="F1" s="160"/>
      <c r="G1" s="160"/>
      <c r="H1" s="160"/>
      <c r="I1" s="160"/>
      <c r="J1" s="160"/>
      <c r="K1" s="160"/>
      <c r="L1" s="160"/>
      <c r="M1" s="160"/>
      <c r="N1" s="160"/>
      <c r="O1" s="160"/>
    </row>
    <row r="2" spans="6:15" s="17" customFormat="1" hidden="1">
      <c r="F2" s="160"/>
      <c r="G2" s="160"/>
      <c r="H2" s="160"/>
      <c r="I2" s="160"/>
      <c r="J2" s="160"/>
      <c r="K2" s="160"/>
      <c r="L2" s="160"/>
      <c r="M2" s="160"/>
      <c r="N2" s="160"/>
      <c r="O2" s="160"/>
    </row>
    <row r="3" spans="6:15" s="17" customFormat="1" hidden="1">
      <c r="F3" s="160"/>
      <c r="G3" s="160"/>
      <c r="H3" s="160"/>
      <c r="I3" s="160"/>
      <c r="J3" s="160"/>
      <c r="K3" s="160"/>
      <c r="L3" s="160"/>
      <c r="M3" s="160"/>
      <c r="N3" s="160"/>
      <c r="O3" s="175" t="s">
        <v>954</v>
      </c>
    </row>
    <row r="4" spans="6:15" s="17" customFormat="1" hidden="1">
      <c r="F4" s="160"/>
      <c r="G4" s="160"/>
      <c r="H4" s="160"/>
      <c r="I4" s="160"/>
      <c r="J4" s="160"/>
      <c r="K4" s="160"/>
      <c r="L4" s="160"/>
      <c r="M4" s="160"/>
      <c r="N4" s="160"/>
      <c r="O4" s="175">
        <f>Introduction!G4</f>
        <v>45701</v>
      </c>
    </row>
    <row r="5" spans="6:15" s="17" customFormat="1" hidden="1">
      <c r="F5" s="160"/>
      <c r="G5" s="160"/>
      <c r="H5" s="160"/>
      <c r="I5" s="160"/>
      <c r="J5" s="160"/>
      <c r="K5" s="160"/>
      <c r="L5" s="160"/>
      <c r="M5" s="160"/>
      <c r="N5" s="160"/>
      <c r="O5" s="160"/>
    </row>
    <row r="6" spans="6:15" s="17" customFormat="1" hidden="1">
      <c r="F6" s="160"/>
      <c r="G6" s="160"/>
      <c r="H6" s="160"/>
      <c r="I6" s="160"/>
      <c r="J6" s="160"/>
      <c r="K6" s="160"/>
      <c r="L6" s="160"/>
      <c r="M6" s="160"/>
      <c r="N6" s="160"/>
      <c r="O6" s="160"/>
    </row>
    <row r="7" spans="6:15" s="17" customFormat="1">
      <c r="F7" s="160"/>
      <c r="G7" s="160"/>
      <c r="H7" s="160"/>
      <c r="I7" s="160"/>
      <c r="J7" s="160"/>
      <c r="K7" s="160"/>
      <c r="L7" s="160"/>
      <c r="M7" s="160"/>
      <c r="N7" s="160"/>
      <c r="O7" s="160"/>
    </row>
    <row r="8" spans="6:15" s="17" customFormat="1">
      <c r="F8" s="328" t="s">
        <v>955</v>
      </c>
      <c r="G8" s="328"/>
      <c r="H8" s="328"/>
      <c r="I8" s="328"/>
      <c r="J8" s="328"/>
      <c r="K8" s="328"/>
      <c r="L8" s="328"/>
      <c r="M8" s="328"/>
      <c r="N8" s="328"/>
      <c r="O8" s="328"/>
    </row>
    <row r="9" spans="6:15" s="17" customFormat="1" ht="24">
      <c r="F9" s="361" t="s">
        <v>39</v>
      </c>
      <c r="G9" s="361"/>
      <c r="H9" s="361"/>
      <c r="I9" s="361"/>
      <c r="J9" s="361"/>
      <c r="K9" s="361"/>
      <c r="L9" s="361"/>
      <c r="M9" s="361"/>
      <c r="N9" s="361"/>
      <c r="O9" s="361"/>
    </row>
    <row r="10" spans="6:15" s="17" customFormat="1">
      <c r="F10" s="363" t="s">
        <v>956</v>
      </c>
      <c r="G10" s="363"/>
      <c r="H10" s="363"/>
      <c r="I10" s="363"/>
      <c r="J10" s="363"/>
      <c r="K10" s="363"/>
      <c r="L10" s="363"/>
      <c r="M10" s="363"/>
      <c r="N10" s="363"/>
      <c r="O10" s="363"/>
    </row>
    <row r="11" spans="6:15" s="17" customFormat="1">
      <c r="F11" s="330" t="s">
        <v>957</v>
      </c>
      <c r="G11" s="330"/>
      <c r="H11" s="330"/>
      <c r="I11" s="330"/>
      <c r="J11" s="330"/>
      <c r="K11" s="330"/>
      <c r="L11" s="330"/>
      <c r="M11" s="330"/>
      <c r="N11" s="330"/>
      <c r="O11" s="330"/>
    </row>
    <row r="12" spans="6:15" s="17" customFormat="1">
      <c r="F12" s="330" t="s">
        <v>958</v>
      </c>
      <c r="G12" s="330"/>
      <c r="H12" s="330"/>
      <c r="I12" s="330"/>
      <c r="J12" s="330"/>
      <c r="K12" s="330"/>
      <c r="L12" s="330"/>
      <c r="M12" s="330"/>
      <c r="N12" s="330"/>
      <c r="O12" s="330"/>
    </row>
    <row r="13" spans="6:15" s="17" customFormat="1">
      <c r="F13" s="364" t="s">
        <v>959</v>
      </c>
      <c r="G13" s="364"/>
      <c r="H13" s="364"/>
      <c r="I13" s="364"/>
      <c r="J13" s="364"/>
      <c r="K13" s="364"/>
      <c r="L13" s="364"/>
      <c r="M13" s="364"/>
      <c r="N13" s="364"/>
      <c r="O13" s="364"/>
    </row>
    <row r="14" spans="6:15" s="17" customFormat="1">
      <c r="F14" s="365" t="s">
        <v>960</v>
      </c>
      <c r="G14" s="365"/>
      <c r="H14" s="365"/>
      <c r="I14" s="365"/>
      <c r="J14" s="365"/>
      <c r="K14" s="365"/>
      <c r="L14" s="365"/>
      <c r="M14" s="365"/>
      <c r="N14" s="365"/>
      <c r="O14" s="365"/>
    </row>
    <row r="15" spans="6:15" s="17" customFormat="1">
      <c r="F15" s="366" t="s">
        <v>961</v>
      </c>
      <c r="G15" s="366"/>
      <c r="H15" s="366"/>
      <c r="I15" s="366"/>
      <c r="J15" s="366"/>
      <c r="K15" s="366"/>
      <c r="L15" s="366"/>
      <c r="M15" s="366"/>
      <c r="N15" s="366"/>
      <c r="O15" s="366"/>
    </row>
    <row r="16" spans="6:15" s="17" customFormat="1">
      <c r="F16" s="346" t="s">
        <v>185</v>
      </c>
      <c r="G16" s="346"/>
      <c r="H16" s="346"/>
      <c r="I16" s="346"/>
      <c r="J16" s="346"/>
      <c r="K16" s="346"/>
      <c r="L16" s="346"/>
      <c r="M16" s="346"/>
      <c r="N16" s="346"/>
      <c r="O16" s="346"/>
    </row>
    <row r="17" spans="2:22" s="17" customFormat="1">
      <c r="B17" s="160"/>
      <c r="C17" s="160"/>
      <c r="D17" s="160"/>
      <c r="E17" s="160"/>
      <c r="F17" s="160"/>
      <c r="G17" s="160"/>
      <c r="H17" s="160"/>
      <c r="I17" s="160"/>
      <c r="J17" s="160"/>
      <c r="K17" s="160"/>
      <c r="L17" s="160"/>
      <c r="M17" s="160"/>
      <c r="N17" s="160"/>
      <c r="O17" s="160"/>
      <c r="P17" s="160"/>
      <c r="Q17" s="160"/>
      <c r="R17" s="160"/>
      <c r="S17" s="160"/>
      <c r="T17" s="160"/>
      <c r="U17" s="160"/>
      <c r="V17" s="160"/>
    </row>
    <row r="18" spans="2:22" s="17" customFormat="1" ht="24">
      <c r="B18" s="160"/>
      <c r="C18" s="160"/>
      <c r="D18" s="160"/>
      <c r="E18" s="160"/>
      <c r="F18" s="348" t="s">
        <v>962</v>
      </c>
      <c r="G18" s="348"/>
      <c r="H18" s="348"/>
      <c r="I18" s="348"/>
      <c r="J18" s="348"/>
      <c r="K18" s="348"/>
      <c r="L18" s="348"/>
      <c r="M18" s="160"/>
      <c r="N18" s="367" t="s">
        <v>963</v>
      </c>
      <c r="O18" s="367"/>
      <c r="P18" s="160"/>
      <c r="Q18" s="160"/>
      <c r="R18" s="160"/>
      <c r="S18" s="160"/>
      <c r="T18" s="160"/>
      <c r="U18" s="160"/>
      <c r="V18" s="160"/>
    </row>
    <row r="19" spans="2:22" s="17" customFormat="1" ht="15.6" customHeight="1">
      <c r="B19" s="160"/>
      <c r="C19" s="160"/>
      <c r="D19" s="160"/>
      <c r="E19" s="160"/>
      <c r="F19" s="160"/>
      <c r="G19" s="160"/>
      <c r="H19" s="160"/>
      <c r="I19" s="160"/>
      <c r="J19" s="160"/>
      <c r="K19" s="160"/>
      <c r="L19" s="160"/>
      <c r="M19" s="160"/>
      <c r="N19" s="359" t="s">
        <v>964</v>
      </c>
      <c r="O19" s="359"/>
      <c r="P19" s="160"/>
      <c r="Q19" s="160"/>
      <c r="R19" s="160"/>
      <c r="S19" s="160"/>
      <c r="T19" s="160"/>
      <c r="U19" s="160"/>
      <c r="V19" s="160"/>
    </row>
    <row r="20" spans="2:22">
      <c r="B20" s="174"/>
      <c r="C20" s="174"/>
      <c r="D20" s="174"/>
      <c r="E20" s="174"/>
      <c r="F20" s="356" t="s">
        <v>965</v>
      </c>
      <c r="G20" s="356"/>
      <c r="H20" s="356"/>
      <c r="I20" s="356"/>
      <c r="J20" s="356"/>
      <c r="K20" s="356"/>
      <c r="L20" s="357"/>
      <c r="M20" s="174"/>
      <c r="N20" s="160"/>
      <c r="O20" s="160"/>
      <c r="P20" s="174"/>
      <c r="Q20" s="174"/>
      <c r="R20" s="174"/>
      <c r="S20" s="174"/>
      <c r="T20" s="174"/>
      <c r="U20" s="174"/>
      <c r="V20" s="174"/>
    </row>
    <row r="21" spans="2:22" ht="24">
      <c r="B21" s="133" t="s">
        <v>966</v>
      </c>
      <c r="C21" s="133" t="s">
        <v>967</v>
      </c>
      <c r="D21" s="133" t="s">
        <v>968</v>
      </c>
      <c r="E21" s="133" t="s">
        <v>969</v>
      </c>
      <c r="F21" s="174" t="s">
        <v>970</v>
      </c>
      <c r="G21" s="174" t="s">
        <v>213</v>
      </c>
      <c r="H21" s="174" t="s">
        <v>971</v>
      </c>
      <c r="I21" s="174" t="s">
        <v>972</v>
      </c>
      <c r="J21" s="174" t="s">
        <v>973</v>
      </c>
      <c r="K21" s="174" t="s">
        <v>974</v>
      </c>
      <c r="L21" s="160" t="s">
        <v>422</v>
      </c>
      <c r="M21" s="174"/>
      <c r="N21" s="361" t="s">
        <v>975</v>
      </c>
      <c r="O21" s="361"/>
      <c r="P21" s="174"/>
      <c r="Q21" s="174"/>
      <c r="R21" s="174"/>
      <c r="S21" s="174"/>
      <c r="T21" s="174"/>
      <c r="U21" s="174"/>
      <c r="V21" s="174"/>
    </row>
    <row r="22" spans="2:22" ht="15.75" customHeight="1">
      <c r="B22" s="133" t="str">
        <f>IFERROR(VLOOKUP(Government_revenues_table[[#This Row],[GFS Classification]],Table6_GFS_codes_classification[],COLUMNS($F:F)+3,FALSE),"Do not enter data")</f>
        <v>Taxes (11E)</v>
      </c>
      <c r="C22" s="133" t="str">
        <f>IFERROR(VLOOKUP(Government_revenues_table[[#This Row],[GFS Classification]],Table6_GFS_codes_classification[],COLUMNS($F:G)+3,FALSE),"Do not enter data")</f>
        <v>Taxes on income, profits and capital gains (111E)</v>
      </c>
      <c r="D22" s="133" t="str">
        <f>IFERROR(VLOOKUP(Government_revenues_table[[#This Row],[GFS Classification]],Table6_GFS_codes_classification[],COLUMNS($F:H)+3,FALSE),"Do not enter data")</f>
        <v>Extraordinary taxes on income, profits and capital gains (1112E2)</v>
      </c>
      <c r="E22" s="133" t="str">
        <f>IFERROR(VLOOKUP(Government_revenues_table[[#This Row],[GFS Classification]],Table6_GFS_codes_classification[],COLUMNS($F:I)+3,FALSE),"Do not enter data")</f>
        <v>Extraordinary taxes on income, profits and capital gains (1112E2)</v>
      </c>
      <c r="F22" s="174" t="s">
        <v>976</v>
      </c>
      <c r="G22" s="160" t="s">
        <v>232</v>
      </c>
      <c r="H22" s="174" t="s">
        <v>977</v>
      </c>
      <c r="I22" s="174" t="s">
        <v>196</v>
      </c>
      <c r="J22" s="187"/>
      <c r="K22" s="307">
        <v>3921399036</v>
      </c>
      <c r="L22" s="174" t="s">
        <v>78</v>
      </c>
      <c r="M22" s="174"/>
      <c r="N22" s="362" t="s">
        <v>978</v>
      </c>
      <c r="O22" s="362"/>
      <c r="P22" s="174"/>
      <c r="Q22" s="174"/>
      <c r="R22" s="174"/>
      <c r="S22" s="174"/>
      <c r="T22" s="174"/>
      <c r="U22" s="174"/>
      <c r="V22" s="174"/>
    </row>
    <row r="23" spans="2:22" ht="15.75" customHeight="1">
      <c r="B23" s="133" t="str">
        <f>IFERROR(VLOOKUP(Government_revenues_table[[#This Row],[GFS Classification]],Table6_GFS_codes_classification[],COLUMNS($F:F)+3,FALSE),"Do not enter data")</f>
        <v>Taxes (11E)</v>
      </c>
      <c r="C23" s="133" t="str">
        <f>IFERROR(VLOOKUP(Government_revenues_table[[#This Row],[GFS Classification]],Table6_GFS_codes_classification[],COLUMNS($F:G)+3,FALSE),"Do not enter data")</f>
        <v>Taxes on income, profits and capital gains (111E)</v>
      </c>
      <c r="D23" s="133" t="str">
        <f>IFERROR(VLOOKUP(Government_revenues_table[[#This Row],[GFS Classification]],Table6_GFS_codes_classification[],COLUMNS($F:H)+3,FALSE),"Do not enter data")</f>
        <v>Ordinary taxes on income, profits and capital gains (1112E1)</v>
      </c>
      <c r="E23" s="133" t="str">
        <f>IFERROR(VLOOKUP(Government_revenues_table[[#This Row],[GFS Classification]],Table6_GFS_codes_classification[],COLUMNS($F:I)+3,FALSE),"Do not enter data")</f>
        <v>Ordinary taxes on income, profits and capital gains (1112E1)</v>
      </c>
      <c r="F23" s="234" t="s">
        <v>979</v>
      </c>
      <c r="G23" s="160" t="s">
        <v>232</v>
      </c>
      <c r="H23" s="174" t="s">
        <v>980</v>
      </c>
      <c r="I23" s="174" t="s">
        <v>196</v>
      </c>
      <c r="J23" s="189"/>
      <c r="K23" s="307">
        <v>3842909550</v>
      </c>
      <c r="L23" s="174" t="s">
        <v>78</v>
      </c>
      <c r="M23" s="174"/>
      <c r="N23" s="362"/>
      <c r="O23" s="362"/>
      <c r="P23" s="174"/>
      <c r="Q23" s="174"/>
      <c r="R23" s="174"/>
      <c r="S23" s="174"/>
      <c r="T23" s="174"/>
      <c r="U23" s="174"/>
      <c r="V23" s="174"/>
    </row>
    <row r="24" spans="2:22" ht="15.75" customHeight="1">
      <c r="B24" s="133" t="str">
        <f>IFERROR(VLOOKUP(Government_revenues_table[[#This Row],[GFS Classification]],Table6_GFS_codes_classification[],COLUMNS($F:F)+3,FALSE),"Do not enter data")</f>
        <v>Taxes (11E)</v>
      </c>
      <c r="C24" s="133" t="str">
        <f>IFERROR(VLOOKUP(Government_revenues_table[[#This Row],[GFS Classification]],Table6_GFS_codes_classification[],COLUMNS($F:G)+3,FALSE),"Do not enter data")</f>
        <v>Taxes on income, profits and capital gains (111E)</v>
      </c>
      <c r="D24" s="133" t="str">
        <f>IFERROR(VLOOKUP(Government_revenues_table[[#This Row],[GFS Classification]],Table6_GFS_codes_classification[],COLUMNS($F:H)+3,FALSE),"Do not enter data")</f>
        <v>Extraordinary taxes on income, profits and capital gains (1112E2)</v>
      </c>
      <c r="E24" s="133" t="str">
        <f>IFERROR(VLOOKUP(Government_revenues_table[[#This Row],[GFS Classification]],Table6_GFS_codes_classification[],COLUMNS($F:I)+3,FALSE),"Do not enter data")</f>
        <v>Extraordinary taxes on income, profits and capital gains (1112E2)</v>
      </c>
      <c r="F24" s="234" t="s">
        <v>976</v>
      </c>
      <c r="G24" s="160" t="s">
        <v>232</v>
      </c>
      <c r="H24" s="174" t="s">
        <v>981</v>
      </c>
      <c r="I24" s="174" t="s">
        <v>196</v>
      </c>
      <c r="J24" s="187"/>
      <c r="K24" s="307">
        <v>-349477386</v>
      </c>
      <c r="L24" s="174" t="s">
        <v>78</v>
      </c>
      <c r="M24" s="174"/>
      <c r="N24" s="362"/>
      <c r="O24" s="362"/>
      <c r="P24" s="174"/>
      <c r="Q24" s="174"/>
      <c r="R24" s="174"/>
      <c r="S24" s="174"/>
      <c r="T24" s="174"/>
      <c r="U24" s="174"/>
      <c r="V24" s="174"/>
    </row>
    <row r="25" spans="2:22" ht="15.75" customHeight="1">
      <c r="B25" s="133" t="str">
        <f>IFERROR(VLOOKUP(Government_revenues_table[[#This Row],[GFS Classification]],Table6_GFS_codes_classification[],COLUMNS($F:F)+3,FALSE),"Do not enter data")</f>
        <v>Taxes (11E)</v>
      </c>
      <c r="C25" s="133" t="str">
        <f>IFERROR(VLOOKUP(Government_revenues_table[[#This Row],[GFS Classification]],Table6_GFS_codes_classification[],COLUMNS($F:G)+3,FALSE),"Do not enter data")</f>
        <v>Taxes on goods and services (114E)</v>
      </c>
      <c r="D25" s="133" t="str">
        <f>IFERROR(VLOOKUP(Government_revenues_table[[#This Row],[GFS Classification]],Table6_GFS_codes_classification[],COLUMNS($F:H)+3,FALSE),"Do not enter data")</f>
        <v>Taxes on use of goods/permission to use goods or perform activities (1145E)</v>
      </c>
      <c r="E25" s="133" t="str">
        <f>IFERROR(VLOOKUP(Government_revenues_table[[#This Row],[GFS Classification]],Table6_GFS_codes_classification[],COLUMNS($F:I)+3,FALSE),"Do not enter data")</f>
        <v>Licence fees (114521E)</v>
      </c>
      <c r="F25" s="234" t="s">
        <v>982</v>
      </c>
      <c r="G25" s="160" t="s">
        <v>232</v>
      </c>
      <c r="H25" s="174" t="s">
        <v>983</v>
      </c>
      <c r="I25" s="174" t="s">
        <v>203</v>
      </c>
      <c r="J25" s="187"/>
      <c r="K25" s="307">
        <v>46881233</v>
      </c>
      <c r="L25" s="174" t="s">
        <v>78</v>
      </c>
      <c r="M25" s="174"/>
      <c r="N25" s="362"/>
      <c r="O25" s="362"/>
      <c r="P25" s="174"/>
      <c r="Q25" s="174"/>
      <c r="R25" s="174"/>
      <c r="S25" s="174"/>
      <c r="T25" s="174"/>
      <c r="U25" s="174"/>
      <c r="V25" s="174"/>
    </row>
    <row r="26" spans="2:22" ht="15.75" customHeight="1">
      <c r="B26" s="133" t="str">
        <f>IFERROR(VLOOKUP(Government_revenues_table[[#This Row],[GFS Classification]],Table6_GFS_codes_classification[],COLUMNS($F:F)+3,FALSE),"Do not enter data")</f>
        <v>Taxes (11E)</v>
      </c>
      <c r="C26" s="133" t="str">
        <f>IFERROR(VLOOKUP(Government_revenues_table[[#This Row],[GFS Classification]],Table6_GFS_codes_classification[],COLUMNS($F:G)+3,FALSE),"Do not enter data")</f>
        <v>Other taxes payable by natural resource companies (116E)</v>
      </c>
      <c r="D26" s="133" t="str">
        <f>IFERROR(VLOOKUP(Government_revenues_table[[#This Row],[GFS Classification]],Table6_GFS_codes_classification[],COLUMNS($F:H)+3,FALSE),"Do not enter data")</f>
        <v>Other taxes payable by natural resource companies (116E)</v>
      </c>
      <c r="E26" s="133" t="str">
        <f>IFERROR(VLOOKUP(Government_revenues_table[[#This Row],[GFS Classification]],Table6_GFS_codes_classification[],COLUMNS($F:I)+3,FALSE),"Do not enter data")</f>
        <v>Other taxes payable by natural resource companies (116E)</v>
      </c>
      <c r="F26" s="234" t="s">
        <v>984</v>
      </c>
      <c r="G26" s="160" t="s">
        <v>232</v>
      </c>
      <c r="H26" s="174" t="s">
        <v>985</v>
      </c>
      <c r="I26" s="174" t="s">
        <v>203</v>
      </c>
      <c r="J26" s="187"/>
      <c r="K26" s="307">
        <v>30421712</v>
      </c>
      <c r="L26" s="174" t="s">
        <v>78</v>
      </c>
      <c r="M26" s="174"/>
      <c r="N26" s="362"/>
      <c r="O26" s="362"/>
      <c r="P26" s="174"/>
      <c r="Q26" s="174"/>
      <c r="R26" s="174"/>
      <c r="S26" s="174"/>
      <c r="T26" s="174"/>
      <c r="U26" s="174"/>
      <c r="V26" s="174"/>
    </row>
    <row r="27" spans="2:22">
      <c r="B27" s="133" t="str">
        <f>IFERROR(VLOOKUP(Government_revenues_table[[#This Row],[GFS Classification]],Table6_GFS_codes_classification[],COLUMNS($F:F)+3,FALSE),"Do not enter data")</f>
        <v>Taxes (11E)</v>
      </c>
      <c r="C27" s="133" t="str">
        <f>IFERROR(VLOOKUP(Government_revenues_table[[#This Row],[GFS Classification]],Table6_GFS_codes_classification[],COLUMNS($F:G)+3,FALSE),"Do not enter data")</f>
        <v>Taxes on goods and services (114E)</v>
      </c>
      <c r="D27" s="133" t="str">
        <f>IFERROR(VLOOKUP(Government_revenues_table[[#This Row],[GFS Classification]],Table6_GFS_codes_classification[],COLUMNS($F:H)+3,FALSE),"Do not enter data")</f>
        <v>Taxes on use of goods/permission to use goods or perform activities (1145E)</v>
      </c>
      <c r="E27" s="133" t="str">
        <f>IFERROR(VLOOKUP(Government_revenues_table[[#This Row],[GFS Classification]],Table6_GFS_codes_classification[],COLUMNS($F:I)+3,FALSE),"Do not enter data")</f>
        <v>Licence fees (114521E)</v>
      </c>
      <c r="F27" s="234" t="s">
        <v>982</v>
      </c>
      <c r="G27" s="160" t="s">
        <v>232</v>
      </c>
      <c r="H27" s="174" t="s">
        <v>986</v>
      </c>
      <c r="I27" s="174" t="s">
        <v>198</v>
      </c>
      <c r="J27" s="187"/>
      <c r="K27" s="307">
        <v>1945966</v>
      </c>
      <c r="L27" s="174" t="s">
        <v>78</v>
      </c>
      <c r="M27" s="174"/>
      <c r="N27" s="360" t="s">
        <v>987</v>
      </c>
      <c r="O27" s="360"/>
      <c r="P27" s="174"/>
      <c r="Q27" s="174"/>
      <c r="R27" s="174"/>
      <c r="S27" s="174"/>
      <c r="T27" s="174"/>
      <c r="U27" s="174"/>
      <c r="V27" s="174"/>
    </row>
    <row r="28" spans="2:22">
      <c r="B28" s="133" t="str">
        <f>IFERROR(VLOOKUP(Government_revenues_table[[#This Row],[GFS Classification]],Table6_GFS_codes_classification[],COLUMNS($F:F)+3,FALSE),"Do not enter data")</f>
        <v>Taxes (11E)</v>
      </c>
      <c r="C28" s="133" t="str">
        <f>IFERROR(VLOOKUP(Government_revenues_table[[#This Row],[GFS Classification]],Table6_GFS_codes_classification[],COLUMNS($F:G)+3,FALSE),"Do not enter data")</f>
        <v>Taxes on goods and services (114E)</v>
      </c>
      <c r="D28" s="133" t="str">
        <f>IFERROR(VLOOKUP(Government_revenues_table[[#This Row],[GFS Classification]],Table6_GFS_codes_classification[],COLUMNS($F:H)+3,FALSE),"Do not enter data")</f>
        <v>Taxes on use of goods/permission to use goods or perform activities (1145E)</v>
      </c>
      <c r="E28" s="133" t="str">
        <f>IFERROR(VLOOKUP(Government_revenues_table[[#This Row],[GFS Classification]],Table6_GFS_codes_classification[],COLUMNS($F:I)+3,FALSE),"Do not enter data")</f>
        <v>Licence fees (114521E)</v>
      </c>
      <c r="F28" s="234" t="s">
        <v>982</v>
      </c>
      <c r="G28" s="160" t="s">
        <v>232</v>
      </c>
      <c r="H28" s="174" t="s">
        <v>988</v>
      </c>
      <c r="I28" s="174" t="s">
        <v>200</v>
      </c>
      <c r="J28" s="187"/>
      <c r="K28" s="307">
        <v>1675446</v>
      </c>
      <c r="L28" s="174" t="s">
        <v>78</v>
      </c>
      <c r="M28" s="174"/>
      <c r="N28" s="332" t="s">
        <v>989</v>
      </c>
      <c r="O28" s="332"/>
      <c r="P28" s="174"/>
      <c r="Q28" s="174"/>
      <c r="R28" s="174"/>
      <c r="S28" s="174"/>
      <c r="T28" s="174"/>
      <c r="U28" s="174"/>
      <c r="V28" s="174"/>
    </row>
    <row r="29" spans="2:22" ht="16.5" thickBot="1">
      <c r="B29" s="133" t="str">
        <f>IFERROR(VLOOKUP(Government_revenues_table[[#This Row],[GFS Classification]],Table6_GFS_codes_classification[],COLUMNS($F:F)+3,FALSE),"Do not enter data")</f>
        <v>Taxes (11E)</v>
      </c>
      <c r="C29" s="133" t="str">
        <f>IFERROR(VLOOKUP(Government_revenues_table[[#This Row],[GFS Classification]],Table6_GFS_codes_classification[],COLUMNS($F:G)+3,FALSE),"Do not enter data")</f>
        <v>Taxes on income, profits and capital gains (111E)</v>
      </c>
      <c r="D29" s="133" t="str">
        <f>IFERROR(VLOOKUP(Government_revenues_table[[#This Row],[GFS Classification]],Table6_GFS_codes_classification[],COLUMNS($F:H)+3,FALSE),"Do not enter data")</f>
        <v>Ordinary taxes on income, profits and capital gains (1112E1)</v>
      </c>
      <c r="E29" s="133" t="str">
        <f>IFERROR(VLOOKUP(Government_revenues_table[[#This Row],[GFS Classification]],Table6_GFS_codes_classification[],COLUMNS($F:I)+3,FALSE),"Do not enter data")</f>
        <v>Ordinary taxes on income, profits and capital gains (1112E1)</v>
      </c>
      <c r="F29" s="234" t="s">
        <v>979</v>
      </c>
      <c r="G29" s="160" t="s">
        <v>990</v>
      </c>
      <c r="H29" s="174" t="s">
        <v>991</v>
      </c>
      <c r="I29" s="174" t="s">
        <v>196</v>
      </c>
      <c r="J29" s="187"/>
      <c r="K29" s="307">
        <v>122034616</v>
      </c>
      <c r="L29" s="174" t="s">
        <v>78</v>
      </c>
      <c r="M29" s="174"/>
      <c r="N29" s="134"/>
      <c r="O29" s="134"/>
      <c r="P29" s="174"/>
      <c r="Q29" s="174"/>
      <c r="R29" s="174"/>
      <c r="S29" s="174"/>
      <c r="T29" s="174"/>
      <c r="U29" s="174"/>
      <c r="V29" s="174"/>
    </row>
    <row r="30" spans="2:22">
      <c r="B30" s="133" t="str">
        <f>IFERROR(VLOOKUP(Government_revenues_table[[#This Row],[GFS Classification]],Table6_GFS_codes_classification[],COLUMNS($F:F)+3,FALSE),"Do not enter data")</f>
        <v>Taxes (11E)</v>
      </c>
      <c r="C30" s="133" t="str">
        <f>IFERROR(VLOOKUP(Government_revenues_table[[#This Row],[GFS Classification]],Table6_GFS_codes_classification[],COLUMNS($F:G)+3,FALSE),"Do not enter data")</f>
        <v>Taxes on goods and services (114E)</v>
      </c>
      <c r="D30" s="133" t="str">
        <f>IFERROR(VLOOKUP(Government_revenues_table[[#This Row],[GFS Classification]],Table6_GFS_codes_classification[],COLUMNS($F:H)+3,FALSE),"Do not enter data")</f>
        <v>Taxes on use of goods/permission to use goods or perform activities (1145E)</v>
      </c>
      <c r="E30" s="133" t="str">
        <f>IFERROR(VLOOKUP(Government_revenues_table[[#This Row],[GFS Classification]],Table6_GFS_codes_classification[],COLUMNS($F:I)+3,FALSE),"Do not enter data")</f>
        <v>Licence fees (114521E)</v>
      </c>
      <c r="F30" s="234" t="s">
        <v>982</v>
      </c>
      <c r="G30" s="160" t="s">
        <v>990</v>
      </c>
      <c r="H30" s="174" t="s">
        <v>986</v>
      </c>
      <c r="I30" s="174" t="s">
        <v>198</v>
      </c>
      <c r="J30" s="187"/>
      <c r="K30" s="307">
        <v>25710023</v>
      </c>
      <c r="L30" s="174" t="s">
        <v>78</v>
      </c>
      <c r="M30" s="174"/>
      <c r="N30" s="174"/>
      <c r="O30" s="174"/>
      <c r="P30" s="174"/>
      <c r="Q30" s="35"/>
      <c r="R30" s="160"/>
      <c r="S30" s="188"/>
      <c r="T30" s="160"/>
      <c r="U30" s="188"/>
      <c r="V30" s="160"/>
    </row>
    <row r="31" spans="2:22">
      <c r="B31" s="133" t="str">
        <f>IFERROR(VLOOKUP(Government_revenues_table[[#This Row],[GFS Classification]],Table6_GFS_codes_classification[],COLUMNS($F:F)+3,FALSE),"Do not enter data")</f>
        <v>Taxes (11E)</v>
      </c>
      <c r="C31" s="133" t="str">
        <f>IFERROR(VLOOKUP(Government_revenues_table[[#This Row],[GFS Classification]],Table6_GFS_codes_classification[],COLUMNS($F:G)+3,FALSE),"Do not enter data")</f>
        <v>Taxes on goods and services (114E)</v>
      </c>
      <c r="D31" s="133" t="str">
        <f>IFERROR(VLOOKUP(Government_revenues_table[[#This Row],[GFS Classification]],Table6_GFS_codes_classification[],COLUMNS($F:H)+3,FALSE),"Do not enter data")</f>
        <v>Taxes on use of goods/permission to use goods or perform activities (1145E)</v>
      </c>
      <c r="E31" s="133" t="str">
        <f>IFERROR(VLOOKUP(Government_revenues_table[[#This Row],[GFS Classification]],Table6_GFS_codes_classification[],COLUMNS($F:I)+3,FALSE),"Do not enter data")</f>
        <v>Licence fees (114521E)</v>
      </c>
      <c r="F31" s="234" t="s">
        <v>982</v>
      </c>
      <c r="G31" s="174" t="s">
        <v>990</v>
      </c>
      <c r="H31" s="174" t="s">
        <v>988</v>
      </c>
      <c r="I31" s="174" t="s">
        <v>200</v>
      </c>
      <c r="J31" s="189"/>
      <c r="K31" s="308">
        <v>338456</v>
      </c>
      <c r="L31" s="174" t="s">
        <v>78</v>
      </c>
      <c r="M31" s="174"/>
      <c r="N31" s="174"/>
      <c r="O31" s="174"/>
      <c r="P31" s="174"/>
      <c r="Q31" s="358"/>
      <c r="R31" s="358"/>
      <c r="S31" s="358"/>
      <c r="T31" s="358"/>
      <c r="U31" s="358"/>
      <c r="V31" s="358"/>
    </row>
    <row r="32" spans="2:22">
      <c r="B32" s="317" t="str">
        <f>IFERROR(VLOOKUP(Government_revenues_table[[#This Row],[GFS Classification]],Table6_GFS_codes_classification[],COLUMNS($F:F)+3,FALSE),"Do not enter data")</f>
        <v>Taxes (11E)</v>
      </c>
      <c r="C32" s="317" t="str">
        <f>IFERROR(VLOOKUP(Government_revenues_table[[#This Row],[GFS Classification]],Table6_GFS_codes_classification[],COLUMNS($F:G)+3,FALSE),"Do not enter data")</f>
        <v>Other taxes payable by natural resource companies (116E)</v>
      </c>
      <c r="D32" s="317" t="str">
        <f>IFERROR(VLOOKUP(Government_revenues_table[[#This Row],[GFS Classification]],Table6_GFS_codes_classification[],COLUMNS($F:H)+3,FALSE),"Do not enter data")</f>
        <v>Other taxes payable by natural resource companies (116E)</v>
      </c>
      <c r="E32" s="317" t="str">
        <f>IFERROR(VLOOKUP(Government_revenues_table[[#This Row],[GFS Classification]],Table6_GFS_codes_classification[],COLUMNS($F:I)+3,FALSE),"Do not enter data")</f>
        <v>Other taxes payable by natural resource companies (116E)</v>
      </c>
      <c r="F32" s="174" t="s">
        <v>984</v>
      </c>
      <c r="G32" s="174" t="s">
        <v>990</v>
      </c>
      <c r="H32" s="174" t="s">
        <v>992</v>
      </c>
      <c r="I32" s="174" t="s">
        <v>201</v>
      </c>
      <c r="J32" s="308"/>
      <c r="K32" s="308">
        <v>199309</v>
      </c>
      <c r="L32" s="174" t="s">
        <v>78</v>
      </c>
      <c r="M32" s="174"/>
      <c r="N32" s="174"/>
      <c r="O32" s="174"/>
      <c r="P32" s="174"/>
      <c r="Q32" s="174"/>
      <c r="R32" s="174"/>
      <c r="S32" s="174"/>
      <c r="T32" s="174"/>
      <c r="U32" s="174"/>
      <c r="V32" s="174"/>
    </row>
    <row r="33" spans="6:21" ht="16.5" thickBot="1">
      <c r="F33" s="174"/>
      <c r="G33" s="174"/>
      <c r="H33" s="174"/>
      <c r="I33" s="174"/>
      <c r="J33" s="174"/>
      <c r="K33" s="174"/>
      <c r="L33" s="174"/>
      <c r="M33" s="174"/>
      <c r="N33" s="174"/>
      <c r="O33" s="174"/>
      <c r="P33" s="174"/>
      <c r="Q33" s="174"/>
      <c r="R33" s="174"/>
      <c r="S33" s="174"/>
      <c r="T33" s="174"/>
      <c r="U33" s="174"/>
    </row>
    <row r="34" spans="6:21" ht="17.25" thickBot="1">
      <c r="F34" s="174"/>
      <c r="G34" s="174"/>
      <c r="H34" s="174"/>
      <c r="I34" s="164" t="s">
        <v>993</v>
      </c>
      <c r="J34" s="212">
        <f>SUMIF(Government_revenues_table[Currency],"USD",Government_revenues_table[Revenue value])+(IFERROR(SUMIF(Government_revenues_table[Currency],"&lt;&gt;USD",Government_revenues_table[Revenue value])/'1_About'!$E$34,0))</f>
        <v>9504596800.7074013</v>
      </c>
      <c r="K34" s="166"/>
      <c r="L34" s="174"/>
      <c r="M34" s="174"/>
      <c r="N34" s="174"/>
      <c r="O34" s="174"/>
      <c r="P34" s="174"/>
      <c r="Q34" s="174"/>
      <c r="R34" s="174"/>
      <c r="S34" s="174"/>
      <c r="T34" s="174"/>
      <c r="U34" s="191"/>
    </row>
    <row r="35" spans="6:21" ht="21" customHeight="1" thickBot="1">
      <c r="F35" s="174"/>
      <c r="G35" s="174"/>
      <c r="H35" s="174"/>
      <c r="I35" s="12"/>
      <c r="J35" s="190"/>
      <c r="K35" s="190"/>
      <c r="L35" s="174"/>
      <c r="M35" s="174"/>
      <c r="N35" s="174"/>
      <c r="O35" s="174"/>
      <c r="P35" s="174"/>
      <c r="Q35" s="174"/>
      <c r="R35" s="174"/>
      <c r="S35" s="174"/>
      <c r="T35" s="174"/>
      <c r="U35" s="174"/>
    </row>
    <row r="36" spans="6:21" ht="17.25" thickBot="1">
      <c r="F36" s="174"/>
      <c r="G36" s="174"/>
      <c r="H36" s="174"/>
      <c r="I36" s="164" t="str">
        <f>"Total in "&amp;'1_About'!E33</f>
        <v>Total in GBP</v>
      </c>
      <c r="J36" s="132">
        <f>IF('1_About'!$E$33="USD",0,SUMIF(Government_revenues_table[Currency],'1_About'!$E$33,Government_revenues_table[Revenue value]))+(IFERROR(SUMIF(Government_revenues_table[Currency],"USD",Government_revenues_table[Revenue value])*'1_About'!$E$34,0))</f>
        <v>7644037961</v>
      </c>
      <c r="K36" s="166"/>
      <c r="L36" s="174"/>
      <c r="M36" s="174"/>
      <c r="N36" s="174"/>
      <c r="O36" s="174"/>
      <c r="P36" s="174"/>
      <c r="Q36" s="174"/>
      <c r="R36" s="174"/>
      <c r="S36" s="174"/>
      <c r="T36" s="174"/>
      <c r="U36" s="174"/>
    </row>
    <row r="40" spans="6:21" ht="24">
      <c r="F40" s="129" t="s">
        <v>994</v>
      </c>
      <c r="G40" s="129"/>
      <c r="H40" s="139"/>
      <c r="I40" s="139"/>
      <c r="J40" s="139"/>
      <c r="K40" s="139"/>
      <c r="L40" s="139"/>
      <c r="M40" s="174"/>
      <c r="N40" s="174"/>
      <c r="O40" s="174"/>
      <c r="P40" s="174"/>
      <c r="Q40" s="174"/>
      <c r="R40" s="174"/>
      <c r="S40" s="174"/>
      <c r="T40" s="174"/>
      <c r="U40" s="174"/>
    </row>
    <row r="41" spans="6:21">
      <c r="F41" s="135" t="s">
        <v>995</v>
      </c>
      <c r="G41" s="136"/>
      <c r="H41" s="136"/>
      <c r="I41" s="136"/>
      <c r="J41" s="137"/>
      <c r="K41" s="137"/>
      <c r="L41" s="136"/>
      <c r="M41" s="174"/>
      <c r="N41" s="174"/>
      <c r="O41" s="174"/>
      <c r="P41" s="174"/>
      <c r="Q41" s="174"/>
      <c r="R41" s="174"/>
      <c r="S41" s="174"/>
      <c r="T41" s="174"/>
      <c r="U41" s="174"/>
    </row>
    <row r="42" spans="6:21">
      <c r="F42" s="135"/>
      <c r="G42" s="136"/>
      <c r="H42" s="136"/>
      <c r="I42" s="136"/>
      <c r="J42" s="137"/>
      <c r="K42" s="137"/>
      <c r="L42" s="136"/>
      <c r="M42" s="174"/>
      <c r="N42" s="174"/>
      <c r="O42" s="174"/>
      <c r="P42" s="174"/>
      <c r="Q42" s="174"/>
      <c r="R42" s="174"/>
      <c r="S42" s="174"/>
      <c r="T42" s="174"/>
      <c r="U42" s="174"/>
    </row>
    <row r="43" spans="6:21">
      <c r="F43" s="135"/>
      <c r="G43" s="136"/>
      <c r="H43" s="136"/>
      <c r="I43" s="136"/>
      <c r="J43" s="137"/>
      <c r="K43" s="137"/>
      <c r="L43" s="136"/>
      <c r="M43" s="174"/>
      <c r="N43" s="174"/>
      <c r="O43" s="174"/>
      <c r="P43" s="174"/>
      <c r="Q43" s="174"/>
      <c r="R43" s="174"/>
      <c r="S43" s="174"/>
      <c r="T43" s="174"/>
      <c r="U43" s="174"/>
    </row>
    <row r="44" spans="6:21">
      <c r="F44" s="135"/>
      <c r="G44" s="136"/>
      <c r="H44" s="136"/>
      <c r="I44" s="136"/>
      <c r="J44" s="137"/>
      <c r="K44" s="137"/>
      <c r="L44" s="136"/>
      <c r="M44" s="174"/>
      <c r="N44" s="174"/>
      <c r="O44" s="174"/>
      <c r="P44" s="174"/>
      <c r="Q44" s="174"/>
      <c r="R44" s="174"/>
      <c r="S44" s="174"/>
      <c r="T44" s="174"/>
      <c r="U44" s="174"/>
    </row>
    <row r="45" spans="6:21">
      <c r="F45" s="135"/>
      <c r="G45" s="136"/>
      <c r="H45" s="136"/>
      <c r="I45" s="136"/>
      <c r="J45" s="137"/>
      <c r="K45" s="137"/>
      <c r="L45" s="136"/>
      <c r="M45" s="174"/>
      <c r="N45" s="174"/>
      <c r="O45" s="174"/>
      <c r="P45" s="174"/>
      <c r="Q45" s="174"/>
      <c r="R45" s="174"/>
      <c r="S45" s="174"/>
      <c r="T45" s="174"/>
      <c r="U45" s="174"/>
    </row>
    <row r="46" spans="6:21" ht="18.75" customHeight="1">
      <c r="F46" s="135"/>
      <c r="G46" s="136"/>
      <c r="H46" s="136"/>
      <c r="I46" s="136"/>
      <c r="J46" s="137"/>
      <c r="K46" s="137"/>
      <c r="L46" s="136"/>
      <c r="M46" s="174"/>
      <c r="N46" s="174"/>
      <c r="O46" s="174"/>
      <c r="P46" s="174"/>
      <c r="Q46" s="174"/>
      <c r="R46" s="174"/>
      <c r="S46" s="174"/>
      <c r="T46" s="174"/>
      <c r="U46" s="174"/>
    </row>
    <row r="47" spans="6:21" ht="15.75" customHeight="1">
      <c r="F47" s="135"/>
      <c r="G47" s="136"/>
      <c r="H47" s="136"/>
      <c r="I47" s="136"/>
      <c r="J47" s="137"/>
      <c r="K47" s="137"/>
      <c r="L47" s="136"/>
      <c r="M47" s="174"/>
      <c r="N47" s="174"/>
      <c r="O47" s="174"/>
      <c r="P47" s="174"/>
      <c r="Q47" s="174"/>
      <c r="R47" s="174"/>
      <c r="S47" s="174"/>
      <c r="T47" s="174"/>
      <c r="U47" s="174"/>
    </row>
    <row r="48" spans="6:21">
      <c r="F48" s="135"/>
      <c r="G48" s="136"/>
      <c r="H48" s="136"/>
      <c r="I48" s="136"/>
      <c r="J48" s="137"/>
      <c r="K48" s="137"/>
      <c r="L48" s="136"/>
      <c r="M48" s="174"/>
      <c r="N48" s="174"/>
      <c r="O48" s="174"/>
      <c r="P48" s="174"/>
      <c r="Q48" s="174"/>
      <c r="R48" s="174"/>
      <c r="S48" s="174"/>
      <c r="T48" s="174"/>
      <c r="U48" s="174"/>
    </row>
    <row r="49" spans="6:15">
      <c r="F49" s="135"/>
      <c r="G49" s="136"/>
      <c r="H49" s="136"/>
      <c r="I49" s="136"/>
      <c r="J49" s="137"/>
      <c r="K49" s="137"/>
      <c r="L49" s="136"/>
      <c r="M49" s="174"/>
      <c r="N49" s="174"/>
      <c r="O49" s="174"/>
    </row>
    <row r="50" spans="6:15">
      <c r="F50" s="25"/>
      <c r="G50" s="25"/>
      <c r="H50" s="25"/>
      <c r="I50" s="25"/>
      <c r="J50" s="25"/>
      <c r="K50" s="25"/>
      <c r="L50" s="25"/>
      <c r="M50" s="174"/>
      <c r="N50" s="174"/>
      <c r="O50" s="174"/>
    </row>
    <row r="51" spans="6:15" ht="15.75" customHeight="1" thickBot="1">
      <c r="F51" s="368"/>
      <c r="G51" s="368"/>
      <c r="H51" s="368"/>
      <c r="I51" s="368"/>
      <c r="J51" s="368"/>
      <c r="K51" s="368"/>
      <c r="L51" s="368"/>
      <c r="M51" s="368"/>
      <c r="N51" s="368"/>
      <c r="O51" s="368"/>
    </row>
    <row r="52" spans="6:15">
      <c r="F52" s="369"/>
      <c r="G52" s="369"/>
      <c r="H52" s="369"/>
      <c r="I52" s="369"/>
      <c r="J52" s="369"/>
      <c r="K52" s="369"/>
      <c r="L52" s="369"/>
      <c r="M52" s="369"/>
      <c r="N52" s="369"/>
      <c r="O52" s="369"/>
    </row>
    <row r="53" spans="6:15" ht="16.5" thickBot="1">
      <c r="F53" s="342" t="s">
        <v>32</v>
      </c>
      <c r="G53" s="343"/>
      <c r="H53" s="343"/>
      <c r="I53" s="343"/>
      <c r="J53" s="343"/>
      <c r="K53" s="343"/>
      <c r="L53" s="343"/>
      <c r="M53" s="343"/>
      <c r="N53" s="343"/>
      <c r="O53" s="343"/>
    </row>
    <row r="54" spans="6:15">
      <c r="F54" s="344" t="s">
        <v>33</v>
      </c>
      <c r="G54" s="345"/>
      <c r="H54" s="345"/>
      <c r="I54" s="345"/>
      <c r="J54" s="345"/>
      <c r="K54" s="345"/>
      <c r="L54" s="345"/>
      <c r="M54" s="345"/>
      <c r="N54" s="345"/>
      <c r="O54" s="345"/>
    </row>
    <row r="55" spans="6:15" ht="16.5" thickBot="1">
      <c r="F55" s="355"/>
      <c r="G55" s="355"/>
      <c r="H55" s="355"/>
      <c r="I55" s="355"/>
      <c r="J55" s="355"/>
      <c r="K55" s="355"/>
      <c r="L55" s="355"/>
      <c r="M55" s="355"/>
      <c r="N55" s="355"/>
      <c r="O55" s="355"/>
    </row>
    <row r="56" spans="6:15">
      <c r="F56" s="338" t="s">
        <v>34</v>
      </c>
      <c r="G56" s="338"/>
      <c r="H56" s="338"/>
      <c r="I56" s="338"/>
      <c r="J56" s="338"/>
      <c r="K56" s="338"/>
      <c r="L56" s="338"/>
      <c r="M56" s="338"/>
      <c r="N56" s="338"/>
      <c r="O56" s="338"/>
    </row>
    <row r="57" spans="6:15" ht="15.75" customHeight="1">
      <c r="F57" s="319" t="s">
        <v>35</v>
      </c>
      <c r="G57" s="319"/>
      <c r="H57" s="319"/>
      <c r="I57" s="319"/>
      <c r="J57" s="319"/>
      <c r="K57" s="319"/>
      <c r="L57" s="319"/>
      <c r="M57" s="319"/>
      <c r="N57" s="319"/>
      <c r="O57" s="319"/>
    </row>
    <row r="58" spans="6:15">
      <c r="F58" s="338" t="s">
        <v>37</v>
      </c>
      <c r="G58" s="338"/>
      <c r="H58" s="338"/>
      <c r="I58" s="338"/>
      <c r="J58" s="338"/>
      <c r="K58" s="338"/>
      <c r="L58" s="338"/>
      <c r="M58" s="338"/>
      <c r="N58" s="338"/>
      <c r="O58" s="338"/>
    </row>
  </sheetData>
  <sheetProtection insertRows="0"/>
  <protectedRanges>
    <protectedRange algorithmName="SHA-512" hashValue="19r0bVvPR7yZA0UiYij7Tv1CBk3noIABvFePbLhCJ4nk3L6A+Fy+RdPPS3STf+a52x4pG2PQK4FAkXK9epnlIA==" saltValue="gQC4yrLvnbJqxYZ0KSEoZA==" spinCount="100000" sqref="J24:J32 I22:I32 L34 G22 K22:L32 J22 F23:G32" name="Government revenues"/>
    <protectedRange algorithmName="SHA-512" hashValue="19r0bVvPR7yZA0UiYij7Tv1CBk3noIABvFePbLhCJ4nk3L6A+Fy+RdPPS3STf+a52x4pG2PQK4FAkXK9epnlIA==" saltValue="gQC4yrLvnbJqxYZ0KSEoZA==" spinCount="100000" sqref="F22" name="Government revenues_1"/>
  </protectedRanges>
  <mergeCells count="26">
    <mergeCell ref="F58:O58"/>
    <mergeCell ref="F18:L18"/>
    <mergeCell ref="F8:O8"/>
    <mergeCell ref="F9:O9"/>
    <mergeCell ref="F10:O10"/>
    <mergeCell ref="F11:O11"/>
    <mergeCell ref="F12:O12"/>
    <mergeCell ref="F13:O13"/>
    <mergeCell ref="F14:O14"/>
    <mergeCell ref="F15:O15"/>
    <mergeCell ref="N18:O18"/>
    <mergeCell ref="F51:O51"/>
    <mergeCell ref="F52:O52"/>
    <mergeCell ref="F53:O53"/>
    <mergeCell ref="F57:O57"/>
    <mergeCell ref="F54:O54"/>
    <mergeCell ref="F55:O55"/>
    <mergeCell ref="F56:O56"/>
    <mergeCell ref="F20:L20"/>
    <mergeCell ref="F16:O16"/>
    <mergeCell ref="Q31:V31"/>
    <mergeCell ref="N19:O19"/>
    <mergeCell ref="N27:O27"/>
    <mergeCell ref="N28:O28"/>
    <mergeCell ref="N21:O21"/>
    <mergeCell ref="N22:O26"/>
  </mergeCells>
  <dataValidations count="12">
    <dataValidation type="list" allowBlank="1" showInputMessage="1" showErrorMessage="1" sqref="F22:F32"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2" xr:uid="{D5542179-2FB1-4F51-A9A0-8B4969D42E2C}"/>
    <dataValidation type="textLength" allowBlank="1" showInputMessage="1" showErrorMessage="1" errorTitle="Please do not edit these cells" error="Please do not edit these cells" sqref="F40:L41 F21:H21 K21:L21" xr:uid="{040A0F63-1C12-415F-BF0F-4E009D609B75}">
      <formula1>10000</formula1>
      <formula2>50000</formula2>
    </dataValidation>
    <dataValidation allowBlank="1" showInputMessage="1" showErrorMessage="1" errorTitle="Please do not edit these cells" error="Please do not edit these cells" sqref="I21:J21" xr:uid="{45C4F56B-DACD-4ADD-9EF3-528E1B8FF490}"/>
    <dataValidation type="whole" allowBlank="1" showInputMessage="1" showErrorMessage="1" errorTitle="Please do not edit those cells" error="Please do not edit those cells" sqref="F50:L50"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xr:uid="{57095CD9-1E20-4D31-9AD8-7B9AE2AF9C32}">
      <formula1>Government_entities_list</formula1>
    </dataValidation>
    <dataValidation type="textLength" allowBlank="1" showInputMessage="1" showErrorMessage="1" sqref="F51:O55 B51:E58 B33:H39 L33:O39 I33:K33 J35:K35 I37:K39 M21:P32 B7:P20 P33:P50 M40:O50 A7:A58" xr:uid="{C34C43B0-4B88-4697-A1F8-6046FF94A4E3}">
      <formula1>9999999</formula1>
      <formula2>99999999</formula2>
    </dataValidation>
    <dataValidation type="textLength" allowBlank="1" showInputMessage="1" showErrorMessage="1" errorTitle="Do not edit these cells" error="Please do not edit these cells" sqref="F56:O58" xr:uid="{F2954D87-D339-415D-9481-D75E0A4DEE87}">
      <formula1>9999999</formula1>
      <formula2>99999999</formula2>
    </dataValidation>
    <dataValidation type="whole" allowBlank="1" showInputMessage="1" showErrorMessage="1" sqref="I34:K34 I36:K36" xr:uid="{89211BE3-9C99-4B00-84AC-51B5A538A063}">
      <formula1>1</formula1>
      <formula2>2</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K22:K32" xr:uid="{E188CC06-04C5-4523-9D0F-33E094E7A8EB}">
      <formula1>0.1</formula1>
      <formula2>0.2</formula2>
    </dataValidation>
    <dataValidation allowBlank="1" showInputMessage="1" showErrorMessage="1" promptTitle="Final recipient" prompt="Input the name of the final recipient here, Treasury or other entities_x000a__x000a_Please refrain from using acronyms, and input complete name" sqref="J22 J24:J32" xr:uid="{DD23C2AD-5035-45AA-947C-A53933CFA5E8}"/>
    <dataValidation type="decimal" errorStyle="information" operator="notBetween" allowBlank="1" showInputMessage="1" showErrorMessage="1" errorTitle="Text" error="Please input the final recipient of the revenue stream" promptTitle="Revenue value" prompt="Please input the total figure of the revenue stream as disclosed by government, including not reconciled." sqref="J22 J24:J32" xr:uid="{FC420C04-C022-494A-BAAB-A8A38FE63FD6}">
      <formula1>0.1</formula1>
      <formula2>0.2</formula2>
    </dataValidation>
  </dataValidations>
  <hyperlinks>
    <hyperlink ref="N19" r:id="rId1" location="r5-1" display="EITI Requirement 5.1" xr:uid="{D1298250-E9A8-4B35-9832-EB42334EC5CC}"/>
    <hyperlink ref="F20" r:id="rId2" location="r4-1" display="EITI Requirement 4.1" xr:uid="{EB616848-9320-443F-A042-28F04868856E}"/>
    <hyperlink ref="F54:J54" r:id="rId3" display="Give us your feedback or report a conflict in the data! Write to us at  data@eiti.org" xr:uid="{75CFFD54-1803-40DD-84A4-A9C2A50A545A}"/>
    <hyperlink ref="F53:J53" r:id="rId4" display="For the latest version of Summary data templates, see  https://eiti.org/summary-data-template" xr:uid="{ECA922EE-70EB-44CD-BCF7-6E5E128D70CD}"/>
    <hyperlink ref="N28:O28" r:id="rId5" display="or, https://www.imf.org/external/np/sta/gfsm/" xr:uid="{284D235A-5255-4F28-9EE1-D745AE57E870}"/>
    <hyperlink ref="N27:O27" r:id="rId6" display="For more guidance, please visit https://eiti.org/summary-data-template" xr:uid="{D9737CA5-4C3E-45EE-957B-235C04309CF3}"/>
  </hyperlinks>
  <pageMargins left="0.7" right="0.7" top="0.75" bottom="0.75" header="0.3" footer="0.3"/>
  <pageSetup paperSize="9" scale="37" fitToHeight="0" orientation="landscape" r:id="rId7"/>
  <colBreaks count="1" manualBreakCount="1">
    <brk id="13"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Lists!$S$2:$S$29</xm:f>
          </x14:formula1>
          <xm:sqref>B22:E32</xm:sqref>
        </x14:dataValidation>
        <x14:dataValidation type="list" allowBlank="1" showInputMessage="1" showErrorMessage="1" promptTitle="Please select sector" prompt="Please select the relevant sector from the list" xr:uid="{6D0425A3-0C8C-45E2-869B-2175D77CA88E}">
          <x14:formula1>
            <xm:f>Lists!$AA$3:$AA$9</xm:f>
          </x14:formula1>
          <xm:sqref>G22:G32</xm:sqref>
        </x14:dataValidation>
        <x14:dataValidation type="list" allowBlank="1" showInputMessage="1" showErrorMessage="1" xr:uid="{84FF5E48-7B81-4123-B271-67A5E717896F}">
          <x14:formula1>
            <xm:f>Lists!$I$11:$I$168</xm:f>
          </x14:formula1>
          <xm:sqref>L22:L32</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'3_Entities and projects'!$B$15:$B$19</xm:f>
          </x14:formula1>
          <xm:sqref>I23:I32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sheetPr>
  <dimension ref="B2:AH358"/>
  <sheetViews>
    <sheetView showGridLines="0" topLeftCell="E3" zoomScaleNormal="100" workbookViewId="0">
      <selection activeCell="D22" sqref="D22"/>
    </sheetView>
  </sheetViews>
  <sheetFormatPr defaultColWidth="9.28515625" defaultRowHeight="14.25"/>
  <cols>
    <col min="1" max="1" width="3.7109375" style="12" customWidth="1"/>
    <col min="2" max="2" width="7.42578125" style="12" hidden="1" customWidth="1"/>
    <col min="3" max="3" width="32.7109375" style="12" customWidth="1"/>
    <col min="4" max="4" width="36.7109375" style="12" customWidth="1"/>
    <col min="5" max="5" width="38.140625" style="12" customWidth="1"/>
    <col min="6" max="6" width="7.42578125" style="12" customWidth="1"/>
    <col min="7" max="7" width="8.5703125" style="12" customWidth="1"/>
    <col min="8" max="8" width="22.7109375" style="12" bestFit="1" customWidth="1"/>
    <col min="9" max="9" width="7.140625" style="12" customWidth="1"/>
    <col min="10" max="10" width="22.5703125" style="12" customWidth="1"/>
    <col min="11" max="11" width="21.7109375" style="12" customWidth="1"/>
    <col min="12" max="12" width="18.85546875" style="12" customWidth="1"/>
    <col min="13" max="13" width="18.7109375" style="12" customWidth="1"/>
    <col min="14" max="14" width="16.7109375" style="12" bestFit="1" customWidth="1"/>
    <col min="15" max="15" width="4" style="12" customWidth="1"/>
    <col min="16" max="16" width="9.28515625" style="12"/>
    <col min="17" max="33" width="15.7109375" style="12" customWidth="1"/>
    <col min="34" max="16384" width="9.28515625" style="12"/>
  </cols>
  <sheetData>
    <row r="2" spans="2:34" s="37" customFormat="1" ht="15.75">
      <c r="B2" s="174"/>
      <c r="C2" s="328" t="s">
        <v>996</v>
      </c>
      <c r="D2" s="328"/>
      <c r="E2" s="328"/>
      <c r="F2" s="328"/>
      <c r="G2" s="328"/>
      <c r="H2" s="328"/>
      <c r="I2" s="328"/>
      <c r="J2" s="328"/>
      <c r="K2" s="328"/>
      <c r="L2" s="328"/>
      <c r="M2" s="328"/>
      <c r="N2" s="328"/>
      <c r="O2" s="174"/>
      <c r="P2" s="174"/>
      <c r="Q2" s="174"/>
      <c r="R2" s="174"/>
      <c r="S2" s="174"/>
      <c r="T2" s="174"/>
      <c r="U2" s="174"/>
      <c r="V2" s="174"/>
      <c r="W2" s="174"/>
      <c r="X2" s="174"/>
      <c r="Y2" s="174"/>
      <c r="Z2" s="174"/>
      <c r="AA2" s="174"/>
      <c r="AB2" s="174"/>
      <c r="AC2" s="174"/>
      <c r="AD2" s="174"/>
      <c r="AE2" s="174"/>
      <c r="AF2" s="174"/>
      <c r="AG2" s="174"/>
      <c r="AH2" s="174"/>
    </row>
    <row r="3" spans="2:34" ht="21" customHeight="1">
      <c r="C3" s="371" t="s">
        <v>997</v>
      </c>
      <c r="D3" s="371"/>
      <c r="E3" s="371"/>
      <c r="F3" s="371"/>
      <c r="G3" s="371"/>
      <c r="H3" s="371"/>
      <c r="I3" s="371"/>
      <c r="J3" s="371"/>
      <c r="K3" s="371"/>
      <c r="L3" s="371"/>
      <c r="M3" s="371"/>
      <c r="N3" s="371"/>
    </row>
    <row r="4" spans="2:34" s="37" customFormat="1" ht="15.6" customHeight="1">
      <c r="B4" s="174"/>
      <c r="C4" s="370" t="s">
        <v>998</v>
      </c>
      <c r="D4" s="370"/>
      <c r="E4" s="370"/>
      <c r="F4" s="370"/>
      <c r="G4" s="370"/>
      <c r="H4" s="370"/>
      <c r="I4" s="370"/>
      <c r="J4" s="370"/>
      <c r="K4" s="370"/>
      <c r="L4" s="370"/>
      <c r="M4" s="370"/>
      <c r="N4" s="370"/>
      <c r="O4" s="174"/>
      <c r="P4" s="174"/>
      <c r="Q4" s="174"/>
      <c r="R4" s="174"/>
      <c r="S4" s="174"/>
      <c r="T4" s="174"/>
      <c r="U4" s="174"/>
      <c r="V4" s="174"/>
      <c r="W4" s="174"/>
      <c r="X4" s="174"/>
      <c r="Y4" s="174"/>
      <c r="Z4" s="174"/>
      <c r="AA4" s="174"/>
      <c r="AB4" s="174"/>
      <c r="AC4" s="174"/>
      <c r="AD4" s="174"/>
      <c r="AE4" s="174"/>
      <c r="AF4" s="174"/>
      <c r="AG4" s="174"/>
      <c r="AH4" s="174"/>
    </row>
    <row r="5" spans="2:34" s="37" customFormat="1" ht="15.6" customHeight="1">
      <c r="B5" s="174"/>
      <c r="C5" s="370" t="s">
        <v>999</v>
      </c>
      <c r="D5" s="370"/>
      <c r="E5" s="370"/>
      <c r="F5" s="370"/>
      <c r="G5" s="370"/>
      <c r="H5" s="370"/>
      <c r="I5" s="370"/>
      <c r="J5" s="370"/>
      <c r="K5" s="370"/>
      <c r="L5" s="370"/>
      <c r="M5" s="370"/>
      <c r="N5" s="370"/>
      <c r="O5" s="174"/>
      <c r="P5" s="174"/>
      <c r="Q5" s="174"/>
      <c r="R5" s="174"/>
      <c r="S5" s="174"/>
      <c r="T5" s="174"/>
      <c r="U5" s="174"/>
      <c r="V5" s="174"/>
      <c r="W5" s="174"/>
      <c r="X5" s="174"/>
      <c r="Y5" s="174"/>
      <c r="Z5" s="174"/>
      <c r="AA5" s="174"/>
      <c r="AB5" s="174"/>
      <c r="AC5" s="174"/>
      <c r="AD5" s="174"/>
      <c r="AE5" s="174"/>
      <c r="AF5" s="174"/>
      <c r="AG5" s="174"/>
      <c r="AH5" s="174"/>
    </row>
    <row r="6" spans="2:34" s="37" customFormat="1" ht="15.6" customHeight="1">
      <c r="B6" s="174"/>
      <c r="C6" s="370" t="s">
        <v>1000</v>
      </c>
      <c r="D6" s="370"/>
      <c r="E6" s="370"/>
      <c r="F6" s="370"/>
      <c r="G6" s="370"/>
      <c r="H6" s="370"/>
      <c r="I6" s="370"/>
      <c r="J6" s="370"/>
      <c r="K6" s="370"/>
      <c r="L6" s="370"/>
      <c r="M6" s="370"/>
      <c r="N6" s="370"/>
      <c r="O6" s="174"/>
      <c r="P6" s="174"/>
      <c r="Q6" s="174"/>
      <c r="R6" s="174"/>
      <c r="S6" s="174"/>
      <c r="T6" s="174"/>
      <c r="U6" s="174"/>
      <c r="V6" s="174"/>
      <c r="W6" s="174"/>
      <c r="X6" s="174"/>
      <c r="Y6" s="174"/>
      <c r="Z6" s="174"/>
      <c r="AA6" s="174"/>
      <c r="AB6" s="174"/>
      <c r="AC6" s="174"/>
      <c r="AD6" s="174"/>
      <c r="AE6" s="174"/>
      <c r="AF6" s="174"/>
      <c r="AG6" s="174"/>
      <c r="AH6" s="174"/>
    </row>
    <row r="7" spans="2:34" s="37" customFormat="1" ht="15.6" customHeight="1">
      <c r="B7" s="174"/>
      <c r="C7" s="370" t="s">
        <v>1001</v>
      </c>
      <c r="D7" s="370"/>
      <c r="E7" s="370"/>
      <c r="F7" s="370"/>
      <c r="G7" s="370"/>
      <c r="H7" s="370"/>
      <c r="I7" s="370"/>
      <c r="J7" s="370"/>
      <c r="K7" s="370"/>
      <c r="L7" s="370"/>
      <c r="M7" s="370"/>
      <c r="N7" s="370"/>
      <c r="O7" s="174"/>
      <c r="P7" s="174"/>
      <c r="Q7" s="174"/>
      <c r="R7" s="174"/>
      <c r="S7" s="174"/>
      <c r="T7" s="174"/>
      <c r="U7" s="174"/>
      <c r="V7" s="174"/>
      <c r="W7" s="174"/>
      <c r="X7" s="174"/>
      <c r="Y7" s="174"/>
      <c r="Z7" s="174"/>
      <c r="AA7" s="174"/>
      <c r="AB7" s="174"/>
      <c r="AC7" s="174"/>
      <c r="AD7" s="174"/>
      <c r="AE7" s="174"/>
      <c r="AF7" s="174"/>
      <c r="AG7" s="174"/>
      <c r="AH7" s="174"/>
    </row>
    <row r="8" spans="2:34" s="37" customFormat="1" ht="15.6" customHeight="1">
      <c r="B8" s="174"/>
      <c r="C8" s="370" t="s">
        <v>1002</v>
      </c>
      <c r="D8" s="370"/>
      <c r="E8" s="370"/>
      <c r="F8" s="370"/>
      <c r="G8" s="370"/>
      <c r="H8" s="370"/>
      <c r="I8" s="370"/>
      <c r="J8" s="370"/>
      <c r="K8" s="370"/>
      <c r="L8" s="370"/>
      <c r="M8" s="370"/>
      <c r="N8" s="370"/>
      <c r="O8" s="174"/>
      <c r="P8" s="174"/>
      <c r="Q8" s="174"/>
      <c r="R8" s="174"/>
      <c r="S8" s="174"/>
      <c r="T8" s="174"/>
      <c r="U8" s="174"/>
      <c r="V8" s="174"/>
      <c r="W8" s="174"/>
      <c r="X8" s="174"/>
      <c r="Y8" s="174"/>
      <c r="Z8" s="174"/>
      <c r="AA8" s="174"/>
      <c r="AB8" s="174"/>
      <c r="AC8" s="174"/>
      <c r="AD8" s="174"/>
      <c r="AE8" s="174"/>
      <c r="AF8" s="174"/>
      <c r="AG8" s="174"/>
      <c r="AH8" s="174"/>
    </row>
    <row r="9" spans="2:34" s="37" customFormat="1" ht="15.75">
      <c r="B9" s="174"/>
      <c r="C9" s="346" t="s">
        <v>185</v>
      </c>
      <c r="D9" s="346"/>
      <c r="E9" s="346"/>
      <c r="F9" s="346"/>
      <c r="G9" s="346"/>
      <c r="H9" s="346"/>
      <c r="I9" s="346"/>
      <c r="J9" s="346"/>
      <c r="K9" s="346"/>
      <c r="L9" s="346"/>
      <c r="M9" s="346"/>
      <c r="N9" s="346"/>
      <c r="O9" s="174"/>
      <c r="P9" s="174"/>
      <c r="Q9" s="174"/>
      <c r="R9" s="174"/>
      <c r="S9" s="174"/>
      <c r="T9" s="174"/>
      <c r="U9" s="174"/>
      <c r="V9" s="174"/>
      <c r="W9" s="174"/>
      <c r="X9" s="174"/>
      <c r="Y9" s="174"/>
      <c r="Z9" s="174"/>
      <c r="AA9" s="174"/>
      <c r="AB9" s="174"/>
      <c r="AC9" s="174"/>
      <c r="AD9" s="174"/>
      <c r="AE9" s="174"/>
      <c r="AF9" s="174"/>
      <c r="AG9" s="174"/>
      <c r="AH9" s="174"/>
    </row>
    <row r="10" spans="2:34">
      <c r="C10" s="375"/>
      <c r="D10" s="375"/>
      <c r="E10" s="375"/>
      <c r="F10" s="375"/>
      <c r="G10" s="375"/>
      <c r="H10" s="375"/>
      <c r="I10" s="375"/>
      <c r="J10" s="375"/>
      <c r="K10" s="375"/>
      <c r="L10" s="375"/>
      <c r="M10" s="375"/>
      <c r="N10" s="375"/>
    </row>
    <row r="11" spans="2:34" ht="24">
      <c r="C11" s="348" t="s">
        <v>1003</v>
      </c>
      <c r="D11" s="348"/>
      <c r="E11" s="348"/>
      <c r="F11" s="348"/>
      <c r="G11" s="348"/>
      <c r="H11" s="348"/>
      <c r="I11" s="348"/>
      <c r="J11" s="348"/>
      <c r="K11" s="348"/>
      <c r="L11" s="348"/>
      <c r="M11" s="348"/>
      <c r="N11" s="348"/>
    </row>
    <row r="12" spans="2:34" s="37" customFormat="1" ht="14.25" customHeight="1">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row>
    <row r="13" spans="2:34" s="37" customFormat="1" ht="15.75" customHeight="1">
      <c r="B13" s="356" t="s">
        <v>1004</v>
      </c>
      <c r="C13" s="356"/>
      <c r="D13" s="356"/>
      <c r="E13" s="356"/>
      <c r="F13" s="356"/>
      <c r="G13" s="356"/>
      <c r="H13" s="356"/>
      <c r="I13" s="356"/>
      <c r="J13" s="356"/>
      <c r="K13" s="356"/>
      <c r="L13" s="356"/>
      <c r="M13" s="356"/>
      <c r="N13" s="356"/>
      <c r="O13" s="174"/>
      <c r="P13" s="174"/>
      <c r="Q13" s="174"/>
      <c r="R13" s="174"/>
      <c r="S13" s="174"/>
      <c r="T13" s="174"/>
      <c r="U13" s="174"/>
      <c r="V13" s="174"/>
      <c r="W13" s="174"/>
      <c r="X13" s="174"/>
      <c r="Y13" s="174"/>
      <c r="Z13" s="174"/>
      <c r="AA13" s="174"/>
      <c r="AB13" s="174"/>
      <c r="AC13" s="174"/>
      <c r="AD13" s="174"/>
      <c r="AE13" s="174"/>
      <c r="AF13" s="174"/>
      <c r="AG13" s="174"/>
      <c r="AH13" s="174"/>
    </row>
    <row r="14" spans="2:34" s="37" customFormat="1" ht="15.75">
      <c r="B14" s="174" t="s">
        <v>213</v>
      </c>
      <c r="C14" s="174" t="s">
        <v>1005</v>
      </c>
      <c r="D14" s="174" t="s">
        <v>972</v>
      </c>
      <c r="E14" s="174" t="s">
        <v>971</v>
      </c>
      <c r="F14" s="174" t="s">
        <v>1006</v>
      </c>
      <c r="G14" s="174" t="s">
        <v>1007</v>
      </c>
      <c r="H14" s="174" t="s">
        <v>1008</v>
      </c>
      <c r="I14" s="174" t="s">
        <v>1009</v>
      </c>
      <c r="J14" s="174" t="s">
        <v>974</v>
      </c>
      <c r="K14" s="174" t="s">
        <v>1010</v>
      </c>
      <c r="L14" s="174" t="s">
        <v>1011</v>
      </c>
      <c r="M14" s="174" t="s">
        <v>1012</v>
      </c>
      <c r="N14" s="174" t="s">
        <v>1013</v>
      </c>
      <c r="O14" s="174"/>
      <c r="P14" s="174"/>
      <c r="Q14" s="174"/>
      <c r="R14" s="174"/>
      <c r="S14" s="174"/>
      <c r="T14" s="174"/>
      <c r="U14" s="174"/>
      <c r="V14" s="174"/>
      <c r="W14" s="174"/>
      <c r="X14" s="174"/>
      <c r="Y14" s="174"/>
      <c r="Z14" s="174"/>
      <c r="AA14" s="174"/>
      <c r="AB14" s="174"/>
      <c r="AC14" s="174"/>
      <c r="AD14" s="174"/>
      <c r="AE14" s="174"/>
      <c r="AF14" s="174"/>
      <c r="AG14" s="174"/>
      <c r="AH14" s="174"/>
    </row>
    <row r="15" spans="2:34" s="37" customFormat="1" ht="16.5">
      <c r="B15" s="174" t="str">
        <f>VLOOKUP(C15,Companies[],5,FALSE)</f>
        <v>Mining</v>
      </c>
      <c r="C15" s="12" t="s">
        <v>218</v>
      </c>
      <c r="D15" s="174" t="s">
        <v>196</v>
      </c>
      <c r="E15" s="174" t="s">
        <v>991</v>
      </c>
      <c r="F15" s="174" t="s">
        <v>72</v>
      </c>
      <c r="G15" s="174" t="s">
        <v>72</v>
      </c>
      <c r="H15" s="174"/>
      <c r="I15" s="174" t="s">
        <v>78</v>
      </c>
      <c r="J15" s="309">
        <v>16527535</v>
      </c>
      <c r="K15" s="174" t="s">
        <v>72</v>
      </c>
      <c r="L15" s="174" t="s">
        <v>72</v>
      </c>
      <c r="M15" s="174" t="s">
        <v>72</v>
      </c>
      <c r="N15" s="310"/>
      <c r="O15" s="174"/>
      <c r="P15" s="174"/>
      <c r="Q15" s="174"/>
      <c r="R15" s="174"/>
      <c r="S15" s="174"/>
      <c r="T15" s="174"/>
      <c r="U15" s="174"/>
      <c r="V15" s="174"/>
      <c r="W15" s="174"/>
      <c r="X15" s="174"/>
      <c r="Y15" s="174"/>
      <c r="Z15" s="174"/>
      <c r="AA15" s="174"/>
      <c r="AB15" s="174"/>
      <c r="AC15" s="174"/>
      <c r="AD15" s="174"/>
      <c r="AE15" s="174"/>
      <c r="AF15" s="174"/>
      <c r="AG15" s="174"/>
      <c r="AH15" s="174"/>
    </row>
    <row r="16" spans="2:34" s="37" customFormat="1" ht="15.75">
      <c r="B16" s="174" t="str">
        <f>VLOOKUP(C16,Companies[],5,FALSE)</f>
        <v>Mining</v>
      </c>
      <c r="C16" s="174" t="s">
        <v>218</v>
      </c>
      <c r="D16" s="174" t="s">
        <v>198</v>
      </c>
      <c r="E16" s="174" t="s">
        <v>986</v>
      </c>
      <c r="F16" s="174" t="s">
        <v>68</v>
      </c>
      <c r="G16" s="174" t="s">
        <v>68</v>
      </c>
      <c r="H16" s="235"/>
      <c r="I16" s="174" t="s">
        <v>78</v>
      </c>
      <c r="J16" s="309">
        <v>320648</v>
      </c>
      <c r="K16" s="174" t="s">
        <v>72</v>
      </c>
      <c r="L16" s="174" t="s">
        <v>72</v>
      </c>
      <c r="M16" s="174" t="s">
        <v>72</v>
      </c>
      <c r="N16" s="174"/>
      <c r="O16" s="174"/>
      <c r="P16" s="174"/>
      <c r="Q16" s="174"/>
      <c r="R16" s="174"/>
      <c r="S16" s="174"/>
      <c r="T16" s="174"/>
      <c r="U16" s="174"/>
      <c r="V16" s="174"/>
      <c r="W16" s="174"/>
      <c r="X16" s="174"/>
      <c r="Y16" s="174"/>
      <c r="Z16" s="174"/>
      <c r="AA16" s="174"/>
      <c r="AB16" s="174"/>
      <c r="AC16" s="174"/>
      <c r="AD16" s="174"/>
      <c r="AE16" s="174"/>
      <c r="AF16" s="174"/>
      <c r="AG16" s="174"/>
      <c r="AH16" s="174"/>
    </row>
    <row r="17" spans="2:34" s="37" customFormat="1" ht="15.75">
      <c r="B17" s="174" t="str">
        <f>VLOOKUP(C17,Companies[],5,FALSE)</f>
        <v>Mining</v>
      </c>
      <c r="C17" s="174" t="s">
        <v>218</v>
      </c>
      <c r="D17" s="174" t="s">
        <v>198</v>
      </c>
      <c r="E17" s="174" t="s">
        <v>986</v>
      </c>
      <c r="F17" s="174" t="s">
        <v>68</v>
      </c>
      <c r="G17" s="174" t="s">
        <v>68</v>
      </c>
      <c r="H17" s="235"/>
      <c r="I17" s="174" t="s">
        <v>78</v>
      </c>
      <c r="J17" s="309">
        <v>663418</v>
      </c>
      <c r="K17" s="174" t="s">
        <v>72</v>
      </c>
      <c r="L17" s="174" t="s">
        <v>72</v>
      </c>
      <c r="M17" s="174" t="s">
        <v>72</v>
      </c>
      <c r="N17" s="174"/>
      <c r="O17" s="174"/>
      <c r="P17" s="174"/>
      <c r="Q17" s="174"/>
      <c r="R17" s="174"/>
      <c r="S17" s="174"/>
      <c r="T17" s="174"/>
      <c r="U17" s="174"/>
      <c r="V17" s="174"/>
      <c r="W17" s="174"/>
      <c r="X17" s="174"/>
      <c r="Y17" s="174"/>
      <c r="Z17" s="174"/>
      <c r="AA17" s="174"/>
      <c r="AB17" s="174"/>
      <c r="AC17" s="174"/>
      <c r="AD17" s="174"/>
      <c r="AE17" s="174"/>
      <c r="AF17" s="174"/>
      <c r="AG17" s="174"/>
      <c r="AH17" s="174"/>
    </row>
    <row r="18" spans="2:34" s="37" customFormat="1" ht="15.75">
      <c r="B18" s="174" t="str">
        <f>VLOOKUP(C18,Companies[],5,FALSE)</f>
        <v>Mining</v>
      </c>
      <c r="C18" s="12" t="s">
        <v>225</v>
      </c>
      <c r="D18" s="174" t="s">
        <v>196</v>
      </c>
      <c r="E18" s="174" t="s">
        <v>991</v>
      </c>
      <c r="F18" s="174" t="s">
        <v>72</v>
      </c>
      <c r="G18" s="174" t="s">
        <v>72</v>
      </c>
      <c r="H18" s="174"/>
      <c r="I18" s="174" t="s">
        <v>78</v>
      </c>
      <c r="J18" s="309">
        <v>0</v>
      </c>
      <c r="K18" s="174" t="s">
        <v>72</v>
      </c>
      <c r="L18" s="174" t="s">
        <v>72</v>
      </c>
      <c r="M18" s="174" t="s">
        <v>72</v>
      </c>
      <c r="N18" s="174"/>
      <c r="O18" s="174"/>
      <c r="P18" s="174"/>
      <c r="Q18" s="174"/>
      <c r="R18" s="174"/>
      <c r="S18" s="174"/>
      <c r="T18" s="174"/>
      <c r="U18" s="174"/>
      <c r="V18" s="174"/>
      <c r="W18" s="174"/>
      <c r="X18" s="174"/>
      <c r="Y18" s="174"/>
      <c r="Z18" s="174"/>
      <c r="AA18" s="174"/>
      <c r="AB18" s="174"/>
      <c r="AC18" s="174"/>
      <c r="AD18" s="174"/>
      <c r="AE18" s="174"/>
      <c r="AF18" s="174"/>
      <c r="AG18" s="174"/>
      <c r="AH18" s="174"/>
    </row>
    <row r="19" spans="2:34" s="37" customFormat="1" ht="16.5">
      <c r="B19" s="174" t="str">
        <f>VLOOKUP(C19,Companies[],5,FALSE)</f>
        <v>Mining</v>
      </c>
      <c r="C19" s="174" t="s">
        <v>225</v>
      </c>
      <c r="D19" s="174" t="s">
        <v>198</v>
      </c>
      <c r="E19" s="174" t="s">
        <v>986</v>
      </c>
      <c r="F19" s="174" t="s">
        <v>68</v>
      </c>
      <c r="G19" s="174" t="s">
        <v>68</v>
      </c>
      <c r="H19" s="235"/>
      <c r="I19" s="174" t="s">
        <v>78</v>
      </c>
      <c r="J19" s="309">
        <v>21286</v>
      </c>
      <c r="K19" s="174" t="s">
        <v>72</v>
      </c>
      <c r="L19" s="174" t="s">
        <v>72</v>
      </c>
      <c r="M19" s="174" t="s">
        <v>72</v>
      </c>
      <c r="N19" s="310"/>
      <c r="O19" s="174"/>
      <c r="P19" s="174"/>
      <c r="Q19" s="174"/>
      <c r="R19" s="174"/>
      <c r="S19" s="174"/>
      <c r="T19" s="174"/>
      <c r="U19" s="174"/>
      <c r="V19" s="174"/>
      <c r="W19" s="174"/>
      <c r="X19" s="174"/>
      <c r="Y19" s="174"/>
      <c r="Z19" s="174"/>
      <c r="AA19" s="174"/>
      <c r="AB19" s="174"/>
      <c r="AC19" s="174"/>
      <c r="AD19" s="174"/>
      <c r="AE19" s="174"/>
      <c r="AF19" s="174"/>
      <c r="AG19" s="174"/>
      <c r="AH19" s="174"/>
    </row>
    <row r="20" spans="2:34" s="37" customFormat="1" ht="15.75">
      <c r="B20" s="174" t="str">
        <f>VLOOKUP(C20,Companies[],5,FALSE)</f>
        <v>Mining</v>
      </c>
      <c r="C20" s="174" t="s">
        <v>225</v>
      </c>
      <c r="D20" s="174" t="s">
        <v>198</v>
      </c>
      <c r="E20" s="174" t="s">
        <v>986</v>
      </c>
      <c r="F20" s="174" t="s">
        <v>68</v>
      </c>
      <c r="G20" s="174" t="s">
        <v>68</v>
      </c>
      <c r="H20" s="235"/>
      <c r="I20" s="174" t="s">
        <v>78</v>
      </c>
      <c r="J20" s="309">
        <v>3679</v>
      </c>
      <c r="K20" s="174" t="s">
        <v>72</v>
      </c>
      <c r="L20" s="174" t="s">
        <v>72</v>
      </c>
      <c r="M20" s="174" t="s">
        <v>72</v>
      </c>
      <c r="N20" s="174"/>
      <c r="O20" s="174"/>
      <c r="P20" s="174"/>
      <c r="Q20" s="174"/>
      <c r="R20" s="174"/>
      <c r="S20" s="174"/>
      <c r="T20" s="174"/>
      <c r="U20" s="174"/>
      <c r="V20" s="174"/>
      <c r="W20" s="174"/>
      <c r="X20" s="174"/>
      <c r="Y20" s="174"/>
      <c r="Z20" s="174"/>
      <c r="AA20" s="174"/>
      <c r="AB20" s="174"/>
      <c r="AC20" s="174"/>
      <c r="AD20" s="174"/>
      <c r="AE20" s="174"/>
      <c r="AF20" s="174"/>
      <c r="AG20" s="174"/>
      <c r="AH20" s="174"/>
    </row>
    <row r="21" spans="2:34" s="37" customFormat="1" ht="15.75">
      <c r="B21" s="174" t="str">
        <f>VLOOKUP(C21,Companies[],5,FALSE)</f>
        <v>Mining</v>
      </c>
      <c r="C21" s="174" t="s">
        <v>225</v>
      </c>
      <c r="D21" s="174" t="s">
        <v>198</v>
      </c>
      <c r="E21" s="174" t="s">
        <v>986</v>
      </c>
      <c r="F21" s="174" t="s">
        <v>68</v>
      </c>
      <c r="G21" s="174" t="s">
        <v>68</v>
      </c>
      <c r="H21" s="235"/>
      <c r="I21" s="174" t="s">
        <v>78</v>
      </c>
      <c r="J21" s="309">
        <v>117673</v>
      </c>
      <c r="K21" s="174" t="s">
        <v>72</v>
      </c>
      <c r="L21" s="174" t="s">
        <v>72</v>
      </c>
      <c r="M21" s="174" t="s">
        <v>72</v>
      </c>
      <c r="N21" s="174"/>
      <c r="O21" s="174"/>
      <c r="P21" s="174"/>
      <c r="Q21" s="174"/>
      <c r="R21" s="174"/>
      <c r="S21" s="174"/>
      <c r="T21" s="174"/>
      <c r="U21" s="174"/>
      <c r="V21" s="174"/>
      <c r="W21" s="174"/>
      <c r="X21" s="174"/>
      <c r="Y21" s="174"/>
      <c r="Z21" s="174"/>
      <c r="AA21" s="174"/>
      <c r="AB21" s="174"/>
      <c r="AC21" s="174"/>
      <c r="AD21" s="174"/>
      <c r="AE21" s="174"/>
      <c r="AF21" s="174"/>
      <c r="AG21" s="174"/>
      <c r="AH21" s="174"/>
    </row>
    <row r="22" spans="2:34" s="37" customFormat="1" ht="15.75">
      <c r="B22" s="174" t="str">
        <f>VLOOKUP(C22,Companies[],5,FALSE)</f>
        <v>Oil &amp; Gas</v>
      </c>
      <c r="C22" s="174" t="s">
        <v>230</v>
      </c>
      <c r="D22" s="174" t="s">
        <v>196</v>
      </c>
      <c r="E22" s="174" t="s">
        <v>977</v>
      </c>
      <c r="F22" s="174" t="s">
        <v>72</v>
      </c>
      <c r="G22" s="174" t="s">
        <v>72</v>
      </c>
      <c r="H22" s="174"/>
      <c r="I22" s="174" t="s">
        <v>78</v>
      </c>
      <c r="J22" s="309">
        <v>0</v>
      </c>
      <c r="K22" s="174" t="s">
        <v>72</v>
      </c>
      <c r="L22" s="174" t="s">
        <v>72</v>
      </c>
      <c r="M22" s="174" t="s">
        <v>72</v>
      </c>
      <c r="N22" s="174"/>
      <c r="O22" s="174"/>
      <c r="P22" s="174"/>
      <c r="Q22" s="174"/>
      <c r="R22" s="174"/>
      <c r="S22" s="174"/>
      <c r="T22" s="174"/>
      <c r="U22" s="174"/>
      <c r="V22" s="174"/>
      <c r="W22" s="174"/>
      <c r="X22" s="174"/>
      <c r="Y22" s="174"/>
      <c r="Z22" s="174"/>
      <c r="AA22" s="174"/>
      <c r="AB22" s="174"/>
      <c r="AC22" s="174"/>
      <c r="AD22" s="174"/>
      <c r="AE22" s="174"/>
      <c r="AF22" s="174"/>
      <c r="AG22" s="174"/>
      <c r="AH22" s="174"/>
    </row>
    <row r="23" spans="2:34" s="37" customFormat="1" ht="15.75">
      <c r="B23" s="174" t="str">
        <f>VLOOKUP(C23,Companies[],5,FALSE)</f>
        <v>Oil &amp; Gas</v>
      </c>
      <c r="C23" s="174" t="s">
        <v>230</v>
      </c>
      <c r="D23" s="174" t="s">
        <v>196</v>
      </c>
      <c r="E23" s="174" t="s">
        <v>980</v>
      </c>
      <c r="F23" s="174" t="s">
        <v>72</v>
      </c>
      <c r="G23" s="174" t="s">
        <v>72</v>
      </c>
      <c r="H23" s="174"/>
      <c r="I23" s="174" t="s">
        <v>78</v>
      </c>
      <c r="J23" s="309">
        <v>5045674</v>
      </c>
      <c r="K23" s="174" t="s">
        <v>72</v>
      </c>
      <c r="L23" s="174" t="s">
        <v>72</v>
      </c>
      <c r="M23" s="174" t="s">
        <v>72</v>
      </c>
      <c r="N23" s="174"/>
      <c r="O23" s="174"/>
      <c r="P23" s="174"/>
      <c r="Q23" s="174"/>
      <c r="R23" s="174"/>
      <c r="S23" s="174"/>
      <c r="T23" s="174"/>
      <c r="U23" s="174"/>
      <c r="V23" s="174"/>
      <c r="W23" s="174"/>
      <c r="X23" s="174"/>
      <c r="Y23" s="174"/>
      <c r="Z23" s="174"/>
      <c r="AA23" s="174"/>
      <c r="AB23" s="174"/>
      <c r="AC23" s="174"/>
      <c r="AD23" s="174"/>
      <c r="AE23" s="174"/>
      <c r="AF23" s="174"/>
      <c r="AG23" s="174"/>
      <c r="AH23" s="174"/>
    </row>
    <row r="24" spans="2:34" s="37" customFormat="1" ht="15.75">
      <c r="B24" s="174" t="str">
        <f>VLOOKUP(C24,Companies[],5,FALSE)</f>
        <v>Oil &amp; Gas</v>
      </c>
      <c r="C24" s="174" t="s">
        <v>236</v>
      </c>
      <c r="D24" s="174" t="s">
        <v>196</v>
      </c>
      <c r="E24" s="174" t="s">
        <v>977</v>
      </c>
      <c r="F24" s="174" t="s">
        <v>72</v>
      </c>
      <c r="G24" s="174" t="s">
        <v>72</v>
      </c>
      <c r="H24" s="174"/>
      <c r="I24" s="174" t="s">
        <v>78</v>
      </c>
      <c r="J24" s="309">
        <v>142431133</v>
      </c>
      <c r="K24" s="174" t="s">
        <v>72</v>
      </c>
      <c r="L24" s="174" t="s">
        <v>72</v>
      </c>
      <c r="M24" s="174" t="s">
        <v>72</v>
      </c>
      <c r="N24" s="174"/>
      <c r="O24" s="174"/>
      <c r="P24" s="174"/>
      <c r="Q24" s="174"/>
      <c r="R24" s="174"/>
      <c r="S24" s="174"/>
      <c r="T24" s="174"/>
      <c r="U24" s="174"/>
      <c r="V24" s="174"/>
      <c r="W24" s="174"/>
      <c r="X24" s="174"/>
      <c r="Y24" s="174"/>
      <c r="Z24" s="174"/>
      <c r="AA24" s="174"/>
      <c r="AB24" s="174"/>
      <c r="AC24" s="174"/>
      <c r="AD24" s="174"/>
      <c r="AE24" s="174"/>
      <c r="AF24" s="174"/>
      <c r="AG24" s="174"/>
      <c r="AH24" s="174"/>
    </row>
    <row r="25" spans="2:34" s="37" customFormat="1" ht="15.75">
      <c r="B25" s="174" t="str">
        <f>VLOOKUP(C25,Companies[],5,FALSE)</f>
        <v>Oil &amp; Gas</v>
      </c>
      <c r="C25" s="174" t="s">
        <v>236</v>
      </c>
      <c r="D25" s="174" t="s">
        <v>196</v>
      </c>
      <c r="E25" s="174" t="s">
        <v>980</v>
      </c>
      <c r="F25" s="174" t="s">
        <v>72</v>
      </c>
      <c r="G25" s="174" t="s">
        <v>72</v>
      </c>
      <c r="H25" s="174"/>
      <c r="I25" s="174" t="s">
        <v>78</v>
      </c>
      <c r="J25" s="309">
        <v>200108867</v>
      </c>
      <c r="K25" s="174" t="s">
        <v>72</v>
      </c>
      <c r="L25" s="174" t="s">
        <v>72</v>
      </c>
      <c r="M25" s="174" t="s">
        <v>72</v>
      </c>
      <c r="N25" s="174"/>
      <c r="O25" s="174"/>
      <c r="P25" s="174"/>
      <c r="Q25" s="174"/>
      <c r="R25" s="174"/>
      <c r="S25" s="174"/>
      <c r="T25" s="174"/>
      <c r="U25" s="174"/>
      <c r="V25" s="174"/>
      <c r="W25" s="174"/>
      <c r="X25" s="174"/>
      <c r="Y25" s="174"/>
      <c r="Z25" s="174"/>
      <c r="AA25" s="174"/>
      <c r="AB25" s="174"/>
      <c r="AC25" s="174"/>
      <c r="AD25" s="174"/>
      <c r="AE25" s="174"/>
      <c r="AF25" s="174"/>
      <c r="AG25" s="174"/>
      <c r="AH25" s="174"/>
    </row>
    <row r="26" spans="2:34" s="37" customFormat="1" ht="15.75">
      <c r="B26" s="174" t="str">
        <f>VLOOKUP(C26,Companies[],5,FALSE)</f>
        <v>Mining</v>
      </c>
      <c r="C26" s="12" t="s">
        <v>240</v>
      </c>
      <c r="D26" s="174" t="s">
        <v>196</v>
      </c>
      <c r="E26" s="174" t="s">
        <v>991</v>
      </c>
      <c r="F26" s="174" t="s">
        <v>72</v>
      </c>
      <c r="G26" s="174" t="s">
        <v>72</v>
      </c>
      <c r="H26" s="174"/>
      <c r="I26" s="174" t="s">
        <v>78</v>
      </c>
      <c r="J26" s="309">
        <v>2188759</v>
      </c>
      <c r="K26" s="174" t="s">
        <v>72</v>
      </c>
      <c r="L26" s="174" t="s">
        <v>72</v>
      </c>
      <c r="M26" s="174" t="s">
        <v>72</v>
      </c>
      <c r="N26" s="174"/>
      <c r="O26" s="174"/>
      <c r="P26" s="174"/>
      <c r="Q26" s="174"/>
      <c r="R26" s="174"/>
      <c r="S26" s="174"/>
      <c r="T26" s="174"/>
      <c r="U26" s="174"/>
      <c r="V26" s="174"/>
      <c r="W26" s="174"/>
      <c r="X26" s="174"/>
      <c r="Y26" s="174"/>
      <c r="Z26" s="174"/>
      <c r="AA26" s="174"/>
      <c r="AB26" s="174"/>
      <c r="AC26" s="174"/>
      <c r="AD26" s="174"/>
      <c r="AE26" s="174"/>
      <c r="AF26" s="174"/>
      <c r="AG26" s="174"/>
      <c r="AH26" s="174"/>
    </row>
    <row r="27" spans="2:34" s="37" customFormat="1" ht="15.75">
      <c r="B27" s="174" t="str">
        <f>VLOOKUP(C27,Companies[],5,FALSE)</f>
        <v>Mining</v>
      </c>
      <c r="C27" s="174" t="s">
        <v>240</v>
      </c>
      <c r="D27" s="174" t="s">
        <v>198</v>
      </c>
      <c r="E27" s="174" t="s">
        <v>986</v>
      </c>
      <c r="F27" s="174" t="s">
        <v>68</v>
      </c>
      <c r="G27" s="174" t="s">
        <v>68</v>
      </c>
      <c r="H27" s="235"/>
      <c r="I27" s="174" t="s">
        <v>78</v>
      </c>
      <c r="J27" s="309">
        <v>276798</v>
      </c>
      <c r="K27" s="174" t="s">
        <v>72</v>
      </c>
      <c r="L27" s="174" t="s">
        <v>72</v>
      </c>
      <c r="M27" s="174" t="s">
        <v>72</v>
      </c>
      <c r="N27" s="174"/>
      <c r="O27" s="174"/>
      <c r="P27" s="174"/>
      <c r="Q27" s="174"/>
      <c r="R27" s="174"/>
      <c r="S27" s="174"/>
      <c r="T27" s="174"/>
      <c r="U27" s="174"/>
      <c r="V27" s="174"/>
      <c r="W27" s="174"/>
      <c r="X27" s="174"/>
      <c r="Y27" s="174"/>
      <c r="Z27" s="174"/>
      <c r="AA27" s="174"/>
      <c r="AB27" s="174"/>
      <c r="AC27" s="174"/>
      <c r="AD27" s="174"/>
      <c r="AE27" s="174"/>
      <c r="AF27" s="174"/>
      <c r="AG27" s="174"/>
      <c r="AH27" s="174"/>
    </row>
    <row r="28" spans="2:34" s="37" customFormat="1" ht="15.75">
      <c r="B28" s="174" t="str">
        <f>VLOOKUP(C28,Companies[],5,FALSE)</f>
        <v>Mining</v>
      </c>
      <c r="C28" s="174" t="s">
        <v>240</v>
      </c>
      <c r="D28" s="174" t="s">
        <v>198</v>
      </c>
      <c r="E28" s="174" t="s">
        <v>986</v>
      </c>
      <c r="F28" s="174" t="s">
        <v>68</v>
      </c>
      <c r="G28" s="174" t="s">
        <v>68</v>
      </c>
      <c r="H28" s="235"/>
      <c r="I28" s="174" t="s">
        <v>78</v>
      </c>
      <c r="J28" s="309">
        <v>45070</v>
      </c>
      <c r="K28" s="174" t="s">
        <v>72</v>
      </c>
      <c r="L28" s="174" t="s">
        <v>72</v>
      </c>
      <c r="M28" s="174" t="s">
        <v>72</v>
      </c>
      <c r="N28" s="174"/>
      <c r="O28" s="174"/>
      <c r="P28" s="174"/>
      <c r="Q28" s="174"/>
      <c r="R28" s="174"/>
      <c r="S28" s="174"/>
      <c r="T28" s="174"/>
      <c r="U28" s="174"/>
      <c r="V28" s="174"/>
      <c r="W28" s="174"/>
      <c r="X28" s="174"/>
      <c r="Y28" s="174"/>
      <c r="Z28" s="174"/>
      <c r="AA28" s="174"/>
      <c r="AB28" s="174"/>
      <c r="AC28" s="174"/>
      <c r="AD28" s="174"/>
      <c r="AE28" s="174"/>
      <c r="AF28" s="174"/>
      <c r="AG28" s="174"/>
      <c r="AH28" s="174"/>
    </row>
    <row r="29" spans="2:34" s="37" customFormat="1" ht="15.75">
      <c r="B29" s="174" t="str">
        <f>VLOOKUP(C29,Companies[],5,FALSE)</f>
        <v>Mining</v>
      </c>
      <c r="C29" s="174" t="s">
        <v>240</v>
      </c>
      <c r="D29" s="174" t="s">
        <v>198</v>
      </c>
      <c r="E29" s="174" t="s">
        <v>986</v>
      </c>
      <c r="F29" s="174" t="s">
        <v>68</v>
      </c>
      <c r="G29" s="174" t="s">
        <v>68</v>
      </c>
      <c r="H29" s="235"/>
      <c r="I29" s="174" t="s">
        <v>78</v>
      </c>
      <c r="J29" s="309">
        <v>55930</v>
      </c>
      <c r="K29" s="174" t="s">
        <v>72</v>
      </c>
      <c r="L29" s="174" t="s">
        <v>72</v>
      </c>
      <c r="M29" s="174" t="s">
        <v>72</v>
      </c>
      <c r="N29" s="174"/>
      <c r="O29" s="174"/>
      <c r="P29" s="174"/>
      <c r="Q29" s="174"/>
      <c r="R29" s="174"/>
      <c r="S29" s="174"/>
      <c r="T29" s="174"/>
      <c r="U29" s="174"/>
      <c r="V29" s="174"/>
      <c r="W29" s="174"/>
      <c r="X29" s="174"/>
      <c r="Y29" s="174"/>
      <c r="Z29" s="174"/>
      <c r="AA29" s="174"/>
      <c r="AB29" s="174"/>
      <c r="AC29" s="174"/>
      <c r="AD29" s="174"/>
      <c r="AE29" s="174"/>
      <c r="AF29" s="174"/>
      <c r="AG29" s="174"/>
      <c r="AH29" s="174"/>
    </row>
    <row r="30" spans="2:34" s="37" customFormat="1" ht="15.75">
      <c r="B30" s="174" t="str">
        <f>VLOOKUP(C30,Companies[],5,FALSE)</f>
        <v>Mining</v>
      </c>
      <c r="C30" s="174" t="s">
        <v>240</v>
      </c>
      <c r="D30" s="174" t="s">
        <v>198</v>
      </c>
      <c r="E30" s="174" t="s">
        <v>986</v>
      </c>
      <c r="F30" s="174" t="s">
        <v>68</v>
      </c>
      <c r="G30" s="174" t="s">
        <v>68</v>
      </c>
      <c r="H30" s="235"/>
      <c r="I30" s="174" t="s">
        <v>78</v>
      </c>
      <c r="J30" s="309">
        <v>66840</v>
      </c>
      <c r="K30" s="174" t="s">
        <v>72</v>
      </c>
      <c r="L30" s="174" t="s">
        <v>72</v>
      </c>
      <c r="M30" s="174" t="s">
        <v>72</v>
      </c>
      <c r="N30" s="174"/>
      <c r="O30" s="174"/>
      <c r="P30" s="174"/>
      <c r="Q30" s="174"/>
      <c r="R30" s="174"/>
      <c r="S30" s="174"/>
      <c r="T30" s="174"/>
      <c r="U30" s="174"/>
      <c r="V30" s="174"/>
      <c r="W30" s="174"/>
      <c r="X30" s="174"/>
      <c r="Y30" s="174"/>
      <c r="Z30" s="174"/>
      <c r="AA30" s="174"/>
      <c r="AB30" s="174"/>
      <c r="AC30" s="174"/>
      <c r="AD30" s="174"/>
      <c r="AE30" s="174"/>
      <c r="AF30" s="174"/>
      <c r="AG30" s="174"/>
      <c r="AH30" s="174"/>
    </row>
    <row r="31" spans="2:34" s="37" customFormat="1" ht="15.75">
      <c r="B31" s="174" t="str">
        <f>VLOOKUP(C31,Companies[],5,FALSE)</f>
        <v>Mining</v>
      </c>
      <c r="C31" s="174" t="s">
        <v>240</v>
      </c>
      <c r="D31" s="174" t="s">
        <v>198</v>
      </c>
      <c r="E31" s="174" t="s">
        <v>986</v>
      </c>
      <c r="F31" s="174" t="s">
        <v>68</v>
      </c>
      <c r="G31" s="174" t="s">
        <v>68</v>
      </c>
      <c r="H31" s="235"/>
      <c r="I31" s="174" t="s">
        <v>78</v>
      </c>
      <c r="J31" s="309">
        <v>26588</v>
      </c>
      <c r="K31" s="174" t="s">
        <v>72</v>
      </c>
      <c r="L31" s="174" t="s">
        <v>72</v>
      </c>
      <c r="M31" s="174" t="s">
        <v>72</v>
      </c>
      <c r="N31" s="174"/>
      <c r="O31" s="174"/>
      <c r="P31" s="174"/>
      <c r="Q31" s="174"/>
      <c r="R31" s="174"/>
      <c r="S31" s="174"/>
      <c r="T31" s="174"/>
      <c r="U31" s="174"/>
      <c r="V31" s="174"/>
      <c r="W31" s="174"/>
      <c r="X31" s="174"/>
      <c r="Y31" s="174"/>
      <c r="Z31" s="174"/>
      <c r="AA31" s="174"/>
      <c r="AB31" s="174"/>
      <c r="AC31" s="174"/>
      <c r="AD31" s="174"/>
      <c r="AE31" s="174"/>
      <c r="AF31" s="174"/>
      <c r="AG31" s="174"/>
      <c r="AH31" s="174"/>
    </row>
    <row r="32" spans="2:34" s="37" customFormat="1" ht="15.75">
      <c r="B32" s="174" t="str">
        <f>VLOOKUP(C32,Companies[],5,FALSE)</f>
        <v>Mining</v>
      </c>
      <c r="C32" s="174" t="s">
        <v>240</v>
      </c>
      <c r="D32" s="174" t="s">
        <v>198</v>
      </c>
      <c r="E32" s="174" t="s">
        <v>986</v>
      </c>
      <c r="F32" s="174" t="s">
        <v>68</v>
      </c>
      <c r="G32" s="174" t="s">
        <v>68</v>
      </c>
      <c r="H32" s="235"/>
      <c r="I32" s="174" t="s">
        <v>78</v>
      </c>
      <c r="J32" s="309">
        <v>66680</v>
      </c>
      <c r="K32" s="174" t="s">
        <v>72</v>
      </c>
      <c r="L32" s="174" t="s">
        <v>72</v>
      </c>
      <c r="M32" s="174" t="s">
        <v>72</v>
      </c>
      <c r="N32" s="174"/>
      <c r="O32" s="174"/>
      <c r="P32" s="174"/>
      <c r="Q32" s="174"/>
      <c r="R32" s="174"/>
      <c r="S32" s="174"/>
      <c r="T32" s="174"/>
      <c r="U32" s="174"/>
      <c r="V32" s="174"/>
      <c r="W32" s="174"/>
      <c r="X32" s="174"/>
      <c r="Y32" s="174"/>
      <c r="Z32" s="174"/>
      <c r="AA32" s="174"/>
      <c r="AB32" s="174"/>
      <c r="AC32" s="174"/>
      <c r="AD32" s="174"/>
      <c r="AE32" s="174"/>
      <c r="AF32" s="174"/>
      <c r="AG32" s="174"/>
      <c r="AH32" s="174"/>
    </row>
    <row r="33" spans="2:34" s="37" customFormat="1" ht="15.75">
      <c r="B33" s="174" t="str">
        <f>VLOOKUP(C33,Companies[],5,FALSE)</f>
        <v>Mining</v>
      </c>
      <c r="C33" s="174" t="s">
        <v>240</v>
      </c>
      <c r="D33" s="174" t="s">
        <v>198</v>
      </c>
      <c r="E33" s="174" t="s">
        <v>986</v>
      </c>
      <c r="F33" s="174" t="s">
        <v>68</v>
      </c>
      <c r="G33" s="174" t="s">
        <v>68</v>
      </c>
      <c r="H33" s="235"/>
      <c r="I33" s="174" t="s">
        <v>78</v>
      </c>
      <c r="J33" s="309">
        <v>116360</v>
      </c>
      <c r="K33" s="174" t="s">
        <v>72</v>
      </c>
      <c r="L33" s="174" t="s">
        <v>72</v>
      </c>
      <c r="M33" s="174" t="s">
        <v>72</v>
      </c>
      <c r="N33" s="174"/>
      <c r="O33" s="174"/>
      <c r="P33" s="174"/>
      <c r="Q33" s="174"/>
      <c r="R33" s="174"/>
      <c r="S33" s="174"/>
      <c r="T33" s="174"/>
      <c r="U33" s="174"/>
      <c r="V33" s="174"/>
      <c r="W33" s="174"/>
      <c r="X33" s="174"/>
      <c r="Y33" s="174"/>
      <c r="Z33" s="174"/>
      <c r="AA33" s="174"/>
      <c r="AB33" s="174"/>
      <c r="AC33" s="174"/>
      <c r="AD33" s="174"/>
      <c r="AE33" s="174"/>
      <c r="AF33" s="174"/>
      <c r="AG33" s="174"/>
      <c r="AH33" s="174"/>
    </row>
    <row r="34" spans="2:34" s="37" customFormat="1" ht="15.75">
      <c r="B34" s="174" t="str">
        <f>VLOOKUP(C34,Companies[],5,FALSE)</f>
        <v>Mining</v>
      </c>
      <c r="C34" s="174" t="s">
        <v>240</v>
      </c>
      <c r="D34" s="174" t="s">
        <v>198</v>
      </c>
      <c r="E34" s="174" t="s">
        <v>986</v>
      </c>
      <c r="F34" s="174" t="s">
        <v>68</v>
      </c>
      <c r="G34" s="174" t="s">
        <v>68</v>
      </c>
      <c r="H34" s="235"/>
      <c r="I34" s="174" t="s">
        <v>78</v>
      </c>
      <c r="J34" s="309">
        <v>116360</v>
      </c>
      <c r="K34" s="174" t="s">
        <v>72</v>
      </c>
      <c r="L34" s="174" t="s">
        <v>72</v>
      </c>
      <c r="M34" s="174" t="s">
        <v>72</v>
      </c>
      <c r="N34" s="174"/>
      <c r="O34" s="174"/>
      <c r="P34" s="174"/>
      <c r="Q34" s="174"/>
      <c r="R34" s="174"/>
      <c r="S34" s="174"/>
      <c r="T34" s="174"/>
      <c r="U34" s="174"/>
      <c r="V34" s="174"/>
      <c r="W34" s="174"/>
      <c r="X34" s="174"/>
      <c r="Y34" s="174"/>
      <c r="Z34" s="174"/>
      <c r="AA34" s="174"/>
      <c r="AB34" s="174"/>
      <c r="AC34" s="174"/>
      <c r="AD34" s="174"/>
      <c r="AE34" s="174"/>
      <c r="AF34" s="174"/>
      <c r="AG34" s="174"/>
      <c r="AH34" s="174"/>
    </row>
    <row r="35" spans="2:34" s="37" customFormat="1" ht="15.75">
      <c r="B35" s="174" t="str">
        <f>VLOOKUP(C35,Companies[],5,FALSE)</f>
        <v>Mining</v>
      </c>
      <c r="C35" s="174" t="s">
        <v>240</v>
      </c>
      <c r="D35" s="174" t="s">
        <v>198</v>
      </c>
      <c r="E35" s="174" t="s">
        <v>986</v>
      </c>
      <c r="F35" s="174" t="s">
        <v>68</v>
      </c>
      <c r="G35" s="174" t="s">
        <v>68</v>
      </c>
      <c r="H35" s="235"/>
      <c r="I35" s="174" t="s">
        <v>78</v>
      </c>
      <c r="J35" s="309">
        <v>92880</v>
      </c>
      <c r="K35" s="174" t="s">
        <v>72</v>
      </c>
      <c r="L35" s="174" t="s">
        <v>72</v>
      </c>
      <c r="M35" s="174" t="s">
        <v>72</v>
      </c>
      <c r="N35" s="174"/>
      <c r="O35" s="174"/>
      <c r="P35" s="174"/>
      <c r="Q35" s="174"/>
      <c r="R35" s="174"/>
      <c r="S35" s="174"/>
      <c r="T35" s="174"/>
      <c r="U35" s="174"/>
      <c r="V35" s="174"/>
      <c r="W35" s="174"/>
      <c r="X35" s="174"/>
      <c r="Y35" s="174"/>
      <c r="Z35" s="174"/>
      <c r="AA35" s="174"/>
      <c r="AB35" s="174"/>
      <c r="AC35" s="174"/>
      <c r="AD35" s="174"/>
      <c r="AE35" s="174"/>
      <c r="AF35" s="174"/>
      <c r="AG35" s="174"/>
      <c r="AH35" s="174"/>
    </row>
    <row r="36" spans="2:34" s="37" customFormat="1" ht="15.75">
      <c r="B36" s="174" t="str">
        <f>VLOOKUP(C36,Companies[],5,FALSE)</f>
        <v>Mining</v>
      </c>
      <c r="C36" s="174" t="s">
        <v>240</v>
      </c>
      <c r="D36" s="174" t="s">
        <v>198</v>
      </c>
      <c r="E36" s="174" t="s">
        <v>986</v>
      </c>
      <c r="F36" s="174" t="s">
        <v>68</v>
      </c>
      <c r="G36" s="174" t="s">
        <v>68</v>
      </c>
      <c r="H36" s="235"/>
      <c r="I36" s="174" t="s">
        <v>78</v>
      </c>
      <c r="J36" s="309">
        <v>319985</v>
      </c>
      <c r="K36" s="174" t="s">
        <v>72</v>
      </c>
      <c r="L36" s="174" t="s">
        <v>72</v>
      </c>
      <c r="M36" s="174" t="s">
        <v>72</v>
      </c>
      <c r="N36" s="174"/>
      <c r="O36" s="174"/>
      <c r="P36" s="174"/>
      <c r="Q36" s="174"/>
      <c r="R36" s="174"/>
      <c r="S36" s="174"/>
      <c r="T36" s="174"/>
      <c r="U36" s="174"/>
      <c r="V36" s="174"/>
      <c r="W36" s="174"/>
      <c r="X36" s="174"/>
      <c r="Y36" s="174"/>
      <c r="Z36" s="174"/>
      <c r="AA36" s="174"/>
      <c r="AB36" s="174"/>
      <c r="AC36" s="174"/>
      <c r="AD36" s="174"/>
      <c r="AE36" s="174"/>
      <c r="AF36" s="174"/>
      <c r="AG36" s="174"/>
      <c r="AH36" s="174"/>
    </row>
    <row r="37" spans="2:34" s="37" customFormat="1" ht="15.75">
      <c r="B37" s="174" t="str">
        <f>VLOOKUP(C37,Companies[],5,FALSE)</f>
        <v>Mining</v>
      </c>
      <c r="C37" s="174" t="s">
        <v>240</v>
      </c>
      <c r="D37" s="174" t="s">
        <v>198</v>
      </c>
      <c r="E37" s="174" t="s">
        <v>986</v>
      </c>
      <c r="F37" s="174" t="s">
        <v>68</v>
      </c>
      <c r="G37" s="174" t="s">
        <v>68</v>
      </c>
      <c r="H37" s="235"/>
      <c r="I37" s="174" t="s">
        <v>78</v>
      </c>
      <c r="J37" s="309">
        <v>92880</v>
      </c>
      <c r="K37" s="174" t="s">
        <v>72</v>
      </c>
      <c r="L37" s="174" t="s">
        <v>72</v>
      </c>
      <c r="M37" s="174" t="s">
        <v>72</v>
      </c>
      <c r="N37" s="174"/>
      <c r="O37" s="174"/>
      <c r="P37" s="174"/>
      <c r="Q37" s="174"/>
      <c r="R37" s="174"/>
      <c r="S37" s="174"/>
      <c r="T37" s="174"/>
      <c r="U37" s="174"/>
      <c r="V37" s="174"/>
      <c r="W37" s="174"/>
      <c r="X37" s="174"/>
      <c r="Y37" s="174"/>
      <c r="Z37" s="174"/>
      <c r="AA37" s="174"/>
      <c r="AB37" s="174"/>
      <c r="AC37" s="174"/>
      <c r="AD37" s="174"/>
      <c r="AE37" s="174"/>
      <c r="AF37" s="174"/>
      <c r="AG37" s="174"/>
      <c r="AH37" s="174"/>
    </row>
    <row r="38" spans="2:34" s="37" customFormat="1" ht="15.75">
      <c r="B38" s="174" t="str">
        <f>VLOOKUP(C38,Companies[],5,FALSE)</f>
        <v>Oil &amp; Gas</v>
      </c>
      <c r="C38" s="174" t="s">
        <v>245</v>
      </c>
      <c r="D38" s="174" t="s">
        <v>196</v>
      </c>
      <c r="E38" s="174" t="s">
        <v>977</v>
      </c>
      <c r="F38" s="174" t="s">
        <v>72</v>
      </c>
      <c r="G38" s="174" t="s">
        <v>72</v>
      </c>
      <c r="H38" s="174"/>
      <c r="I38" s="174" t="s">
        <v>78</v>
      </c>
      <c r="J38" s="309">
        <v>621000000</v>
      </c>
      <c r="K38" s="174" t="s">
        <v>72</v>
      </c>
      <c r="L38" s="174" t="s">
        <v>72</v>
      </c>
      <c r="M38" s="174" t="s">
        <v>72</v>
      </c>
      <c r="N38" s="174"/>
      <c r="O38" s="174"/>
      <c r="P38" s="174"/>
      <c r="Q38" s="174"/>
      <c r="R38" s="174"/>
      <c r="S38" s="174"/>
      <c r="T38" s="174"/>
      <c r="U38" s="174"/>
      <c r="V38" s="174"/>
      <c r="W38" s="174"/>
      <c r="X38" s="174"/>
      <c r="Y38" s="174"/>
      <c r="Z38" s="174"/>
      <c r="AA38" s="174"/>
      <c r="AB38" s="174"/>
      <c r="AC38" s="174"/>
      <c r="AD38" s="174"/>
      <c r="AE38" s="174"/>
      <c r="AF38" s="174"/>
      <c r="AG38" s="174"/>
      <c r="AH38" s="174"/>
    </row>
    <row r="39" spans="2:34" s="37" customFormat="1" ht="15.75">
      <c r="B39" s="174" t="str">
        <f>VLOOKUP(C39,Companies[],5,FALSE)</f>
        <v>Oil &amp; Gas</v>
      </c>
      <c r="C39" s="174" t="s">
        <v>245</v>
      </c>
      <c r="D39" s="174" t="s">
        <v>200</v>
      </c>
      <c r="E39" s="174" t="s">
        <v>988</v>
      </c>
      <c r="F39" s="174" t="s">
        <v>68</v>
      </c>
      <c r="G39" s="174" t="s">
        <v>68</v>
      </c>
      <c r="H39" s="174"/>
      <c r="I39" s="174" t="s">
        <v>78</v>
      </c>
      <c r="J39" s="309">
        <v>150043</v>
      </c>
      <c r="K39" s="174" t="s">
        <v>72</v>
      </c>
      <c r="L39" s="174" t="s">
        <v>72</v>
      </c>
      <c r="M39" s="174" t="s">
        <v>72</v>
      </c>
      <c r="N39" s="174"/>
      <c r="O39" s="174"/>
      <c r="P39" s="174"/>
      <c r="Q39" s="174"/>
      <c r="R39" s="174"/>
      <c r="S39" s="174"/>
      <c r="T39" s="174"/>
      <c r="U39" s="174"/>
      <c r="V39" s="174"/>
      <c r="W39" s="174"/>
      <c r="X39" s="174"/>
      <c r="Y39" s="174"/>
      <c r="Z39" s="174"/>
      <c r="AA39" s="174"/>
      <c r="AB39" s="174"/>
      <c r="AC39" s="174"/>
      <c r="AD39" s="174"/>
      <c r="AE39" s="174"/>
      <c r="AF39" s="174"/>
      <c r="AG39" s="174"/>
      <c r="AH39" s="174"/>
    </row>
    <row r="40" spans="2:34" s="37" customFormat="1" ht="15.75">
      <c r="B40" s="174" t="str">
        <f>VLOOKUP(C40,Companies[],5,FALSE)</f>
        <v>Oil &amp; Gas</v>
      </c>
      <c r="C40" s="174" t="s">
        <v>245</v>
      </c>
      <c r="D40" s="174" t="s">
        <v>200</v>
      </c>
      <c r="E40" s="174" t="s">
        <v>988</v>
      </c>
      <c r="F40" s="174" t="s">
        <v>68</v>
      </c>
      <c r="G40" s="174" t="s">
        <v>68</v>
      </c>
      <c r="H40" s="174"/>
      <c r="I40" s="174" t="s">
        <v>78</v>
      </c>
      <c r="J40" s="309">
        <v>118931</v>
      </c>
      <c r="K40" s="174" t="s">
        <v>72</v>
      </c>
      <c r="L40" s="174" t="s">
        <v>72</v>
      </c>
      <c r="M40" s="174" t="s">
        <v>72</v>
      </c>
      <c r="N40" s="174"/>
      <c r="O40" s="174"/>
      <c r="P40" s="174"/>
      <c r="Q40" s="174"/>
      <c r="R40" s="174"/>
      <c r="S40" s="174"/>
      <c r="T40" s="174"/>
      <c r="U40" s="174"/>
      <c r="V40" s="174"/>
      <c r="W40" s="174"/>
      <c r="X40" s="174"/>
      <c r="Y40" s="174"/>
      <c r="Z40" s="174"/>
      <c r="AA40" s="174"/>
      <c r="AB40" s="174"/>
      <c r="AC40" s="174"/>
      <c r="AD40" s="174"/>
      <c r="AE40" s="174"/>
      <c r="AF40" s="174"/>
      <c r="AG40" s="174"/>
      <c r="AH40" s="174"/>
    </row>
    <row r="41" spans="2:34" s="37" customFormat="1" ht="15.75">
      <c r="B41" s="174" t="str">
        <f>VLOOKUP(C41,Companies[],5,FALSE)</f>
        <v>Oil &amp; Gas</v>
      </c>
      <c r="C41" s="174" t="s">
        <v>245</v>
      </c>
      <c r="D41" s="174" t="s">
        <v>196</v>
      </c>
      <c r="E41" s="174" t="s">
        <v>981</v>
      </c>
      <c r="F41" s="174" t="s">
        <v>68</v>
      </c>
      <c r="G41" s="174" t="s">
        <v>68</v>
      </c>
      <c r="H41" s="174"/>
      <c r="I41" s="174" t="s">
        <v>78</v>
      </c>
      <c r="J41" s="309">
        <v>-362278</v>
      </c>
      <c r="K41" s="174" t="s">
        <v>72</v>
      </c>
      <c r="L41" s="174" t="s">
        <v>72</v>
      </c>
      <c r="M41" s="174" t="s">
        <v>72</v>
      </c>
      <c r="N41" s="174"/>
      <c r="O41" s="174"/>
      <c r="P41" s="174"/>
      <c r="Q41" s="174"/>
      <c r="R41" s="174"/>
      <c r="S41" s="174"/>
      <c r="T41" s="174"/>
      <c r="U41" s="174"/>
      <c r="V41" s="174"/>
      <c r="W41" s="174"/>
      <c r="X41" s="174"/>
      <c r="Y41" s="174"/>
      <c r="Z41" s="174"/>
      <c r="AA41" s="174"/>
      <c r="AB41" s="174"/>
      <c r="AC41" s="174"/>
      <c r="AD41" s="174"/>
      <c r="AE41" s="174"/>
      <c r="AF41" s="174"/>
      <c r="AG41" s="174"/>
      <c r="AH41" s="174"/>
    </row>
    <row r="42" spans="2:34" s="37" customFormat="1" ht="15.75">
      <c r="B42" s="174" t="str">
        <f>VLOOKUP(C42,Companies[],5,FALSE)</f>
        <v>Oil &amp; Gas</v>
      </c>
      <c r="C42" s="174" t="s">
        <v>245</v>
      </c>
      <c r="D42" s="174" t="s">
        <v>196</v>
      </c>
      <c r="E42" s="174" t="s">
        <v>981</v>
      </c>
      <c r="F42" s="174" t="s">
        <v>68</v>
      </c>
      <c r="G42" s="174" t="s">
        <v>68</v>
      </c>
      <c r="H42" s="174"/>
      <c r="I42" s="174" t="s">
        <v>78</v>
      </c>
      <c r="J42" s="309">
        <v>-193217</v>
      </c>
      <c r="K42" s="174" t="s">
        <v>72</v>
      </c>
      <c r="L42" s="174" t="s">
        <v>72</v>
      </c>
      <c r="M42" s="174" t="s">
        <v>72</v>
      </c>
      <c r="N42" s="174"/>
      <c r="O42" s="174"/>
      <c r="P42" s="174"/>
      <c r="Q42" s="174"/>
      <c r="R42" s="174"/>
      <c r="S42" s="174"/>
      <c r="T42" s="174"/>
      <c r="U42" s="174"/>
      <c r="V42" s="174"/>
      <c r="W42" s="174"/>
      <c r="X42" s="174"/>
      <c r="Y42" s="174"/>
      <c r="Z42" s="174"/>
      <c r="AA42" s="174"/>
      <c r="AB42" s="174"/>
      <c r="AC42" s="174"/>
      <c r="AD42" s="174"/>
      <c r="AE42" s="174"/>
      <c r="AF42" s="174"/>
      <c r="AG42" s="174"/>
      <c r="AH42" s="174"/>
    </row>
    <row r="43" spans="2:34" s="37" customFormat="1" ht="15.75">
      <c r="B43" s="174" t="str">
        <f>VLOOKUP(C43,Companies[],5,FALSE)</f>
        <v>Oil &amp; Gas</v>
      </c>
      <c r="C43" s="174" t="s">
        <v>245</v>
      </c>
      <c r="D43" s="174" t="s">
        <v>196</v>
      </c>
      <c r="E43" s="174" t="s">
        <v>981</v>
      </c>
      <c r="F43" s="174" t="s">
        <v>68</v>
      </c>
      <c r="G43" s="174" t="s">
        <v>68</v>
      </c>
      <c r="H43" s="174"/>
      <c r="I43" s="174" t="s">
        <v>78</v>
      </c>
      <c r="J43" s="309">
        <v>-1017019</v>
      </c>
      <c r="K43" s="174" t="s">
        <v>72</v>
      </c>
      <c r="L43" s="174" t="s">
        <v>72</v>
      </c>
      <c r="M43" s="174" t="s">
        <v>72</v>
      </c>
      <c r="N43" s="174"/>
      <c r="O43" s="174"/>
      <c r="P43" s="174"/>
      <c r="Q43" s="174"/>
      <c r="R43" s="174"/>
      <c r="S43" s="174"/>
      <c r="T43" s="174"/>
      <c r="U43" s="174"/>
      <c r="V43" s="174"/>
      <c r="W43" s="174"/>
      <c r="X43" s="174"/>
      <c r="Y43" s="174"/>
      <c r="Z43" s="174"/>
      <c r="AA43" s="174"/>
      <c r="AB43" s="174"/>
      <c r="AC43" s="174"/>
      <c r="AD43" s="174"/>
      <c r="AE43" s="174"/>
      <c r="AF43" s="174"/>
      <c r="AG43" s="174"/>
      <c r="AH43" s="174"/>
    </row>
    <row r="44" spans="2:34" s="37" customFormat="1" ht="15.75">
      <c r="B44" s="174" t="str">
        <f>VLOOKUP(C44,Companies[],5,FALSE)</f>
        <v>Oil &amp; Gas</v>
      </c>
      <c r="C44" s="174" t="s">
        <v>245</v>
      </c>
      <c r="D44" s="174" t="s">
        <v>196</v>
      </c>
      <c r="E44" s="174" t="s">
        <v>981</v>
      </c>
      <c r="F44" s="174" t="s">
        <v>68</v>
      </c>
      <c r="G44" s="174" t="s">
        <v>68</v>
      </c>
      <c r="H44" s="174"/>
      <c r="I44" s="174" t="s">
        <v>78</v>
      </c>
      <c r="J44" s="309">
        <v>-2455088</v>
      </c>
      <c r="K44" s="174" t="s">
        <v>72</v>
      </c>
      <c r="L44" s="174" t="s">
        <v>72</v>
      </c>
      <c r="M44" s="174" t="s">
        <v>72</v>
      </c>
      <c r="N44" s="174"/>
      <c r="O44" s="174"/>
      <c r="P44" s="174"/>
      <c r="Q44" s="174"/>
      <c r="R44" s="174"/>
      <c r="S44" s="174"/>
      <c r="T44" s="174"/>
      <c r="U44" s="174"/>
      <c r="V44" s="174"/>
      <c r="W44" s="174"/>
      <c r="X44" s="174"/>
      <c r="Y44" s="174"/>
      <c r="Z44" s="174"/>
      <c r="AA44" s="174"/>
      <c r="AB44" s="174"/>
      <c r="AC44" s="174"/>
      <c r="AD44" s="174"/>
      <c r="AE44" s="174"/>
      <c r="AF44" s="174"/>
      <c r="AG44" s="174"/>
      <c r="AH44" s="174"/>
    </row>
    <row r="45" spans="2:34" s="37" customFormat="1" ht="15.75">
      <c r="B45" s="174" t="str">
        <f>VLOOKUP(C45,Companies[],5,FALSE)</f>
        <v>Oil &amp; Gas</v>
      </c>
      <c r="C45" s="174" t="s">
        <v>245</v>
      </c>
      <c r="D45" s="174" t="s">
        <v>196</v>
      </c>
      <c r="E45" s="174" t="s">
        <v>981</v>
      </c>
      <c r="F45" s="174" t="s">
        <v>68</v>
      </c>
      <c r="G45" s="174" t="s">
        <v>68</v>
      </c>
      <c r="H45" s="174"/>
      <c r="I45" s="174" t="s">
        <v>78</v>
      </c>
      <c r="J45" s="309">
        <v>-280670</v>
      </c>
      <c r="K45" s="174" t="s">
        <v>72</v>
      </c>
      <c r="L45" s="174" t="s">
        <v>72</v>
      </c>
      <c r="M45" s="174" t="s">
        <v>72</v>
      </c>
      <c r="N45" s="174"/>
      <c r="O45" s="174"/>
      <c r="P45" s="174"/>
      <c r="Q45" s="174"/>
      <c r="R45" s="174"/>
      <c r="S45" s="174"/>
      <c r="T45" s="174"/>
      <c r="U45" s="174"/>
      <c r="V45" s="174"/>
      <c r="W45" s="174"/>
      <c r="X45" s="174"/>
      <c r="Y45" s="174"/>
      <c r="Z45" s="174"/>
      <c r="AA45" s="174"/>
      <c r="AB45" s="174"/>
      <c r="AC45" s="174"/>
      <c r="AD45" s="174"/>
      <c r="AE45" s="174"/>
      <c r="AF45" s="174"/>
      <c r="AG45" s="174"/>
      <c r="AH45" s="174"/>
    </row>
    <row r="46" spans="2:34" s="37" customFormat="1" ht="15.75">
      <c r="B46" s="174" t="str">
        <f>VLOOKUP(C46,Companies[],5,FALSE)</f>
        <v>Oil &amp; Gas</v>
      </c>
      <c r="C46" s="174" t="s">
        <v>245</v>
      </c>
      <c r="D46" s="174" t="s">
        <v>196</v>
      </c>
      <c r="E46" s="174" t="s">
        <v>981</v>
      </c>
      <c r="F46" s="174" t="s">
        <v>68</v>
      </c>
      <c r="G46" s="174" t="s">
        <v>68</v>
      </c>
      <c r="H46" s="174"/>
      <c r="I46" s="174" t="s">
        <v>78</v>
      </c>
      <c r="J46" s="309">
        <v>-210745</v>
      </c>
      <c r="K46" s="174" t="s">
        <v>72</v>
      </c>
      <c r="L46" s="174" t="s">
        <v>72</v>
      </c>
      <c r="M46" s="174" t="s">
        <v>72</v>
      </c>
      <c r="N46" s="174"/>
      <c r="O46" s="174"/>
      <c r="P46" s="174"/>
      <c r="Q46" s="174"/>
      <c r="R46" s="174"/>
      <c r="S46" s="174"/>
      <c r="T46" s="174"/>
      <c r="U46" s="174"/>
      <c r="V46" s="174"/>
      <c r="W46" s="174"/>
      <c r="X46" s="174"/>
      <c r="Y46" s="174"/>
      <c r="Z46" s="174"/>
      <c r="AA46" s="174"/>
      <c r="AB46" s="174"/>
      <c r="AC46" s="174"/>
      <c r="AD46" s="174"/>
      <c r="AE46" s="174"/>
      <c r="AF46" s="174"/>
      <c r="AG46" s="174"/>
      <c r="AH46" s="174"/>
    </row>
    <row r="47" spans="2:34" s="37" customFormat="1" ht="15.75">
      <c r="B47" s="174" t="str">
        <f>VLOOKUP(C47,Companies[],5,FALSE)</f>
        <v>Oil &amp; Gas</v>
      </c>
      <c r="C47" s="174" t="s">
        <v>245</v>
      </c>
      <c r="D47" s="174" t="s">
        <v>196</v>
      </c>
      <c r="E47" s="174" t="s">
        <v>981</v>
      </c>
      <c r="F47" s="174" t="s">
        <v>68</v>
      </c>
      <c r="G47" s="174" t="s">
        <v>68</v>
      </c>
      <c r="H47" s="174"/>
      <c r="I47" s="174" t="s">
        <v>78</v>
      </c>
      <c r="J47" s="309">
        <v>-86076991</v>
      </c>
      <c r="K47" s="174" t="s">
        <v>72</v>
      </c>
      <c r="L47" s="174" t="s">
        <v>72</v>
      </c>
      <c r="M47" s="174" t="s">
        <v>72</v>
      </c>
      <c r="N47" s="174"/>
      <c r="O47" s="174"/>
      <c r="P47" s="174"/>
      <c r="Q47" s="174"/>
      <c r="R47" s="174"/>
      <c r="S47" s="174"/>
      <c r="T47" s="174"/>
      <c r="U47" s="174"/>
      <c r="V47" s="174"/>
      <c r="W47" s="174"/>
      <c r="X47" s="174"/>
      <c r="Y47" s="174"/>
      <c r="Z47" s="174"/>
      <c r="AA47" s="174"/>
      <c r="AB47" s="174"/>
      <c r="AC47" s="174"/>
      <c r="AD47" s="174"/>
      <c r="AE47" s="174"/>
      <c r="AF47" s="174"/>
      <c r="AG47" s="174"/>
      <c r="AH47" s="174"/>
    </row>
    <row r="48" spans="2:34" s="37" customFormat="1" ht="15.75">
      <c r="B48" s="174" t="str">
        <f>VLOOKUP(C48,Companies[],5,FALSE)</f>
        <v>Oil &amp; Gas</v>
      </c>
      <c r="C48" s="174" t="s">
        <v>245</v>
      </c>
      <c r="D48" s="174" t="s">
        <v>196</v>
      </c>
      <c r="E48" s="174" t="s">
        <v>980</v>
      </c>
      <c r="F48" s="174" t="s">
        <v>72</v>
      </c>
      <c r="G48" s="174" t="s">
        <v>72</v>
      </c>
      <c r="H48" s="174"/>
      <c r="I48" s="174" t="s">
        <v>78</v>
      </c>
      <c r="J48" s="309">
        <v>907000000</v>
      </c>
      <c r="K48" s="174" t="s">
        <v>72</v>
      </c>
      <c r="L48" s="174" t="s">
        <v>72</v>
      </c>
      <c r="M48" s="174" t="s">
        <v>72</v>
      </c>
      <c r="N48" s="174"/>
      <c r="O48" s="174"/>
      <c r="P48" s="174"/>
      <c r="Q48" s="174"/>
      <c r="R48" s="174"/>
      <c r="S48" s="174"/>
      <c r="T48" s="174"/>
      <c r="U48" s="174"/>
      <c r="V48" s="174"/>
      <c r="W48" s="174"/>
      <c r="X48" s="174"/>
      <c r="Y48" s="174"/>
      <c r="Z48" s="174"/>
      <c r="AA48" s="174"/>
      <c r="AB48" s="174"/>
      <c r="AC48" s="174"/>
      <c r="AD48" s="174"/>
      <c r="AE48" s="174"/>
      <c r="AF48" s="174"/>
      <c r="AG48" s="174"/>
      <c r="AH48" s="174"/>
    </row>
    <row r="49" spans="2:34" s="37" customFormat="1" ht="15.75">
      <c r="B49" s="174" t="str">
        <f>VLOOKUP(C49,Companies[],5,FALSE)</f>
        <v>Mining</v>
      </c>
      <c r="C49" s="12" t="s">
        <v>249</v>
      </c>
      <c r="D49" s="174" t="s">
        <v>196</v>
      </c>
      <c r="E49" s="174" t="s">
        <v>991</v>
      </c>
      <c r="F49" s="174" t="s">
        <v>72</v>
      </c>
      <c r="G49" s="174" t="s">
        <v>72</v>
      </c>
      <c r="H49" s="174"/>
      <c r="I49" s="174" t="s">
        <v>78</v>
      </c>
      <c r="J49" s="309">
        <v>26062195</v>
      </c>
      <c r="K49" s="174" t="s">
        <v>72</v>
      </c>
      <c r="L49" s="174" t="s">
        <v>72</v>
      </c>
      <c r="M49" s="174" t="s">
        <v>72</v>
      </c>
      <c r="N49" s="174"/>
      <c r="O49" s="174"/>
      <c r="P49" s="174"/>
      <c r="Q49" s="174"/>
      <c r="R49" s="174"/>
      <c r="S49" s="174"/>
      <c r="T49" s="174"/>
      <c r="U49" s="174"/>
      <c r="V49" s="174"/>
      <c r="W49" s="174"/>
      <c r="X49" s="174"/>
      <c r="Y49" s="174"/>
      <c r="Z49" s="174"/>
      <c r="AA49" s="174"/>
      <c r="AB49" s="174"/>
      <c r="AC49" s="174"/>
      <c r="AD49" s="174"/>
      <c r="AE49" s="174"/>
      <c r="AF49" s="174"/>
      <c r="AG49" s="174"/>
      <c r="AH49" s="174"/>
    </row>
    <row r="50" spans="2:34" s="37" customFormat="1" ht="15.75">
      <c r="B50" s="174" t="str">
        <f>VLOOKUP(C50,Companies[],5,FALSE)</f>
        <v>Mining</v>
      </c>
      <c r="C50" s="174" t="s">
        <v>249</v>
      </c>
      <c r="D50" s="174" t="s">
        <v>198</v>
      </c>
      <c r="E50" s="174" t="s">
        <v>986</v>
      </c>
      <c r="F50" s="174" t="s">
        <v>68</v>
      </c>
      <c r="G50" s="174" t="s">
        <v>68</v>
      </c>
      <c r="H50" s="235"/>
      <c r="I50" s="174" t="s">
        <v>78</v>
      </c>
      <c r="J50" s="309">
        <v>242700</v>
      </c>
      <c r="K50" s="174" t="s">
        <v>72</v>
      </c>
      <c r="L50" s="174" t="s">
        <v>72</v>
      </c>
      <c r="M50" s="174" t="s">
        <v>72</v>
      </c>
      <c r="N50" s="174"/>
      <c r="O50" s="174"/>
      <c r="P50" s="174"/>
      <c r="Q50" s="174"/>
      <c r="R50" s="174"/>
      <c r="S50" s="174"/>
      <c r="T50" s="174"/>
      <c r="U50" s="174"/>
      <c r="V50" s="174"/>
      <c r="W50" s="174"/>
      <c r="X50" s="174"/>
      <c r="Y50" s="174"/>
      <c r="Z50" s="174"/>
      <c r="AA50" s="174"/>
      <c r="AB50" s="174"/>
      <c r="AC50" s="174"/>
      <c r="AD50" s="174"/>
      <c r="AE50" s="174"/>
      <c r="AF50" s="174"/>
      <c r="AG50" s="174"/>
      <c r="AH50" s="174"/>
    </row>
    <row r="51" spans="2:34" s="37" customFormat="1" ht="15.75">
      <c r="B51" s="174" t="str">
        <f>VLOOKUP(C51,Companies[],5,FALSE)</f>
        <v>Mining</v>
      </c>
      <c r="C51" s="174" t="s">
        <v>249</v>
      </c>
      <c r="D51" s="174" t="s">
        <v>198</v>
      </c>
      <c r="E51" s="174" t="s">
        <v>986</v>
      </c>
      <c r="F51" s="174" t="s">
        <v>68</v>
      </c>
      <c r="G51" s="174" t="s">
        <v>68</v>
      </c>
      <c r="H51" s="235"/>
      <c r="I51" s="174" t="s">
        <v>78</v>
      </c>
      <c r="J51" s="309">
        <v>99060</v>
      </c>
      <c r="K51" s="174" t="s">
        <v>72</v>
      </c>
      <c r="L51" s="174" t="s">
        <v>72</v>
      </c>
      <c r="M51" s="174" t="s">
        <v>72</v>
      </c>
      <c r="N51" s="174"/>
      <c r="O51" s="174"/>
      <c r="P51" s="174"/>
      <c r="Q51" s="174"/>
      <c r="R51" s="174"/>
      <c r="S51" s="174"/>
      <c r="T51" s="174"/>
      <c r="U51" s="174"/>
      <c r="V51" s="174"/>
      <c r="W51" s="174"/>
      <c r="X51" s="174"/>
      <c r="Y51" s="174"/>
      <c r="Z51" s="174"/>
      <c r="AA51" s="174"/>
      <c r="AB51" s="174"/>
      <c r="AC51" s="174"/>
      <c r="AD51" s="174"/>
      <c r="AE51" s="174"/>
      <c r="AF51" s="174"/>
      <c r="AG51" s="174"/>
      <c r="AH51" s="174"/>
    </row>
    <row r="52" spans="2:34" s="37" customFormat="1" ht="15.75">
      <c r="B52" s="174" t="str">
        <f>VLOOKUP(C52,Companies[],5,FALSE)</f>
        <v>Mining</v>
      </c>
      <c r="C52" s="174" t="s">
        <v>249</v>
      </c>
      <c r="D52" s="174" t="s">
        <v>198</v>
      </c>
      <c r="E52" s="174" t="s">
        <v>986</v>
      </c>
      <c r="F52" s="174" t="s">
        <v>68</v>
      </c>
      <c r="G52" s="174" t="s">
        <v>68</v>
      </c>
      <c r="H52" s="235"/>
      <c r="I52" s="174" t="s">
        <v>78</v>
      </c>
      <c r="J52" s="309">
        <v>3807</v>
      </c>
      <c r="K52" s="174" t="s">
        <v>72</v>
      </c>
      <c r="L52" s="174" t="s">
        <v>72</v>
      </c>
      <c r="M52" s="174" t="s">
        <v>72</v>
      </c>
      <c r="N52" s="174"/>
      <c r="O52" s="174"/>
      <c r="P52" s="174"/>
      <c r="Q52" s="174"/>
      <c r="R52" s="174"/>
      <c r="S52" s="174"/>
      <c r="T52" s="174"/>
      <c r="U52" s="174"/>
      <c r="V52" s="174"/>
      <c r="W52" s="174"/>
      <c r="X52" s="174"/>
      <c r="Y52" s="174"/>
      <c r="Z52" s="174"/>
      <c r="AA52" s="174"/>
      <c r="AB52" s="174"/>
      <c r="AC52" s="174"/>
      <c r="AD52" s="174"/>
      <c r="AE52" s="174"/>
      <c r="AF52" s="174"/>
      <c r="AG52" s="174"/>
      <c r="AH52" s="174"/>
    </row>
    <row r="53" spans="2:34" s="37" customFormat="1" ht="15.75">
      <c r="B53" s="174" t="str">
        <f>VLOOKUP(C53,Companies[],5,FALSE)</f>
        <v>Mining</v>
      </c>
      <c r="C53" s="174" t="s">
        <v>249</v>
      </c>
      <c r="D53" s="174" t="s">
        <v>198</v>
      </c>
      <c r="E53" s="174" t="s">
        <v>986</v>
      </c>
      <c r="F53" s="174" t="s">
        <v>68</v>
      </c>
      <c r="G53" s="174" t="s">
        <v>68</v>
      </c>
      <c r="H53" s="235"/>
      <c r="I53" s="174" t="s">
        <v>78</v>
      </c>
      <c r="J53" s="309">
        <v>69666</v>
      </c>
      <c r="K53" s="174" t="s">
        <v>72</v>
      </c>
      <c r="L53" s="174" t="s">
        <v>72</v>
      </c>
      <c r="M53" s="174" t="s">
        <v>72</v>
      </c>
      <c r="N53" s="174"/>
      <c r="O53" s="174"/>
      <c r="P53" s="174"/>
      <c r="Q53" s="174"/>
      <c r="R53" s="174"/>
      <c r="S53" s="174"/>
      <c r="T53" s="174"/>
      <c r="U53" s="174"/>
      <c r="V53" s="174"/>
      <c r="W53" s="174"/>
      <c r="X53" s="174"/>
      <c r="Y53" s="174"/>
      <c r="Z53" s="174"/>
      <c r="AA53" s="174"/>
      <c r="AB53" s="174"/>
      <c r="AC53" s="174"/>
      <c r="AD53" s="174"/>
      <c r="AE53" s="174"/>
      <c r="AF53" s="174"/>
      <c r="AG53" s="174"/>
      <c r="AH53" s="174"/>
    </row>
    <row r="54" spans="2:34" s="37" customFormat="1" ht="15.75">
      <c r="B54" s="174" t="str">
        <f>VLOOKUP(C54,Companies[],5,FALSE)</f>
        <v>Mining</v>
      </c>
      <c r="C54" s="174" t="s">
        <v>249</v>
      </c>
      <c r="D54" s="174" t="s">
        <v>198</v>
      </c>
      <c r="E54" s="174" t="s">
        <v>986</v>
      </c>
      <c r="F54" s="174" t="s">
        <v>68</v>
      </c>
      <c r="G54" s="174" t="s">
        <v>68</v>
      </c>
      <c r="H54" s="235"/>
      <c r="I54" s="174" t="s">
        <v>78</v>
      </c>
      <c r="J54" s="309">
        <v>1286</v>
      </c>
      <c r="K54" s="174" t="s">
        <v>72</v>
      </c>
      <c r="L54" s="174" t="s">
        <v>72</v>
      </c>
      <c r="M54" s="174" t="s">
        <v>72</v>
      </c>
      <c r="N54" s="174"/>
      <c r="O54" s="174"/>
      <c r="P54" s="174"/>
      <c r="Q54" s="174"/>
      <c r="R54" s="174"/>
      <c r="S54" s="174"/>
      <c r="T54" s="174"/>
      <c r="U54" s="174"/>
      <c r="V54" s="174"/>
      <c r="W54" s="174"/>
      <c r="X54" s="174"/>
      <c r="Y54" s="174"/>
      <c r="Z54" s="174"/>
      <c r="AA54" s="174"/>
      <c r="AB54" s="174"/>
      <c r="AC54" s="174"/>
      <c r="AD54" s="174"/>
      <c r="AE54" s="174"/>
      <c r="AF54" s="174"/>
      <c r="AG54" s="174"/>
      <c r="AH54" s="174"/>
    </row>
    <row r="55" spans="2:34" s="37" customFormat="1" ht="15.75">
      <c r="B55" s="174" t="str">
        <f>VLOOKUP(C55,Companies[],5,FALSE)</f>
        <v>Mining</v>
      </c>
      <c r="C55" s="174" t="s">
        <v>249</v>
      </c>
      <c r="D55" s="174" t="s">
        <v>198</v>
      </c>
      <c r="E55" s="174" t="s">
        <v>986</v>
      </c>
      <c r="F55" s="174" t="s">
        <v>68</v>
      </c>
      <c r="G55" s="174" t="s">
        <v>68</v>
      </c>
      <c r="H55" s="235"/>
      <c r="I55" s="174" t="s">
        <v>78</v>
      </c>
      <c r="J55" s="309">
        <v>11486</v>
      </c>
      <c r="K55" s="174" t="s">
        <v>72</v>
      </c>
      <c r="L55" s="174" t="s">
        <v>72</v>
      </c>
      <c r="M55" s="174" t="s">
        <v>72</v>
      </c>
      <c r="N55" s="174"/>
      <c r="O55" s="174"/>
      <c r="P55" s="174"/>
      <c r="Q55" s="174"/>
      <c r="R55" s="174"/>
      <c r="S55" s="174"/>
      <c r="T55" s="174"/>
      <c r="U55" s="174"/>
      <c r="V55" s="174"/>
      <c r="W55" s="174"/>
      <c r="X55" s="174"/>
      <c r="Y55" s="174"/>
      <c r="Z55" s="174"/>
      <c r="AA55" s="174"/>
      <c r="AB55" s="174"/>
      <c r="AC55" s="174"/>
      <c r="AD55" s="174"/>
      <c r="AE55" s="174"/>
      <c r="AF55" s="174"/>
      <c r="AG55" s="174"/>
      <c r="AH55" s="174"/>
    </row>
    <row r="56" spans="2:34" s="37" customFormat="1" ht="15.75">
      <c r="B56" s="174" t="str">
        <f>VLOOKUP(C56,Companies[],5,FALSE)</f>
        <v>Mining</v>
      </c>
      <c r="C56" s="174" t="s">
        <v>249</v>
      </c>
      <c r="D56" s="174" t="s">
        <v>198</v>
      </c>
      <c r="E56" s="174" t="s">
        <v>986</v>
      </c>
      <c r="F56" s="174" t="s">
        <v>68</v>
      </c>
      <c r="G56" s="174" t="s">
        <v>68</v>
      </c>
      <c r="H56" s="235"/>
      <c r="I56" s="174" t="s">
        <v>78</v>
      </c>
      <c r="J56" s="309">
        <v>840</v>
      </c>
      <c r="K56" s="174" t="s">
        <v>72</v>
      </c>
      <c r="L56" s="174" t="s">
        <v>72</v>
      </c>
      <c r="M56" s="174" t="s">
        <v>72</v>
      </c>
      <c r="N56" s="174"/>
      <c r="O56" s="174"/>
      <c r="P56" s="174"/>
      <c r="Q56" s="174"/>
      <c r="R56" s="174"/>
      <c r="S56" s="174"/>
      <c r="T56" s="174"/>
      <c r="U56" s="174"/>
      <c r="V56" s="174"/>
      <c r="W56" s="174"/>
      <c r="X56" s="174"/>
      <c r="Y56" s="174"/>
      <c r="Z56" s="174"/>
      <c r="AA56" s="174"/>
      <c r="AB56" s="174"/>
      <c r="AC56" s="174"/>
      <c r="AD56" s="174"/>
      <c r="AE56" s="174"/>
      <c r="AF56" s="174"/>
      <c r="AG56" s="174"/>
      <c r="AH56" s="174"/>
    </row>
    <row r="57" spans="2:34" s="37" customFormat="1" ht="15.75">
      <c r="B57" s="174" t="str">
        <f>VLOOKUP(C57,Companies[],5,FALSE)</f>
        <v>Mining</v>
      </c>
      <c r="C57" s="174" t="s">
        <v>249</v>
      </c>
      <c r="D57" s="174" t="s">
        <v>198</v>
      </c>
      <c r="E57" s="174" t="s">
        <v>986</v>
      </c>
      <c r="F57" s="174" t="s">
        <v>68</v>
      </c>
      <c r="G57" s="174" t="s">
        <v>68</v>
      </c>
      <c r="H57" s="235"/>
      <c r="I57" s="174" t="s">
        <v>78</v>
      </c>
      <c r="J57" s="309">
        <v>8640</v>
      </c>
      <c r="K57" s="174" t="s">
        <v>72</v>
      </c>
      <c r="L57" s="174" t="s">
        <v>72</v>
      </c>
      <c r="M57" s="174" t="s">
        <v>72</v>
      </c>
      <c r="N57" s="174"/>
      <c r="O57" s="174"/>
      <c r="P57" s="174"/>
      <c r="Q57" s="174"/>
      <c r="R57" s="174"/>
      <c r="S57" s="174"/>
      <c r="T57" s="174"/>
      <c r="U57" s="174"/>
      <c r="V57" s="174"/>
      <c r="W57" s="174"/>
      <c r="X57" s="174"/>
      <c r="Y57" s="174"/>
      <c r="Z57" s="174"/>
      <c r="AA57" s="174"/>
      <c r="AB57" s="174"/>
      <c r="AC57" s="174"/>
      <c r="AD57" s="174"/>
      <c r="AE57" s="174"/>
      <c r="AF57" s="174"/>
      <c r="AG57" s="174"/>
      <c r="AH57" s="174"/>
    </row>
    <row r="58" spans="2:34" s="37" customFormat="1" ht="15.75">
      <c r="B58" s="174" t="str">
        <f>VLOOKUP(C58,Companies[],5,FALSE)</f>
        <v>Mining</v>
      </c>
      <c r="C58" s="12" t="s">
        <v>253</v>
      </c>
      <c r="D58" s="174" t="s">
        <v>196</v>
      </c>
      <c r="E58" s="174" t="s">
        <v>991</v>
      </c>
      <c r="F58" s="174" t="s">
        <v>72</v>
      </c>
      <c r="G58" s="174" t="s">
        <v>72</v>
      </c>
      <c r="H58" s="174"/>
      <c r="I58" s="174" t="s">
        <v>78</v>
      </c>
      <c r="J58" s="309">
        <v>0</v>
      </c>
      <c r="K58" s="174" t="s">
        <v>72</v>
      </c>
      <c r="L58" s="174" t="s">
        <v>72</v>
      </c>
      <c r="M58" s="174" t="s">
        <v>72</v>
      </c>
      <c r="N58" s="174"/>
      <c r="O58" s="174"/>
      <c r="P58" s="174"/>
      <c r="Q58" s="174"/>
      <c r="R58" s="174"/>
      <c r="S58" s="174"/>
      <c r="T58" s="174"/>
      <c r="U58" s="174"/>
      <c r="V58" s="174"/>
      <c r="W58" s="174"/>
      <c r="X58" s="174"/>
      <c r="Y58" s="174"/>
      <c r="Z58" s="174"/>
      <c r="AA58" s="174"/>
      <c r="AB58" s="174"/>
      <c r="AC58" s="174"/>
      <c r="AD58" s="174"/>
      <c r="AE58" s="174"/>
      <c r="AF58" s="174"/>
      <c r="AG58" s="174"/>
      <c r="AH58" s="174"/>
    </row>
    <row r="59" spans="2:34" s="37" customFormat="1" ht="15.75">
      <c r="B59" s="174" t="str">
        <f>VLOOKUP(C59,Companies[],5,FALSE)</f>
        <v>Mining</v>
      </c>
      <c r="C59" s="174" t="s">
        <v>253</v>
      </c>
      <c r="D59" s="174" t="s">
        <v>198</v>
      </c>
      <c r="E59" s="174" t="s">
        <v>986</v>
      </c>
      <c r="F59" s="174" t="s">
        <v>68</v>
      </c>
      <c r="G59" s="174" t="s">
        <v>68</v>
      </c>
      <c r="H59" s="235"/>
      <c r="I59" s="174" t="s">
        <v>78</v>
      </c>
      <c r="J59" s="309">
        <v>49644</v>
      </c>
      <c r="K59" s="174" t="s">
        <v>72</v>
      </c>
      <c r="L59" s="174" t="s">
        <v>72</v>
      </c>
      <c r="M59" s="174" t="s">
        <v>72</v>
      </c>
      <c r="N59" s="174"/>
      <c r="O59" s="174"/>
      <c r="P59" s="174"/>
      <c r="Q59" s="174"/>
      <c r="R59" s="174"/>
      <c r="S59" s="174"/>
      <c r="T59" s="174"/>
      <c r="U59" s="174"/>
      <c r="V59" s="174"/>
      <c r="W59" s="174"/>
      <c r="X59" s="174"/>
      <c r="Y59" s="174"/>
      <c r="Z59" s="174"/>
      <c r="AA59" s="174"/>
      <c r="AB59" s="174"/>
      <c r="AC59" s="174"/>
      <c r="AD59" s="174"/>
      <c r="AE59" s="174"/>
      <c r="AF59" s="174"/>
      <c r="AG59" s="174"/>
      <c r="AH59" s="174"/>
    </row>
    <row r="60" spans="2:34" s="37" customFormat="1" ht="15.75">
      <c r="B60" s="174" t="str">
        <f>VLOOKUP(C60,Companies[],5,FALSE)</f>
        <v>Mining</v>
      </c>
      <c r="C60" s="174" t="s">
        <v>253</v>
      </c>
      <c r="D60" s="174" t="s">
        <v>198</v>
      </c>
      <c r="E60" s="174" t="s">
        <v>986</v>
      </c>
      <c r="F60" s="174" t="s">
        <v>68</v>
      </c>
      <c r="G60" s="174" t="s">
        <v>68</v>
      </c>
      <c r="H60" s="235"/>
      <c r="I60" s="174" t="s">
        <v>78</v>
      </c>
      <c r="J60" s="309">
        <v>20690</v>
      </c>
      <c r="K60" s="174" t="s">
        <v>72</v>
      </c>
      <c r="L60" s="174" t="s">
        <v>72</v>
      </c>
      <c r="M60" s="174" t="s">
        <v>72</v>
      </c>
      <c r="N60" s="174"/>
      <c r="O60" s="174"/>
      <c r="P60" s="174"/>
      <c r="Q60" s="174"/>
      <c r="R60" s="174"/>
      <c r="S60" s="174"/>
      <c r="T60" s="174"/>
      <c r="U60" s="174"/>
      <c r="V60" s="174"/>
      <c r="W60" s="174"/>
      <c r="X60" s="174"/>
      <c r="Y60" s="174"/>
      <c r="Z60" s="174"/>
      <c r="AA60" s="174"/>
      <c r="AB60" s="174"/>
      <c r="AC60" s="174"/>
      <c r="AD60" s="174"/>
      <c r="AE60" s="174"/>
      <c r="AF60" s="174"/>
      <c r="AG60" s="174"/>
      <c r="AH60" s="174"/>
    </row>
    <row r="61" spans="2:34" s="37" customFormat="1" ht="15.75">
      <c r="B61" s="174" t="str">
        <f>VLOOKUP(C61,Companies[],5,FALSE)</f>
        <v>Mining</v>
      </c>
      <c r="C61" s="174" t="s">
        <v>253</v>
      </c>
      <c r="D61" s="174" t="s">
        <v>198</v>
      </c>
      <c r="E61" s="174" t="s">
        <v>986</v>
      </c>
      <c r="F61" s="174" t="s">
        <v>68</v>
      </c>
      <c r="G61" s="174" t="s">
        <v>68</v>
      </c>
      <c r="H61" s="235"/>
      <c r="I61" s="174" t="s">
        <v>78</v>
      </c>
      <c r="J61" s="309">
        <v>415532</v>
      </c>
      <c r="K61" s="174" t="s">
        <v>72</v>
      </c>
      <c r="L61" s="174" t="s">
        <v>72</v>
      </c>
      <c r="M61" s="174" t="s">
        <v>72</v>
      </c>
      <c r="N61" s="174"/>
      <c r="O61" s="174"/>
      <c r="P61" s="174"/>
      <c r="Q61" s="174"/>
      <c r="R61" s="174"/>
      <c r="S61" s="174"/>
      <c r="T61" s="174"/>
      <c r="U61" s="174"/>
      <c r="V61" s="174"/>
      <c r="W61" s="174"/>
      <c r="X61" s="174"/>
      <c r="Y61" s="174"/>
      <c r="Z61" s="174"/>
      <c r="AA61" s="174"/>
      <c r="AB61" s="174"/>
      <c r="AC61" s="174"/>
      <c r="AD61" s="174"/>
      <c r="AE61" s="174"/>
      <c r="AF61" s="174"/>
      <c r="AG61" s="174"/>
      <c r="AH61" s="174"/>
    </row>
    <row r="62" spans="2:34" s="37" customFormat="1" ht="15.75">
      <c r="B62" s="174" t="str">
        <f>VLOOKUP(C62,Companies[],5,FALSE)</f>
        <v>Mining</v>
      </c>
      <c r="C62" s="174" t="s">
        <v>253</v>
      </c>
      <c r="D62" s="174" t="s">
        <v>198</v>
      </c>
      <c r="E62" s="174" t="s">
        <v>986</v>
      </c>
      <c r="F62" s="174" t="s">
        <v>68</v>
      </c>
      <c r="G62" s="174" t="s">
        <v>68</v>
      </c>
      <c r="H62" s="235"/>
      <c r="I62" s="174" t="s">
        <v>78</v>
      </c>
      <c r="J62" s="309">
        <v>40028</v>
      </c>
      <c r="K62" s="174" t="s">
        <v>72</v>
      </c>
      <c r="L62" s="174" t="s">
        <v>72</v>
      </c>
      <c r="M62" s="174" t="s">
        <v>72</v>
      </c>
      <c r="N62" s="174"/>
      <c r="O62" s="174"/>
      <c r="P62" s="174"/>
      <c r="Q62" s="174"/>
      <c r="R62" s="174"/>
      <c r="S62" s="174"/>
      <c r="T62" s="174"/>
      <c r="U62" s="174"/>
      <c r="V62" s="174"/>
      <c r="W62" s="174"/>
      <c r="X62" s="174"/>
      <c r="Y62" s="174"/>
      <c r="Z62" s="174"/>
      <c r="AA62" s="174"/>
      <c r="AB62" s="174"/>
      <c r="AC62" s="174"/>
      <c r="AD62" s="174"/>
      <c r="AE62" s="174"/>
      <c r="AF62" s="174"/>
      <c r="AG62" s="174"/>
      <c r="AH62" s="174"/>
    </row>
    <row r="63" spans="2:34" s="37" customFormat="1" ht="15.75">
      <c r="B63" s="174" t="str">
        <f>VLOOKUP(C63,Companies[],5,FALSE)</f>
        <v>Mining</v>
      </c>
      <c r="C63" s="174" t="s">
        <v>253</v>
      </c>
      <c r="D63" s="174" t="s">
        <v>198</v>
      </c>
      <c r="E63" s="174" t="s">
        <v>986</v>
      </c>
      <c r="F63" s="174" t="s">
        <v>68</v>
      </c>
      <c r="G63" s="174" t="s">
        <v>68</v>
      </c>
      <c r="H63" s="235"/>
      <c r="I63" s="174" t="s">
        <v>78</v>
      </c>
      <c r="J63" s="309">
        <v>-890</v>
      </c>
      <c r="K63" s="174" t="s">
        <v>72</v>
      </c>
      <c r="L63" s="174" t="s">
        <v>72</v>
      </c>
      <c r="M63" s="174" t="s">
        <v>72</v>
      </c>
      <c r="N63" s="174"/>
      <c r="O63" s="174"/>
      <c r="P63" s="174"/>
      <c r="Q63" s="174"/>
      <c r="R63" s="174"/>
      <c r="S63" s="174"/>
      <c r="T63" s="174"/>
      <c r="U63" s="174"/>
      <c r="V63" s="174"/>
      <c r="W63" s="174"/>
      <c r="X63" s="174"/>
      <c r="Y63" s="174"/>
      <c r="Z63" s="174"/>
      <c r="AA63" s="174"/>
      <c r="AB63" s="174"/>
      <c r="AC63" s="174"/>
      <c r="AD63" s="174"/>
      <c r="AE63" s="174"/>
      <c r="AF63" s="174"/>
      <c r="AG63" s="174"/>
      <c r="AH63" s="174"/>
    </row>
    <row r="64" spans="2:34" s="37" customFormat="1" ht="15.75">
      <c r="B64" s="174" t="str">
        <f>VLOOKUP(C64,Companies[],5,FALSE)</f>
        <v>Mining</v>
      </c>
      <c r="C64" s="174" t="s">
        <v>253</v>
      </c>
      <c r="D64" s="174" t="s">
        <v>198</v>
      </c>
      <c r="E64" s="174" t="s">
        <v>986</v>
      </c>
      <c r="F64" s="174" t="s">
        <v>68</v>
      </c>
      <c r="G64" s="174" t="s">
        <v>68</v>
      </c>
      <c r="H64" s="235"/>
      <c r="I64" s="174" t="s">
        <v>78</v>
      </c>
      <c r="J64" s="309">
        <v>-2160</v>
      </c>
      <c r="K64" s="174" t="s">
        <v>72</v>
      </c>
      <c r="L64" s="174" t="s">
        <v>72</v>
      </c>
      <c r="M64" s="174" t="s">
        <v>72</v>
      </c>
      <c r="N64" s="174"/>
      <c r="O64" s="174"/>
      <c r="P64" s="174"/>
      <c r="Q64" s="174"/>
      <c r="R64" s="174"/>
      <c r="S64" s="174"/>
      <c r="T64" s="174"/>
      <c r="U64" s="174"/>
      <c r="V64" s="174"/>
      <c r="W64" s="174"/>
      <c r="X64" s="174"/>
      <c r="Y64" s="174"/>
      <c r="Z64" s="174"/>
      <c r="AA64" s="174"/>
      <c r="AB64" s="174"/>
      <c r="AC64" s="174"/>
      <c r="AD64" s="174"/>
      <c r="AE64" s="174"/>
      <c r="AF64" s="174"/>
      <c r="AG64" s="174"/>
      <c r="AH64" s="174"/>
    </row>
    <row r="65" spans="2:34" s="37" customFormat="1" ht="15.75">
      <c r="B65" s="174" t="str">
        <f>VLOOKUP(C65,Companies[],5,FALSE)</f>
        <v>Mining</v>
      </c>
      <c r="C65" s="174" t="s">
        <v>253</v>
      </c>
      <c r="D65" s="174" t="s">
        <v>198</v>
      </c>
      <c r="E65" s="174" t="s">
        <v>986</v>
      </c>
      <c r="F65" s="174" t="s">
        <v>68</v>
      </c>
      <c r="G65" s="174" t="s">
        <v>68</v>
      </c>
      <c r="H65" s="235"/>
      <c r="I65" s="174" t="s">
        <v>78</v>
      </c>
      <c r="J65" s="309">
        <v>47484</v>
      </c>
      <c r="K65" s="174" t="s">
        <v>72</v>
      </c>
      <c r="L65" s="174" t="s">
        <v>72</v>
      </c>
      <c r="M65" s="174" t="s">
        <v>72</v>
      </c>
      <c r="N65" s="174"/>
      <c r="O65" s="174"/>
      <c r="P65" s="174"/>
      <c r="Q65" s="174"/>
      <c r="R65" s="174"/>
      <c r="S65" s="174"/>
      <c r="T65" s="174"/>
      <c r="U65" s="174"/>
      <c r="V65" s="174"/>
      <c r="W65" s="174"/>
      <c r="X65" s="174"/>
      <c r="Y65" s="174"/>
      <c r="Z65" s="174"/>
      <c r="AA65" s="174"/>
      <c r="AB65" s="174"/>
      <c r="AC65" s="174"/>
      <c r="AD65" s="174"/>
      <c r="AE65" s="174"/>
      <c r="AF65" s="174"/>
      <c r="AG65" s="174"/>
      <c r="AH65" s="174"/>
    </row>
    <row r="66" spans="2:34" s="37" customFormat="1" ht="15.75">
      <c r="B66" s="174" t="str">
        <f>VLOOKUP(C66,Companies[],5,FALSE)</f>
        <v>Mining</v>
      </c>
      <c r="C66" s="174" t="s">
        <v>253</v>
      </c>
      <c r="D66" s="174" t="s">
        <v>198</v>
      </c>
      <c r="E66" s="174" t="s">
        <v>986</v>
      </c>
      <c r="F66" s="174" t="s">
        <v>68</v>
      </c>
      <c r="G66" s="174" t="s">
        <v>68</v>
      </c>
      <c r="H66" s="235"/>
      <c r="I66" s="174" t="s">
        <v>78</v>
      </c>
      <c r="J66" s="309">
        <v>19800</v>
      </c>
      <c r="K66" s="174" t="s">
        <v>72</v>
      </c>
      <c r="L66" s="174" t="s">
        <v>72</v>
      </c>
      <c r="M66" s="174" t="s">
        <v>72</v>
      </c>
      <c r="N66" s="174"/>
      <c r="O66" s="174"/>
      <c r="P66" s="174"/>
      <c r="Q66" s="174"/>
      <c r="R66" s="174"/>
      <c r="S66" s="174"/>
      <c r="T66" s="174"/>
      <c r="U66" s="174"/>
      <c r="V66" s="174"/>
      <c r="W66" s="174"/>
      <c r="X66" s="174"/>
      <c r="Y66" s="174"/>
      <c r="Z66" s="174"/>
      <c r="AA66" s="174"/>
      <c r="AB66" s="174"/>
      <c r="AC66" s="174"/>
      <c r="AD66" s="174"/>
      <c r="AE66" s="174"/>
      <c r="AF66" s="174"/>
      <c r="AG66" s="174"/>
      <c r="AH66" s="174"/>
    </row>
    <row r="67" spans="2:34" s="37" customFormat="1" ht="15.75">
      <c r="B67" s="174" t="str">
        <f>VLOOKUP(C67,Companies[],5,FALSE)</f>
        <v>Mining</v>
      </c>
      <c r="C67" s="174" t="s">
        <v>253</v>
      </c>
      <c r="D67" s="174" t="s">
        <v>198</v>
      </c>
      <c r="E67" s="174" t="s">
        <v>986</v>
      </c>
      <c r="F67" s="174" t="s">
        <v>68</v>
      </c>
      <c r="G67" s="174" t="s">
        <v>68</v>
      </c>
      <c r="H67" s="235"/>
      <c r="I67" s="174" t="s">
        <v>78</v>
      </c>
      <c r="J67" s="309">
        <v>475993</v>
      </c>
      <c r="K67" s="174" t="s">
        <v>72</v>
      </c>
      <c r="L67" s="174" t="s">
        <v>72</v>
      </c>
      <c r="M67" s="174" t="s">
        <v>72</v>
      </c>
      <c r="N67" s="174"/>
      <c r="O67" s="174"/>
      <c r="P67" s="174"/>
      <c r="Q67" s="174"/>
      <c r="R67" s="174"/>
      <c r="S67" s="174"/>
      <c r="T67" s="174"/>
      <c r="U67" s="174"/>
      <c r="V67" s="174"/>
      <c r="W67" s="174"/>
      <c r="X67" s="174"/>
      <c r="Y67" s="174"/>
      <c r="Z67" s="174"/>
      <c r="AA67" s="174"/>
      <c r="AB67" s="174"/>
      <c r="AC67" s="174"/>
      <c r="AD67" s="174"/>
      <c r="AE67" s="174"/>
      <c r="AF67" s="174"/>
      <c r="AG67" s="174"/>
      <c r="AH67" s="174"/>
    </row>
    <row r="68" spans="2:34" s="37" customFormat="1" ht="15.75">
      <c r="B68" s="174" t="str">
        <f>VLOOKUP(C68,Companies[],5,FALSE)</f>
        <v>Oil &amp; Gas</v>
      </c>
      <c r="C68" s="174" t="s">
        <v>256</v>
      </c>
      <c r="D68" s="174" t="s">
        <v>196</v>
      </c>
      <c r="E68" s="174" t="s">
        <v>977</v>
      </c>
      <c r="F68" s="174" t="s">
        <v>72</v>
      </c>
      <c r="G68" s="174" t="s">
        <v>72</v>
      </c>
      <c r="H68" s="174"/>
      <c r="I68" s="174" t="s">
        <v>78</v>
      </c>
      <c r="J68" s="309">
        <v>0</v>
      </c>
      <c r="K68" s="174" t="s">
        <v>72</v>
      </c>
      <c r="L68" s="174" t="s">
        <v>72</v>
      </c>
      <c r="M68" s="174" t="s">
        <v>72</v>
      </c>
      <c r="N68" s="174"/>
      <c r="O68" s="174"/>
      <c r="P68" s="174"/>
      <c r="Q68" s="174"/>
      <c r="R68" s="174"/>
      <c r="S68" s="174"/>
      <c r="T68" s="174"/>
      <c r="U68" s="174"/>
      <c r="V68" s="174"/>
      <c r="W68" s="174"/>
      <c r="X68" s="174"/>
      <c r="Y68" s="174"/>
      <c r="Z68" s="174"/>
      <c r="AA68" s="174"/>
      <c r="AB68" s="174"/>
      <c r="AC68" s="174"/>
      <c r="AD68" s="174"/>
      <c r="AE68" s="174"/>
      <c r="AF68" s="174"/>
      <c r="AG68" s="174"/>
      <c r="AH68" s="174"/>
    </row>
    <row r="69" spans="2:34" s="37" customFormat="1" ht="15.75">
      <c r="B69" s="174" t="str">
        <f>VLOOKUP(C69,Companies[],5,FALSE)</f>
        <v>Oil &amp; Gas</v>
      </c>
      <c r="C69" s="174" t="s">
        <v>256</v>
      </c>
      <c r="D69" s="174" t="s">
        <v>196</v>
      </c>
      <c r="E69" s="174" t="s">
        <v>980</v>
      </c>
      <c r="F69" s="174" t="s">
        <v>72</v>
      </c>
      <c r="G69" s="174" t="s">
        <v>72</v>
      </c>
      <c r="H69" s="174"/>
      <c r="I69" s="174" t="s">
        <v>78</v>
      </c>
      <c r="J69" s="309">
        <v>0</v>
      </c>
      <c r="K69" s="174" t="s">
        <v>72</v>
      </c>
      <c r="L69" s="174" t="s">
        <v>72</v>
      </c>
      <c r="M69" s="174" t="s">
        <v>72</v>
      </c>
      <c r="N69" s="174"/>
      <c r="O69" s="174"/>
      <c r="P69" s="174"/>
      <c r="Q69" s="174"/>
      <c r="R69" s="174"/>
      <c r="S69" s="174"/>
      <c r="T69" s="174"/>
      <c r="U69" s="174"/>
      <c r="V69" s="174"/>
      <c r="W69" s="174"/>
      <c r="X69" s="174"/>
      <c r="Y69" s="174"/>
      <c r="Z69" s="174"/>
      <c r="AA69" s="174"/>
      <c r="AB69" s="174"/>
      <c r="AC69" s="174"/>
      <c r="AD69" s="174"/>
      <c r="AE69" s="174"/>
      <c r="AF69" s="174"/>
      <c r="AG69" s="174"/>
      <c r="AH69" s="174"/>
    </row>
    <row r="70" spans="2:34" s="37" customFormat="1" ht="15.75">
      <c r="B70" s="174" t="str">
        <f>VLOOKUP(C70,Companies[],5,FALSE)</f>
        <v>Mining</v>
      </c>
      <c r="C70" s="12" t="s">
        <v>259</v>
      </c>
      <c r="D70" s="174" t="s">
        <v>196</v>
      </c>
      <c r="E70" s="174" t="s">
        <v>991</v>
      </c>
      <c r="F70" s="174" t="s">
        <v>72</v>
      </c>
      <c r="G70" s="174" t="s">
        <v>72</v>
      </c>
      <c r="H70" s="174"/>
      <c r="I70" s="174" t="s">
        <v>78</v>
      </c>
      <c r="J70" s="309">
        <v>991000</v>
      </c>
      <c r="K70" s="174" t="s">
        <v>72</v>
      </c>
      <c r="L70" s="174" t="s">
        <v>72</v>
      </c>
      <c r="M70" s="174" t="s">
        <v>72</v>
      </c>
      <c r="N70" s="174"/>
      <c r="O70" s="174"/>
      <c r="P70" s="174"/>
      <c r="Q70" s="174"/>
      <c r="R70" s="174"/>
      <c r="S70" s="174"/>
      <c r="T70" s="174"/>
      <c r="U70" s="174"/>
      <c r="V70" s="174"/>
      <c r="W70" s="174"/>
      <c r="X70" s="174"/>
      <c r="Y70" s="174"/>
      <c r="Z70" s="174"/>
      <c r="AA70" s="174"/>
      <c r="AB70" s="174"/>
      <c r="AC70" s="174"/>
      <c r="AD70" s="174"/>
      <c r="AE70" s="174"/>
      <c r="AF70" s="174"/>
      <c r="AG70" s="174"/>
      <c r="AH70" s="174"/>
    </row>
    <row r="71" spans="2:34" s="37" customFormat="1" ht="15.75">
      <c r="B71" s="174" t="str">
        <f>VLOOKUP(C71,Companies[],5,FALSE)</f>
        <v>Mining</v>
      </c>
      <c r="C71" s="174" t="s">
        <v>259</v>
      </c>
      <c r="D71" s="174" t="s">
        <v>198</v>
      </c>
      <c r="E71" s="174" t="s">
        <v>986</v>
      </c>
      <c r="F71" s="174" t="s">
        <v>68</v>
      </c>
      <c r="G71" s="174" t="s">
        <v>68</v>
      </c>
      <c r="H71" s="235"/>
      <c r="I71" s="174" t="s">
        <v>78</v>
      </c>
      <c r="J71" s="309">
        <v>118704</v>
      </c>
      <c r="K71" s="174" t="s">
        <v>72</v>
      </c>
      <c r="L71" s="174" t="s">
        <v>72</v>
      </c>
      <c r="M71" s="174" t="s">
        <v>72</v>
      </c>
      <c r="N71" s="174"/>
      <c r="O71" s="174"/>
      <c r="P71" s="174"/>
      <c r="Q71" s="174"/>
      <c r="R71" s="174"/>
      <c r="S71" s="174"/>
      <c r="T71" s="174"/>
      <c r="U71" s="174"/>
      <c r="V71" s="174"/>
      <c r="W71" s="174"/>
      <c r="X71" s="174"/>
      <c r="Y71" s="174"/>
      <c r="Z71" s="174"/>
      <c r="AA71" s="174"/>
      <c r="AB71" s="174"/>
      <c r="AC71" s="174"/>
      <c r="AD71" s="174"/>
      <c r="AE71" s="174"/>
      <c r="AF71" s="174"/>
      <c r="AG71" s="174"/>
      <c r="AH71" s="174"/>
    </row>
    <row r="72" spans="2:34" s="37" customFormat="1" ht="15.75">
      <c r="B72" s="174" t="str">
        <f>VLOOKUP(C72,Companies[],5,FALSE)</f>
        <v>Mining</v>
      </c>
      <c r="C72" s="174" t="s">
        <v>259</v>
      </c>
      <c r="D72" s="174" t="s">
        <v>198</v>
      </c>
      <c r="E72" s="174" t="s">
        <v>986</v>
      </c>
      <c r="F72" s="174" t="s">
        <v>68</v>
      </c>
      <c r="G72" s="174" t="s">
        <v>68</v>
      </c>
      <c r="H72" s="235"/>
      <c r="I72" s="174" t="s">
        <v>78</v>
      </c>
      <c r="J72" s="309">
        <v>124104</v>
      </c>
      <c r="K72" s="174" t="s">
        <v>72</v>
      </c>
      <c r="L72" s="174" t="s">
        <v>72</v>
      </c>
      <c r="M72" s="174" t="s">
        <v>72</v>
      </c>
      <c r="N72" s="174"/>
      <c r="O72" s="174"/>
      <c r="P72" s="174"/>
      <c r="Q72" s="174"/>
      <c r="R72" s="174"/>
      <c r="S72" s="174"/>
      <c r="T72" s="174"/>
      <c r="U72" s="174"/>
      <c r="V72" s="174"/>
      <c r="W72" s="174"/>
      <c r="X72" s="174"/>
      <c r="Y72" s="174"/>
      <c r="Z72" s="174"/>
      <c r="AA72" s="174"/>
      <c r="AB72" s="174"/>
      <c r="AC72" s="174"/>
      <c r="AD72" s="174"/>
      <c r="AE72" s="174"/>
      <c r="AF72" s="174"/>
      <c r="AG72" s="174"/>
      <c r="AH72" s="174"/>
    </row>
    <row r="73" spans="2:34" s="37" customFormat="1" ht="15.75">
      <c r="B73" s="174" t="str">
        <f>VLOOKUP(C73,Companies[],5,FALSE)</f>
        <v>Mining</v>
      </c>
      <c r="C73" s="174" t="s">
        <v>259</v>
      </c>
      <c r="D73" s="174" t="s">
        <v>198</v>
      </c>
      <c r="E73" s="174" t="s">
        <v>986</v>
      </c>
      <c r="F73" s="174" t="s">
        <v>68</v>
      </c>
      <c r="G73" s="174" t="s">
        <v>68</v>
      </c>
      <c r="H73" s="235"/>
      <c r="I73" s="174" t="s">
        <v>78</v>
      </c>
      <c r="J73" s="309">
        <v>589548</v>
      </c>
      <c r="K73" s="174" t="s">
        <v>72</v>
      </c>
      <c r="L73" s="174" t="s">
        <v>72</v>
      </c>
      <c r="M73" s="174" t="s">
        <v>72</v>
      </c>
      <c r="N73" s="174"/>
      <c r="O73" s="174"/>
      <c r="P73" s="174"/>
      <c r="Q73" s="174"/>
      <c r="R73" s="174"/>
      <c r="S73" s="174"/>
      <c r="T73" s="174"/>
      <c r="U73" s="174"/>
      <c r="V73" s="174"/>
      <c r="W73" s="174"/>
      <c r="X73" s="174"/>
      <c r="Y73" s="174"/>
      <c r="Z73" s="174"/>
      <c r="AA73" s="174"/>
      <c r="AB73" s="174"/>
      <c r="AC73" s="174"/>
      <c r="AD73" s="174"/>
      <c r="AE73" s="174"/>
      <c r="AF73" s="174"/>
      <c r="AG73" s="174"/>
      <c r="AH73" s="174"/>
    </row>
    <row r="74" spans="2:34" s="37" customFormat="1" ht="15.75">
      <c r="B74" s="174" t="str">
        <f>VLOOKUP(C74,Companies[],5,FALSE)</f>
        <v>Mining</v>
      </c>
      <c r="C74" s="174" t="s">
        <v>259</v>
      </c>
      <c r="D74" s="174" t="s">
        <v>198</v>
      </c>
      <c r="E74" s="174" t="s">
        <v>986</v>
      </c>
      <c r="F74" s="174" t="s">
        <v>68</v>
      </c>
      <c r="G74" s="174" t="s">
        <v>68</v>
      </c>
      <c r="H74" s="235"/>
      <c r="I74" s="174" t="s">
        <v>78</v>
      </c>
      <c r="J74" s="309">
        <v>121404</v>
      </c>
      <c r="K74" s="174" t="s">
        <v>72</v>
      </c>
      <c r="L74" s="174" t="s">
        <v>72</v>
      </c>
      <c r="M74" s="174" t="s">
        <v>72</v>
      </c>
      <c r="N74" s="174"/>
      <c r="O74" s="174"/>
      <c r="P74" s="174"/>
      <c r="Q74" s="174"/>
      <c r="R74" s="174"/>
      <c r="S74" s="174"/>
      <c r="T74" s="174"/>
      <c r="U74" s="174"/>
      <c r="V74" s="174"/>
      <c r="W74" s="174"/>
      <c r="X74" s="174"/>
      <c r="Y74" s="174"/>
      <c r="Z74" s="174"/>
      <c r="AA74" s="174"/>
      <c r="AB74" s="174"/>
      <c r="AC74" s="174"/>
      <c r="AD74" s="174"/>
      <c r="AE74" s="174"/>
      <c r="AF74" s="174"/>
      <c r="AG74" s="174"/>
      <c r="AH74" s="174"/>
    </row>
    <row r="75" spans="2:34" s="37" customFormat="1" ht="15.75">
      <c r="B75" s="174" t="str">
        <f>VLOOKUP(C75,Companies[],5,FALSE)</f>
        <v>Mining</v>
      </c>
      <c r="C75" s="174" t="s">
        <v>259</v>
      </c>
      <c r="D75" s="174" t="s">
        <v>198</v>
      </c>
      <c r="E75" s="174" t="s">
        <v>986</v>
      </c>
      <c r="F75" s="174" t="s">
        <v>68</v>
      </c>
      <c r="G75" s="174" t="s">
        <v>68</v>
      </c>
      <c r="H75" s="235"/>
      <c r="I75" s="174" t="s">
        <v>78</v>
      </c>
      <c r="J75" s="309">
        <v>251412</v>
      </c>
      <c r="K75" s="174" t="s">
        <v>72</v>
      </c>
      <c r="L75" s="174" t="s">
        <v>72</v>
      </c>
      <c r="M75" s="174" t="s">
        <v>72</v>
      </c>
      <c r="N75" s="174"/>
      <c r="O75" s="174"/>
      <c r="P75" s="174"/>
      <c r="Q75" s="174"/>
      <c r="R75" s="174"/>
      <c r="S75" s="174"/>
      <c r="T75" s="174"/>
      <c r="U75" s="174"/>
      <c r="V75" s="174"/>
      <c r="W75" s="174"/>
      <c r="X75" s="174"/>
      <c r="Y75" s="174"/>
      <c r="Z75" s="174"/>
      <c r="AA75" s="174"/>
      <c r="AB75" s="174"/>
      <c r="AC75" s="174"/>
      <c r="AD75" s="174"/>
      <c r="AE75" s="174"/>
      <c r="AF75" s="174"/>
      <c r="AG75" s="174"/>
      <c r="AH75" s="174"/>
    </row>
    <row r="76" spans="2:34" s="37" customFormat="1" ht="15.75">
      <c r="B76" s="174" t="str">
        <f>VLOOKUP(C76,Companies[],5,FALSE)</f>
        <v>Mining</v>
      </c>
      <c r="C76" s="174" t="s">
        <v>259</v>
      </c>
      <c r="D76" s="174" t="s">
        <v>198</v>
      </c>
      <c r="E76" s="174" t="s">
        <v>986</v>
      </c>
      <c r="F76" s="174" t="s">
        <v>68</v>
      </c>
      <c r="G76" s="174" t="s">
        <v>68</v>
      </c>
      <c r="H76" s="235"/>
      <c r="I76" s="174" t="s">
        <v>78</v>
      </c>
      <c r="J76" s="309">
        <v>61950</v>
      </c>
      <c r="K76" s="174" t="s">
        <v>72</v>
      </c>
      <c r="L76" s="174" t="s">
        <v>72</v>
      </c>
      <c r="M76" s="174" t="s">
        <v>72</v>
      </c>
      <c r="N76" s="174"/>
      <c r="O76" s="174"/>
      <c r="P76" s="174"/>
      <c r="Q76" s="174"/>
      <c r="R76" s="174"/>
      <c r="S76" s="174"/>
      <c r="T76" s="174"/>
      <c r="U76" s="174"/>
      <c r="V76" s="174"/>
      <c r="W76" s="174"/>
      <c r="X76" s="174"/>
      <c r="Y76" s="174"/>
      <c r="Z76" s="174"/>
      <c r="AA76" s="174"/>
      <c r="AB76" s="174"/>
      <c r="AC76" s="174"/>
      <c r="AD76" s="174"/>
      <c r="AE76" s="174"/>
      <c r="AF76" s="174"/>
      <c r="AG76" s="174"/>
      <c r="AH76" s="174"/>
    </row>
    <row r="77" spans="2:34" s="37" customFormat="1" ht="15.75">
      <c r="B77" s="174" t="str">
        <f>VLOOKUP(C77,Companies[],5,FALSE)</f>
        <v>Mining</v>
      </c>
      <c r="C77" s="174" t="s">
        <v>259</v>
      </c>
      <c r="D77" s="174" t="s">
        <v>198</v>
      </c>
      <c r="E77" s="174" t="s">
        <v>986</v>
      </c>
      <c r="F77" s="174" t="s">
        <v>68</v>
      </c>
      <c r="G77" s="174" t="s">
        <v>68</v>
      </c>
      <c r="H77" s="235"/>
      <c r="I77" s="174" t="s">
        <v>78</v>
      </c>
      <c r="J77" s="309">
        <v>64500</v>
      </c>
      <c r="K77" s="174" t="s">
        <v>72</v>
      </c>
      <c r="L77" s="174" t="s">
        <v>72</v>
      </c>
      <c r="M77" s="174" t="s">
        <v>72</v>
      </c>
      <c r="N77" s="174"/>
      <c r="O77" s="174"/>
      <c r="P77" s="174"/>
      <c r="Q77" s="174"/>
      <c r="R77" s="174"/>
      <c r="S77" s="174"/>
      <c r="T77" s="174"/>
      <c r="U77" s="174"/>
      <c r="V77" s="174"/>
      <c r="W77" s="174"/>
      <c r="X77" s="174"/>
      <c r="Y77" s="174"/>
      <c r="Z77" s="174"/>
      <c r="AA77" s="174"/>
      <c r="AB77" s="174"/>
      <c r="AC77" s="174"/>
      <c r="AD77" s="174"/>
      <c r="AE77" s="174"/>
      <c r="AF77" s="174"/>
      <c r="AG77" s="174"/>
      <c r="AH77" s="174"/>
    </row>
    <row r="78" spans="2:34" s="37" customFormat="1" ht="15.75">
      <c r="B78" s="174" t="str">
        <f>VLOOKUP(C78,Companies[],5,FALSE)</f>
        <v>Mining</v>
      </c>
      <c r="C78" s="174" t="s">
        <v>259</v>
      </c>
      <c r="D78" s="174" t="s">
        <v>198</v>
      </c>
      <c r="E78" s="174" t="s">
        <v>986</v>
      </c>
      <c r="F78" s="174" t="s">
        <v>68</v>
      </c>
      <c r="G78" s="174" t="s">
        <v>68</v>
      </c>
      <c r="H78" s="235"/>
      <c r="I78" s="174" t="s">
        <v>78</v>
      </c>
      <c r="J78" s="309">
        <v>196260</v>
      </c>
      <c r="K78" s="174" t="s">
        <v>72</v>
      </c>
      <c r="L78" s="174" t="s">
        <v>72</v>
      </c>
      <c r="M78" s="174" t="s">
        <v>72</v>
      </c>
      <c r="N78" s="174"/>
      <c r="O78" s="174"/>
      <c r="P78" s="174"/>
      <c r="Q78" s="174"/>
      <c r="R78" s="174"/>
      <c r="S78" s="174"/>
      <c r="T78" s="174"/>
      <c r="U78" s="174"/>
      <c r="V78" s="174"/>
      <c r="W78" s="174"/>
      <c r="X78" s="174"/>
      <c r="Y78" s="174"/>
      <c r="Z78" s="174"/>
      <c r="AA78" s="174"/>
      <c r="AB78" s="174"/>
      <c r="AC78" s="174"/>
      <c r="AD78" s="174"/>
      <c r="AE78" s="174"/>
      <c r="AF78" s="174"/>
      <c r="AG78" s="174"/>
      <c r="AH78" s="174"/>
    </row>
    <row r="79" spans="2:34" s="37" customFormat="1" ht="15.75">
      <c r="B79" s="174" t="str">
        <f>VLOOKUP(C79,Companies[],5,FALSE)</f>
        <v>Mining</v>
      </c>
      <c r="C79" s="174" t="s">
        <v>259</v>
      </c>
      <c r="D79" s="174" t="s">
        <v>198</v>
      </c>
      <c r="E79" s="174" t="s">
        <v>986</v>
      </c>
      <c r="F79" s="174" t="s">
        <v>68</v>
      </c>
      <c r="G79" s="174" t="s">
        <v>68</v>
      </c>
      <c r="H79" s="235"/>
      <c r="I79" s="174" t="s">
        <v>78</v>
      </c>
      <c r="J79" s="309">
        <v>204920</v>
      </c>
      <c r="K79" s="174" t="s">
        <v>72</v>
      </c>
      <c r="L79" s="174" t="s">
        <v>72</v>
      </c>
      <c r="M79" s="174" t="s">
        <v>72</v>
      </c>
      <c r="N79" s="174"/>
      <c r="O79" s="174"/>
      <c r="P79" s="174"/>
      <c r="Q79" s="174"/>
      <c r="R79" s="174"/>
      <c r="S79" s="174"/>
      <c r="T79" s="174"/>
      <c r="U79" s="174"/>
      <c r="V79" s="174"/>
      <c r="W79" s="174"/>
      <c r="X79" s="174"/>
      <c r="Y79" s="174"/>
      <c r="Z79" s="174"/>
      <c r="AA79" s="174"/>
      <c r="AB79" s="174"/>
      <c r="AC79" s="174"/>
      <c r="AD79" s="174"/>
      <c r="AE79" s="174"/>
      <c r="AF79" s="174"/>
      <c r="AG79" s="174"/>
      <c r="AH79" s="174"/>
    </row>
    <row r="80" spans="2:34" s="37" customFormat="1" ht="15.75">
      <c r="B80" s="174" t="str">
        <f>VLOOKUP(C80,Companies[],5,FALSE)</f>
        <v>Mining</v>
      </c>
      <c r="C80" s="174" t="s">
        <v>259</v>
      </c>
      <c r="D80" s="174" t="s">
        <v>198</v>
      </c>
      <c r="E80" s="174" t="s">
        <v>986</v>
      </c>
      <c r="F80" s="174" t="s">
        <v>68</v>
      </c>
      <c r="G80" s="174" t="s">
        <v>68</v>
      </c>
      <c r="H80" s="235"/>
      <c r="I80" s="174" t="s">
        <v>78</v>
      </c>
      <c r="J80" s="309">
        <v>173792</v>
      </c>
      <c r="K80" s="174" t="s">
        <v>72</v>
      </c>
      <c r="L80" s="174" t="s">
        <v>72</v>
      </c>
      <c r="M80" s="174" t="s">
        <v>72</v>
      </c>
      <c r="N80" s="174"/>
      <c r="O80" s="174"/>
      <c r="P80" s="174"/>
      <c r="Q80" s="174"/>
      <c r="R80" s="174"/>
      <c r="S80" s="174"/>
      <c r="T80" s="174"/>
      <c r="U80" s="174"/>
      <c r="V80" s="174"/>
      <c r="W80" s="174"/>
      <c r="X80" s="174"/>
      <c r="Y80" s="174"/>
      <c r="Z80" s="174"/>
      <c r="AA80" s="174"/>
      <c r="AB80" s="174"/>
      <c r="AC80" s="174"/>
      <c r="AD80" s="174"/>
      <c r="AE80" s="174"/>
      <c r="AF80" s="174"/>
      <c r="AG80" s="174"/>
      <c r="AH80" s="174"/>
    </row>
    <row r="81" spans="2:34" s="37" customFormat="1" ht="15.75">
      <c r="B81" s="174" t="str">
        <f>VLOOKUP(C81,Companies[],5,FALSE)</f>
        <v>Mining</v>
      </c>
      <c r="C81" s="174" t="s">
        <v>259</v>
      </c>
      <c r="D81" s="174" t="s">
        <v>198</v>
      </c>
      <c r="E81" s="174" t="s">
        <v>986</v>
      </c>
      <c r="F81" s="174" t="s">
        <v>68</v>
      </c>
      <c r="G81" s="174" t="s">
        <v>68</v>
      </c>
      <c r="H81" s="235"/>
      <c r="I81" s="174" t="s">
        <v>78</v>
      </c>
      <c r="J81" s="309">
        <v>119916</v>
      </c>
      <c r="K81" s="174" t="s">
        <v>72</v>
      </c>
      <c r="L81" s="174" t="s">
        <v>72</v>
      </c>
      <c r="M81" s="174" t="s">
        <v>72</v>
      </c>
      <c r="N81" s="174"/>
      <c r="O81" s="174"/>
      <c r="P81" s="174"/>
      <c r="Q81" s="174"/>
      <c r="R81" s="174"/>
      <c r="S81" s="174"/>
      <c r="T81" s="174"/>
      <c r="U81" s="174"/>
      <c r="V81" s="174"/>
      <c r="W81" s="174"/>
      <c r="X81" s="174"/>
      <c r="Y81" s="174"/>
      <c r="Z81" s="174"/>
      <c r="AA81" s="174"/>
      <c r="AB81" s="174"/>
      <c r="AC81" s="174"/>
      <c r="AD81" s="174"/>
      <c r="AE81" s="174"/>
      <c r="AF81" s="174"/>
      <c r="AG81" s="174"/>
      <c r="AH81" s="174"/>
    </row>
    <row r="82" spans="2:34" s="37" customFormat="1" ht="15.75">
      <c r="B82" s="174" t="str">
        <f>VLOOKUP(C82,Companies[],5,FALSE)</f>
        <v>Mining</v>
      </c>
      <c r="C82" s="174" t="s">
        <v>259</v>
      </c>
      <c r="D82" s="174" t="s">
        <v>198</v>
      </c>
      <c r="E82" s="174" t="s">
        <v>986</v>
      </c>
      <c r="F82" s="174" t="s">
        <v>68</v>
      </c>
      <c r="G82" s="174" t="s">
        <v>68</v>
      </c>
      <c r="H82" s="235"/>
      <c r="I82" s="174" t="s">
        <v>78</v>
      </c>
      <c r="J82" s="309">
        <v>125196</v>
      </c>
      <c r="K82" s="174" t="s">
        <v>72</v>
      </c>
      <c r="L82" s="174" t="s">
        <v>72</v>
      </c>
      <c r="M82" s="174" t="s">
        <v>72</v>
      </c>
      <c r="N82" s="174"/>
      <c r="O82" s="174"/>
      <c r="P82" s="174"/>
      <c r="Q82" s="174"/>
      <c r="R82" s="174"/>
      <c r="S82" s="174"/>
      <c r="T82" s="174"/>
      <c r="U82" s="174"/>
      <c r="V82" s="174"/>
      <c r="W82" s="174"/>
      <c r="X82" s="174"/>
      <c r="Y82" s="174"/>
      <c r="Z82" s="174"/>
      <c r="AA82" s="174"/>
      <c r="AB82" s="174"/>
      <c r="AC82" s="174"/>
      <c r="AD82" s="174"/>
      <c r="AE82" s="174"/>
      <c r="AF82" s="174"/>
      <c r="AG82" s="174"/>
      <c r="AH82" s="174"/>
    </row>
    <row r="83" spans="2:34" s="37" customFormat="1" ht="15.75">
      <c r="B83" s="174" t="str">
        <f>VLOOKUP(C83,Companies[],5,FALSE)</f>
        <v>Mining</v>
      </c>
      <c r="C83" s="174" t="s">
        <v>259</v>
      </c>
      <c r="D83" s="174" t="s">
        <v>198</v>
      </c>
      <c r="E83" s="174" t="s">
        <v>986</v>
      </c>
      <c r="F83" s="174" t="s">
        <v>68</v>
      </c>
      <c r="G83" s="174" t="s">
        <v>68</v>
      </c>
      <c r="H83" s="235"/>
      <c r="I83" s="174" t="s">
        <v>78</v>
      </c>
      <c r="J83" s="309">
        <v>275206</v>
      </c>
      <c r="K83" s="174" t="s">
        <v>72</v>
      </c>
      <c r="L83" s="174" t="s">
        <v>72</v>
      </c>
      <c r="M83" s="174" t="s">
        <v>72</v>
      </c>
      <c r="N83" s="174"/>
      <c r="O83" s="174"/>
      <c r="P83" s="174"/>
      <c r="Q83" s="174"/>
      <c r="R83" s="174"/>
      <c r="S83" s="174"/>
      <c r="T83" s="174"/>
      <c r="U83" s="174"/>
      <c r="V83" s="174"/>
      <c r="W83" s="174"/>
      <c r="X83" s="174"/>
      <c r="Y83" s="174"/>
      <c r="Z83" s="174"/>
      <c r="AA83" s="174"/>
      <c r="AB83" s="174"/>
      <c r="AC83" s="174"/>
      <c r="AD83" s="174"/>
      <c r="AE83" s="174"/>
      <c r="AF83" s="174"/>
      <c r="AG83" s="174"/>
      <c r="AH83" s="174"/>
    </row>
    <row r="84" spans="2:34" s="37" customFormat="1" ht="15.75">
      <c r="B84" s="174" t="str">
        <f>VLOOKUP(C84,Companies[],5,FALSE)</f>
        <v>Mining</v>
      </c>
      <c r="C84" s="174" t="s">
        <v>259</v>
      </c>
      <c r="D84" s="174" t="s">
        <v>198</v>
      </c>
      <c r="E84" s="174" t="s">
        <v>986</v>
      </c>
      <c r="F84" s="174" t="s">
        <v>68</v>
      </c>
      <c r="G84" s="174" t="s">
        <v>68</v>
      </c>
      <c r="H84" s="235"/>
      <c r="I84" s="174" t="s">
        <v>78</v>
      </c>
      <c r="J84" s="309">
        <v>282380</v>
      </c>
      <c r="K84" s="174" t="s">
        <v>72</v>
      </c>
      <c r="L84" s="174" t="s">
        <v>72</v>
      </c>
      <c r="M84" s="174" t="s">
        <v>72</v>
      </c>
      <c r="N84" s="174"/>
      <c r="O84" s="174"/>
      <c r="P84" s="174"/>
      <c r="Q84" s="174"/>
      <c r="R84" s="174"/>
      <c r="S84" s="174"/>
      <c r="T84" s="174"/>
      <c r="U84" s="174"/>
      <c r="V84" s="174"/>
      <c r="W84" s="174"/>
      <c r="X84" s="174"/>
      <c r="Y84" s="174"/>
      <c r="Z84" s="174"/>
      <c r="AA84" s="174"/>
      <c r="AB84" s="174"/>
      <c r="AC84" s="174"/>
      <c r="AD84" s="174"/>
      <c r="AE84" s="174"/>
      <c r="AF84" s="174"/>
      <c r="AG84" s="174"/>
      <c r="AH84" s="174"/>
    </row>
    <row r="85" spans="2:34" s="37" customFormat="1" ht="15.75">
      <c r="B85" s="174" t="str">
        <f>VLOOKUP(C85,Companies[],5,FALSE)</f>
        <v>Mining</v>
      </c>
      <c r="C85" s="174" t="s">
        <v>259</v>
      </c>
      <c r="D85" s="174" t="s">
        <v>198</v>
      </c>
      <c r="E85" s="174" t="s">
        <v>986</v>
      </c>
      <c r="F85" s="174" t="s">
        <v>68</v>
      </c>
      <c r="G85" s="174" t="s">
        <v>68</v>
      </c>
      <c r="H85" s="235"/>
      <c r="I85" s="174" t="s">
        <v>78</v>
      </c>
      <c r="J85" s="309">
        <v>777958</v>
      </c>
      <c r="K85" s="174" t="s">
        <v>72</v>
      </c>
      <c r="L85" s="174" t="s">
        <v>72</v>
      </c>
      <c r="M85" s="174" t="s">
        <v>72</v>
      </c>
      <c r="N85" s="174"/>
      <c r="O85" s="174"/>
      <c r="P85" s="174"/>
      <c r="Q85" s="174"/>
      <c r="R85" s="174"/>
      <c r="S85" s="174"/>
      <c r="T85" s="174"/>
      <c r="U85" s="174"/>
      <c r="V85" s="174"/>
      <c r="W85" s="174"/>
      <c r="X85" s="174"/>
      <c r="Y85" s="174"/>
      <c r="Z85" s="174"/>
      <c r="AA85" s="174"/>
      <c r="AB85" s="174"/>
      <c r="AC85" s="174"/>
      <c r="AD85" s="174"/>
      <c r="AE85" s="174"/>
      <c r="AF85" s="174"/>
      <c r="AG85" s="174"/>
      <c r="AH85" s="174"/>
    </row>
    <row r="86" spans="2:34" s="37" customFormat="1" ht="15.75">
      <c r="B86" s="174" t="str">
        <f>VLOOKUP(C86,Companies[],5,FALSE)</f>
        <v>Mining</v>
      </c>
      <c r="C86" s="174" t="s">
        <v>259</v>
      </c>
      <c r="D86" s="174" t="s">
        <v>198</v>
      </c>
      <c r="E86" s="174" t="s">
        <v>986</v>
      </c>
      <c r="F86" s="174" t="s">
        <v>68</v>
      </c>
      <c r="G86" s="174" t="s">
        <v>68</v>
      </c>
      <c r="H86" s="235"/>
      <c r="I86" s="174" t="s">
        <v>78</v>
      </c>
      <c r="J86" s="309">
        <v>160476</v>
      </c>
      <c r="K86" s="174" t="s">
        <v>72</v>
      </c>
      <c r="L86" s="174" t="s">
        <v>72</v>
      </c>
      <c r="M86" s="174" t="s">
        <v>72</v>
      </c>
      <c r="N86" s="174"/>
      <c r="O86" s="174"/>
      <c r="P86" s="174"/>
      <c r="Q86" s="174"/>
      <c r="R86" s="174"/>
      <c r="S86" s="174"/>
      <c r="T86" s="174"/>
      <c r="U86" s="174"/>
      <c r="V86" s="174"/>
      <c r="W86" s="174"/>
      <c r="X86" s="174"/>
      <c r="Y86" s="174"/>
      <c r="Z86" s="174"/>
      <c r="AA86" s="174"/>
      <c r="AB86" s="174"/>
      <c r="AC86" s="174"/>
      <c r="AD86" s="174"/>
      <c r="AE86" s="174"/>
      <c r="AF86" s="174"/>
      <c r="AG86" s="174"/>
      <c r="AH86" s="174"/>
    </row>
    <row r="87" spans="2:34" s="37" customFormat="1" ht="15.75">
      <c r="B87" s="174" t="str">
        <f>VLOOKUP(C87,Companies[],5,FALSE)</f>
        <v>Mining</v>
      </c>
      <c r="C87" s="174" t="s">
        <v>259</v>
      </c>
      <c r="D87" s="174" t="s">
        <v>198</v>
      </c>
      <c r="E87" s="174" t="s">
        <v>986</v>
      </c>
      <c r="F87" s="174" t="s">
        <v>68</v>
      </c>
      <c r="G87" s="174" t="s">
        <v>68</v>
      </c>
      <c r="H87" s="235"/>
      <c r="I87" s="174" t="s">
        <v>78</v>
      </c>
      <c r="J87" s="309">
        <v>160524</v>
      </c>
      <c r="K87" s="174" t="s">
        <v>72</v>
      </c>
      <c r="L87" s="174" t="s">
        <v>72</v>
      </c>
      <c r="M87" s="174" t="s">
        <v>72</v>
      </c>
      <c r="N87" s="174"/>
      <c r="O87" s="174"/>
      <c r="P87" s="174"/>
      <c r="Q87" s="174"/>
      <c r="R87" s="174"/>
      <c r="S87" s="174"/>
      <c r="T87" s="174"/>
      <c r="U87" s="174"/>
      <c r="V87" s="174"/>
      <c r="W87" s="174"/>
      <c r="X87" s="174"/>
      <c r="Y87" s="174"/>
      <c r="Z87" s="174"/>
      <c r="AA87" s="174"/>
      <c r="AB87" s="174"/>
      <c r="AC87" s="174"/>
      <c r="AD87" s="174"/>
      <c r="AE87" s="174"/>
      <c r="AF87" s="174"/>
      <c r="AG87" s="174"/>
      <c r="AH87" s="174"/>
    </row>
    <row r="88" spans="2:34" s="37" customFormat="1" ht="15.75">
      <c r="B88" s="174" t="str">
        <f>VLOOKUP(C88,Companies[],5,FALSE)</f>
        <v>Mining</v>
      </c>
      <c r="C88" s="174" t="s">
        <v>259</v>
      </c>
      <c r="D88" s="174" t="s">
        <v>198</v>
      </c>
      <c r="E88" s="174" t="s">
        <v>986</v>
      </c>
      <c r="F88" s="174" t="s">
        <v>68</v>
      </c>
      <c r="G88" s="174" t="s">
        <v>68</v>
      </c>
      <c r="H88" s="235"/>
      <c r="I88" s="174" t="s">
        <v>78</v>
      </c>
      <c r="J88" s="309">
        <v>157824</v>
      </c>
      <c r="K88" s="174" t="s">
        <v>72</v>
      </c>
      <c r="L88" s="174" t="s">
        <v>72</v>
      </c>
      <c r="M88" s="174" t="s">
        <v>72</v>
      </c>
      <c r="N88" s="174"/>
      <c r="O88" s="174"/>
      <c r="P88" s="174"/>
      <c r="Q88" s="174"/>
      <c r="R88" s="174"/>
      <c r="S88" s="174"/>
      <c r="T88" s="174"/>
      <c r="U88" s="174"/>
      <c r="V88" s="174"/>
      <c r="W88" s="174"/>
      <c r="X88" s="174"/>
      <c r="Y88" s="174"/>
      <c r="Z88" s="174"/>
      <c r="AA88" s="174"/>
      <c r="AB88" s="174"/>
      <c r="AC88" s="174"/>
      <c r="AD88" s="174"/>
      <c r="AE88" s="174"/>
      <c r="AF88" s="174"/>
      <c r="AG88" s="174"/>
      <c r="AH88" s="174"/>
    </row>
    <row r="89" spans="2:34" s="37" customFormat="1" ht="15.75">
      <c r="B89" s="174" t="str">
        <f>VLOOKUP(C89,Companies[],5,FALSE)</f>
        <v>Mining</v>
      </c>
      <c r="C89" s="174" t="s">
        <v>259</v>
      </c>
      <c r="D89" s="174" t="s">
        <v>198</v>
      </c>
      <c r="E89" s="174" t="s">
        <v>986</v>
      </c>
      <c r="F89" s="174" t="s">
        <v>68</v>
      </c>
      <c r="G89" s="174" t="s">
        <v>68</v>
      </c>
      <c r="H89" s="235"/>
      <c r="I89" s="174" t="s">
        <v>78</v>
      </c>
      <c r="J89" s="309">
        <v>426362</v>
      </c>
      <c r="K89" s="174" t="s">
        <v>72</v>
      </c>
      <c r="L89" s="174" t="s">
        <v>72</v>
      </c>
      <c r="M89" s="174" t="s">
        <v>72</v>
      </c>
      <c r="N89" s="174"/>
      <c r="O89" s="174"/>
      <c r="P89" s="174"/>
      <c r="Q89" s="174"/>
      <c r="R89" s="174"/>
      <c r="S89" s="174"/>
      <c r="T89" s="174"/>
      <c r="U89" s="174"/>
      <c r="V89" s="174"/>
      <c r="W89" s="174"/>
      <c r="X89" s="174"/>
      <c r="Y89" s="174"/>
      <c r="Z89" s="174"/>
      <c r="AA89" s="174"/>
      <c r="AB89" s="174"/>
      <c r="AC89" s="174"/>
      <c r="AD89" s="174"/>
      <c r="AE89" s="174"/>
      <c r="AF89" s="174"/>
      <c r="AG89" s="174"/>
      <c r="AH89" s="174"/>
    </row>
    <row r="90" spans="2:34" s="37" customFormat="1" ht="15.75">
      <c r="B90" s="174" t="str">
        <f>VLOOKUP(C90,Companies[],5,FALSE)</f>
        <v>Mining</v>
      </c>
      <c r="C90" s="174" t="s">
        <v>259</v>
      </c>
      <c r="D90" s="174" t="s">
        <v>198</v>
      </c>
      <c r="E90" s="174" t="s">
        <v>986</v>
      </c>
      <c r="F90" s="174" t="s">
        <v>68</v>
      </c>
      <c r="G90" s="174" t="s">
        <v>68</v>
      </c>
      <c r="H90" s="235"/>
      <c r="I90" s="174" t="s">
        <v>78</v>
      </c>
      <c r="J90" s="309">
        <v>157824</v>
      </c>
      <c r="K90" s="174" t="s">
        <v>72</v>
      </c>
      <c r="L90" s="174" t="s">
        <v>72</v>
      </c>
      <c r="M90" s="174" t="s">
        <v>72</v>
      </c>
      <c r="N90" s="174"/>
      <c r="O90" s="174"/>
      <c r="P90" s="174"/>
      <c r="Q90" s="174"/>
      <c r="R90" s="174"/>
      <c r="S90" s="174"/>
      <c r="T90" s="174"/>
      <c r="U90" s="174"/>
      <c r="V90" s="174"/>
      <c r="W90" s="174"/>
      <c r="X90" s="174"/>
      <c r="Y90" s="174"/>
      <c r="Z90" s="174"/>
      <c r="AA90" s="174"/>
      <c r="AB90" s="174"/>
      <c r="AC90" s="174"/>
      <c r="AD90" s="174"/>
      <c r="AE90" s="174"/>
      <c r="AF90" s="174"/>
      <c r="AG90" s="174"/>
      <c r="AH90" s="174"/>
    </row>
    <row r="91" spans="2:34" s="37" customFormat="1" ht="15.75">
      <c r="B91" s="174" t="str">
        <f>VLOOKUP(C91,Companies[],5,FALSE)</f>
        <v>Mining</v>
      </c>
      <c r="C91" s="174" t="s">
        <v>259</v>
      </c>
      <c r="D91" s="174" t="s">
        <v>198</v>
      </c>
      <c r="E91" s="174" t="s">
        <v>986</v>
      </c>
      <c r="F91" s="174" t="s">
        <v>68</v>
      </c>
      <c r="G91" s="174" t="s">
        <v>68</v>
      </c>
      <c r="H91" s="235"/>
      <c r="I91" s="174" t="s">
        <v>78</v>
      </c>
      <c r="J91" s="309">
        <v>514451</v>
      </c>
      <c r="K91" s="174" t="s">
        <v>72</v>
      </c>
      <c r="L91" s="174" t="s">
        <v>72</v>
      </c>
      <c r="M91" s="174" t="s">
        <v>72</v>
      </c>
      <c r="N91" s="174"/>
      <c r="O91" s="174"/>
      <c r="P91" s="174"/>
      <c r="Q91" s="174"/>
      <c r="R91" s="174"/>
      <c r="S91" s="174"/>
      <c r="T91" s="174"/>
      <c r="U91" s="174"/>
      <c r="V91" s="174"/>
      <c r="W91" s="174"/>
      <c r="X91" s="174"/>
      <c r="Y91" s="174"/>
      <c r="Z91" s="174"/>
      <c r="AA91" s="174"/>
      <c r="AB91" s="174"/>
      <c r="AC91" s="174"/>
      <c r="AD91" s="174"/>
      <c r="AE91" s="174"/>
      <c r="AF91" s="174"/>
      <c r="AG91" s="174"/>
      <c r="AH91" s="174"/>
    </row>
    <row r="92" spans="2:34" s="37" customFormat="1" ht="15.75">
      <c r="B92" s="174" t="str">
        <f>VLOOKUP(C92,Companies[],5,FALSE)</f>
        <v>Mining</v>
      </c>
      <c r="C92" s="174" t="s">
        <v>259</v>
      </c>
      <c r="D92" s="174" t="s">
        <v>198</v>
      </c>
      <c r="E92" s="174" t="s">
        <v>986</v>
      </c>
      <c r="F92" s="174" t="s">
        <v>68</v>
      </c>
      <c r="G92" s="174" t="s">
        <v>68</v>
      </c>
      <c r="H92" s="235"/>
      <c r="I92" s="174" t="s">
        <v>78</v>
      </c>
      <c r="J92" s="309">
        <v>157824</v>
      </c>
      <c r="K92" s="174" t="s">
        <v>72</v>
      </c>
      <c r="L92" s="174" t="s">
        <v>72</v>
      </c>
      <c r="M92" s="174" t="s">
        <v>72</v>
      </c>
      <c r="N92" s="174"/>
      <c r="O92" s="174"/>
      <c r="P92" s="174"/>
      <c r="Q92" s="174"/>
      <c r="R92" s="174"/>
      <c r="S92" s="174"/>
      <c r="T92" s="174"/>
      <c r="U92" s="174"/>
      <c r="V92" s="174"/>
      <c r="W92" s="174"/>
      <c r="X92" s="174"/>
      <c r="Y92" s="174"/>
      <c r="Z92" s="174"/>
      <c r="AA92" s="174"/>
      <c r="AB92" s="174"/>
      <c r="AC92" s="174"/>
      <c r="AD92" s="174"/>
      <c r="AE92" s="174"/>
      <c r="AF92" s="174"/>
      <c r="AG92" s="174"/>
      <c r="AH92" s="174"/>
    </row>
    <row r="93" spans="2:34" s="37" customFormat="1" ht="15.75">
      <c r="B93" s="174" t="str">
        <f>VLOOKUP(C93,Companies[],5,FALSE)</f>
        <v>Mining</v>
      </c>
      <c r="C93" s="174" t="s">
        <v>259</v>
      </c>
      <c r="D93" s="174" t="s">
        <v>198</v>
      </c>
      <c r="E93" s="174" t="s">
        <v>986</v>
      </c>
      <c r="F93" s="174" t="s">
        <v>68</v>
      </c>
      <c r="G93" s="174" t="s">
        <v>68</v>
      </c>
      <c r="H93" s="235"/>
      <c r="I93" s="174" t="s">
        <v>78</v>
      </c>
      <c r="J93" s="309">
        <v>41102</v>
      </c>
      <c r="K93" s="174" t="s">
        <v>72</v>
      </c>
      <c r="L93" s="174" t="s">
        <v>72</v>
      </c>
      <c r="M93" s="174" t="s">
        <v>72</v>
      </c>
      <c r="N93" s="174"/>
      <c r="O93" s="174"/>
      <c r="P93" s="174"/>
      <c r="Q93" s="174"/>
      <c r="R93" s="174"/>
      <c r="S93" s="174"/>
      <c r="T93" s="174"/>
      <c r="U93" s="174"/>
      <c r="V93" s="174"/>
      <c r="W93" s="174"/>
      <c r="X93" s="174"/>
      <c r="Y93" s="174"/>
      <c r="Z93" s="174"/>
      <c r="AA93" s="174"/>
      <c r="AB93" s="174"/>
      <c r="AC93" s="174"/>
      <c r="AD93" s="174"/>
      <c r="AE93" s="174"/>
      <c r="AF93" s="174"/>
      <c r="AG93" s="174"/>
      <c r="AH93" s="174"/>
    </row>
    <row r="94" spans="2:34" s="37" customFormat="1" ht="15.75">
      <c r="B94" s="174" t="str">
        <f>VLOOKUP(C94,Companies[],5,FALSE)</f>
        <v>Mining</v>
      </c>
      <c r="C94" s="174" t="s">
        <v>259</v>
      </c>
      <c r="D94" s="174" t="s">
        <v>198</v>
      </c>
      <c r="E94" s="174" t="s">
        <v>986</v>
      </c>
      <c r="F94" s="174" t="s">
        <v>68</v>
      </c>
      <c r="G94" s="174" t="s">
        <v>68</v>
      </c>
      <c r="H94" s="235"/>
      <c r="I94" s="174" t="s">
        <v>78</v>
      </c>
      <c r="J94" s="309">
        <v>186156</v>
      </c>
      <c r="K94" s="174" t="s">
        <v>72</v>
      </c>
      <c r="L94" s="174" t="s">
        <v>72</v>
      </c>
      <c r="M94" s="174" t="s">
        <v>72</v>
      </c>
      <c r="N94" s="174"/>
      <c r="O94" s="174"/>
      <c r="P94" s="174"/>
      <c r="Q94" s="174"/>
      <c r="R94" s="174"/>
      <c r="S94" s="174"/>
      <c r="T94" s="174"/>
      <c r="U94" s="174"/>
      <c r="V94" s="174"/>
      <c r="W94" s="174"/>
      <c r="X94" s="174"/>
      <c r="Y94" s="174"/>
      <c r="Z94" s="174"/>
      <c r="AA94" s="174"/>
      <c r="AB94" s="174"/>
      <c r="AC94" s="174"/>
      <c r="AD94" s="174"/>
      <c r="AE94" s="174"/>
      <c r="AF94" s="174"/>
      <c r="AG94" s="174"/>
      <c r="AH94" s="174"/>
    </row>
    <row r="95" spans="2:34" s="37" customFormat="1" ht="15.75">
      <c r="B95" s="174" t="str">
        <f>VLOOKUP(C95,Companies[],5,FALSE)</f>
        <v>Mining</v>
      </c>
      <c r="C95" s="174" t="s">
        <v>259</v>
      </c>
      <c r="D95" s="174" t="s">
        <v>198</v>
      </c>
      <c r="E95" s="174" t="s">
        <v>986</v>
      </c>
      <c r="F95" s="174" t="s">
        <v>68</v>
      </c>
      <c r="G95" s="174" t="s">
        <v>68</v>
      </c>
      <c r="H95" s="235"/>
      <c r="I95" s="174" t="s">
        <v>78</v>
      </c>
      <c r="J95" s="309">
        <v>178056</v>
      </c>
      <c r="K95" s="174" t="s">
        <v>72</v>
      </c>
      <c r="L95" s="174" t="s">
        <v>72</v>
      </c>
      <c r="M95" s="174" t="s">
        <v>72</v>
      </c>
      <c r="N95" s="174"/>
      <c r="O95" s="174"/>
      <c r="P95" s="174"/>
      <c r="Q95" s="174"/>
      <c r="R95" s="174"/>
      <c r="S95" s="174"/>
      <c r="T95" s="174"/>
      <c r="U95" s="174"/>
      <c r="V95" s="174"/>
      <c r="W95" s="174"/>
      <c r="X95" s="174"/>
      <c r="Y95" s="174"/>
      <c r="Z95" s="174"/>
      <c r="AA95" s="174"/>
      <c r="AB95" s="174"/>
      <c r="AC95" s="174"/>
      <c r="AD95" s="174"/>
      <c r="AE95" s="174"/>
      <c r="AF95" s="174"/>
      <c r="AG95" s="174"/>
      <c r="AH95" s="174"/>
    </row>
    <row r="96" spans="2:34" s="37" customFormat="1" ht="15.75">
      <c r="B96" s="174" t="str">
        <f>VLOOKUP(C96,Companies[],5,FALSE)</f>
        <v>Mining</v>
      </c>
      <c r="C96" s="174" t="s">
        <v>259</v>
      </c>
      <c r="D96" s="174" t="s">
        <v>198</v>
      </c>
      <c r="E96" s="174" t="s">
        <v>986</v>
      </c>
      <c r="F96" s="174" t="s">
        <v>68</v>
      </c>
      <c r="G96" s="174" t="s">
        <v>68</v>
      </c>
      <c r="H96" s="235"/>
      <c r="I96" s="174" t="s">
        <v>78</v>
      </c>
      <c r="J96" s="309">
        <v>719438</v>
      </c>
      <c r="K96" s="174" t="s">
        <v>72</v>
      </c>
      <c r="L96" s="174" t="s">
        <v>72</v>
      </c>
      <c r="M96" s="174" t="s">
        <v>72</v>
      </c>
      <c r="N96" s="174"/>
      <c r="O96" s="174"/>
      <c r="P96" s="174"/>
      <c r="Q96" s="174"/>
      <c r="R96" s="174"/>
      <c r="S96" s="174"/>
      <c r="T96" s="174"/>
      <c r="U96" s="174"/>
      <c r="V96" s="174"/>
      <c r="W96" s="174"/>
      <c r="X96" s="174"/>
      <c r="Y96" s="174"/>
      <c r="Z96" s="174"/>
      <c r="AA96" s="174"/>
      <c r="AB96" s="174"/>
      <c r="AC96" s="174"/>
      <c r="AD96" s="174"/>
      <c r="AE96" s="174"/>
      <c r="AF96" s="174"/>
      <c r="AG96" s="174"/>
      <c r="AH96" s="174"/>
    </row>
    <row r="97" spans="2:34" s="37" customFormat="1" ht="15.75">
      <c r="B97" s="174" t="str">
        <f>VLOOKUP(C97,Companies[],5,FALSE)</f>
        <v>Mining</v>
      </c>
      <c r="C97" s="174" t="s">
        <v>259</v>
      </c>
      <c r="D97" s="174" t="s">
        <v>198</v>
      </c>
      <c r="E97" s="174" t="s">
        <v>986</v>
      </c>
      <c r="F97" s="174" t="s">
        <v>68</v>
      </c>
      <c r="G97" s="174" t="s">
        <v>68</v>
      </c>
      <c r="H97" s="235"/>
      <c r="I97" s="174" t="s">
        <v>78</v>
      </c>
      <c r="J97" s="309">
        <v>71184</v>
      </c>
      <c r="K97" s="174" t="s">
        <v>72</v>
      </c>
      <c r="L97" s="174" t="s">
        <v>72</v>
      </c>
      <c r="M97" s="174" t="s">
        <v>72</v>
      </c>
      <c r="N97" s="174"/>
      <c r="O97" s="174"/>
      <c r="P97" s="174"/>
      <c r="Q97" s="174"/>
      <c r="R97" s="174"/>
      <c r="S97" s="174"/>
      <c r="T97" s="174"/>
      <c r="U97" s="174"/>
      <c r="V97" s="174"/>
      <c r="W97" s="174"/>
      <c r="X97" s="174"/>
      <c r="Y97" s="174"/>
      <c r="Z97" s="174"/>
      <c r="AA97" s="174"/>
      <c r="AB97" s="174"/>
      <c r="AC97" s="174"/>
      <c r="AD97" s="174"/>
      <c r="AE97" s="174"/>
      <c r="AF97" s="174"/>
      <c r="AG97" s="174"/>
      <c r="AH97" s="174"/>
    </row>
    <row r="98" spans="2:34" s="37" customFormat="1" ht="15.75">
      <c r="B98" s="174" t="str">
        <f>VLOOKUP(C98,Companies[],5,FALSE)</f>
        <v>Mining</v>
      </c>
      <c r="C98" s="174" t="s">
        <v>259</v>
      </c>
      <c r="D98" s="174" t="s">
        <v>198</v>
      </c>
      <c r="E98" s="174" t="s">
        <v>986</v>
      </c>
      <c r="F98" s="174" t="s">
        <v>68</v>
      </c>
      <c r="G98" s="174" t="s">
        <v>68</v>
      </c>
      <c r="H98" s="235"/>
      <c r="I98" s="174" t="s">
        <v>78</v>
      </c>
      <c r="J98" s="309">
        <v>32913</v>
      </c>
      <c r="K98" s="174" t="s">
        <v>72</v>
      </c>
      <c r="L98" s="174" t="s">
        <v>72</v>
      </c>
      <c r="M98" s="174" t="s">
        <v>72</v>
      </c>
      <c r="N98" s="174"/>
      <c r="O98" s="174"/>
      <c r="P98" s="174"/>
      <c r="Q98" s="174"/>
      <c r="R98" s="174"/>
      <c r="S98" s="174"/>
      <c r="T98" s="174"/>
      <c r="U98" s="174"/>
      <c r="V98" s="174"/>
      <c r="W98" s="174"/>
      <c r="X98" s="174"/>
      <c r="Y98" s="174"/>
      <c r="Z98" s="174"/>
      <c r="AA98" s="174"/>
      <c r="AB98" s="174"/>
      <c r="AC98" s="174"/>
      <c r="AD98" s="174"/>
      <c r="AE98" s="174"/>
      <c r="AF98" s="174"/>
      <c r="AG98" s="174"/>
      <c r="AH98" s="174"/>
    </row>
    <row r="99" spans="2:34" s="37" customFormat="1" ht="15.75">
      <c r="B99" s="174" t="str">
        <f>VLOOKUP(C99,Companies[],5,FALSE)</f>
        <v>Mining</v>
      </c>
      <c r="C99" s="174" t="s">
        <v>259</v>
      </c>
      <c r="D99" s="174" t="s">
        <v>198</v>
      </c>
      <c r="E99" s="174" t="s">
        <v>986</v>
      </c>
      <c r="F99" s="174" t="s">
        <v>68</v>
      </c>
      <c r="G99" s="174" t="s">
        <v>68</v>
      </c>
      <c r="H99" s="235"/>
      <c r="I99" s="174" t="s">
        <v>78</v>
      </c>
      <c r="J99" s="309">
        <v>105396</v>
      </c>
      <c r="K99" s="174" t="s">
        <v>72</v>
      </c>
      <c r="L99" s="174" t="s">
        <v>72</v>
      </c>
      <c r="M99" s="174" t="s">
        <v>72</v>
      </c>
      <c r="N99" s="174"/>
      <c r="O99" s="174"/>
      <c r="P99" s="174"/>
      <c r="Q99" s="174"/>
      <c r="R99" s="174"/>
      <c r="S99" s="174"/>
      <c r="T99" s="174"/>
      <c r="U99" s="174"/>
      <c r="V99" s="174"/>
      <c r="W99" s="174"/>
      <c r="X99" s="174"/>
      <c r="Y99" s="174"/>
      <c r="Z99" s="174"/>
      <c r="AA99" s="174"/>
      <c r="AB99" s="174"/>
      <c r="AC99" s="174"/>
      <c r="AD99" s="174"/>
      <c r="AE99" s="174"/>
      <c r="AF99" s="174"/>
      <c r="AG99" s="174"/>
      <c r="AH99" s="174"/>
    </row>
    <row r="100" spans="2:34" s="37" customFormat="1" ht="15.75">
      <c r="B100" s="174" t="str">
        <f>VLOOKUP(C100,Companies[],5,FALSE)</f>
        <v>Mining</v>
      </c>
      <c r="C100" s="174" t="s">
        <v>259</v>
      </c>
      <c r="D100" s="174" t="s">
        <v>198</v>
      </c>
      <c r="E100" s="174" t="s">
        <v>986</v>
      </c>
      <c r="F100" s="174" t="s">
        <v>68</v>
      </c>
      <c r="G100" s="174" t="s">
        <v>68</v>
      </c>
      <c r="H100" s="235"/>
      <c r="I100" s="174" t="s">
        <v>78</v>
      </c>
      <c r="J100" s="309">
        <v>110196</v>
      </c>
      <c r="K100" s="174" t="s">
        <v>72</v>
      </c>
      <c r="L100" s="174" t="s">
        <v>72</v>
      </c>
      <c r="M100" s="174" t="s">
        <v>72</v>
      </c>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row>
    <row r="101" spans="2:34" s="37" customFormat="1" ht="15.75">
      <c r="B101" s="174" t="str">
        <f>VLOOKUP(C101,Companies[],5,FALSE)</f>
        <v>Mining</v>
      </c>
      <c r="C101" s="174" t="s">
        <v>259</v>
      </c>
      <c r="D101" s="174" t="s">
        <v>198</v>
      </c>
      <c r="E101" s="174" t="s">
        <v>986</v>
      </c>
      <c r="F101" s="174" t="s">
        <v>68</v>
      </c>
      <c r="G101" s="174" t="s">
        <v>68</v>
      </c>
      <c r="H101" s="235"/>
      <c r="I101" s="174" t="s">
        <v>78</v>
      </c>
      <c r="J101" s="309">
        <v>136701</v>
      </c>
      <c r="K101" s="174" t="s">
        <v>72</v>
      </c>
      <c r="L101" s="174" t="s">
        <v>72</v>
      </c>
      <c r="M101" s="174" t="s">
        <v>72</v>
      </c>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row>
    <row r="102" spans="2:34" s="37" customFormat="1" ht="15.75">
      <c r="B102" s="174" t="str">
        <f>VLOOKUP(C102,Companies[],5,FALSE)</f>
        <v>Mining</v>
      </c>
      <c r="C102" s="174" t="s">
        <v>259</v>
      </c>
      <c r="D102" s="174" t="s">
        <v>198</v>
      </c>
      <c r="E102" s="174" t="s">
        <v>986</v>
      </c>
      <c r="F102" s="174" t="s">
        <v>68</v>
      </c>
      <c r="G102" s="174" t="s">
        <v>68</v>
      </c>
      <c r="H102" s="235"/>
      <c r="I102" s="174" t="s">
        <v>78</v>
      </c>
      <c r="J102" s="309">
        <v>3997</v>
      </c>
      <c r="K102" s="174" t="s">
        <v>72</v>
      </c>
      <c r="L102" s="174" t="s">
        <v>72</v>
      </c>
      <c r="M102" s="174" t="s">
        <v>72</v>
      </c>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row>
    <row r="103" spans="2:34" s="37" customFormat="1" ht="15.75">
      <c r="B103" s="174" t="str">
        <f>VLOOKUP(C103,Companies[],5,FALSE)</f>
        <v>Mining</v>
      </c>
      <c r="C103" s="174" t="s">
        <v>259</v>
      </c>
      <c r="D103" s="174" t="s">
        <v>198</v>
      </c>
      <c r="E103" s="174" t="s">
        <v>986</v>
      </c>
      <c r="F103" s="174" t="s">
        <v>68</v>
      </c>
      <c r="G103" s="174" t="s">
        <v>68</v>
      </c>
      <c r="H103" s="235"/>
      <c r="I103" s="174" t="s">
        <v>78</v>
      </c>
      <c r="J103" s="309">
        <v>5006</v>
      </c>
      <c r="K103" s="174" t="s">
        <v>72</v>
      </c>
      <c r="L103" s="174" t="s">
        <v>72</v>
      </c>
      <c r="M103" s="174" t="s">
        <v>72</v>
      </c>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row>
    <row r="104" spans="2:34" s="37" customFormat="1" ht="15.75">
      <c r="B104" s="174" t="str">
        <f>VLOOKUP(C104,Companies[],5,FALSE)</f>
        <v>Mining</v>
      </c>
      <c r="C104" s="174" t="s">
        <v>259</v>
      </c>
      <c r="D104" s="174" t="s">
        <v>198</v>
      </c>
      <c r="E104" s="174" t="s">
        <v>986</v>
      </c>
      <c r="F104" s="174" t="s">
        <v>68</v>
      </c>
      <c r="G104" s="174" t="s">
        <v>68</v>
      </c>
      <c r="H104" s="235"/>
      <c r="I104" s="174" t="s">
        <v>78</v>
      </c>
      <c r="J104" s="309">
        <v>576438</v>
      </c>
      <c r="K104" s="174" t="s">
        <v>72</v>
      </c>
      <c r="L104" s="174" t="s">
        <v>72</v>
      </c>
      <c r="M104" s="174" t="s">
        <v>72</v>
      </c>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row>
    <row r="105" spans="2:34" s="37" customFormat="1" ht="15.75">
      <c r="B105" s="174" t="str">
        <f>VLOOKUP(C105,Companies[],5,FALSE)</f>
        <v>Oil &amp; Gas</v>
      </c>
      <c r="C105" s="174" t="s">
        <v>263</v>
      </c>
      <c r="D105" s="174" t="s">
        <v>196</v>
      </c>
      <c r="E105" s="174" t="s">
        <v>977</v>
      </c>
      <c r="F105" s="174" t="s">
        <v>72</v>
      </c>
      <c r="G105" s="174" t="s">
        <v>72</v>
      </c>
      <c r="H105" s="174"/>
      <c r="I105" s="174" t="s">
        <v>78</v>
      </c>
      <c r="J105" s="309">
        <v>120317215</v>
      </c>
      <c r="K105" s="174" t="s">
        <v>72</v>
      </c>
      <c r="L105" s="174" t="s">
        <v>72</v>
      </c>
      <c r="M105" s="174" t="s">
        <v>72</v>
      </c>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row>
    <row r="106" spans="2:34" s="37" customFormat="1" ht="15.75">
      <c r="B106" s="174" t="str">
        <f>VLOOKUP(C106,Companies[],5,FALSE)</f>
        <v>Oil &amp; Gas</v>
      </c>
      <c r="C106" s="174" t="s">
        <v>263</v>
      </c>
      <c r="D106" s="174" t="s">
        <v>196</v>
      </c>
      <c r="E106" s="174" t="s">
        <v>981</v>
      </c>
      <c r="F106" s="174" t="s">
        <v>68</v>
      </c>
      <c r="G106" s="174" t="s">
        <v>68</v>
      </c>
      <c r="H106" s="174"/>
      <c r="I106" s="174" t="s">
        <v>78</v>
      </c>
      <c r="J106" s="309">
        <v>-2834315</v>
      </c>
      <c r="K106" s="174" t="s">
        <v>72</v>
      </c>
      <c r="L106" s="174" t="s">
        <v>72</v>
      </c>
      <c r="M106" s="174" t="s">
        <v>72</v>
      </c>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row>
    <row r="107" spans="2:34" s="37" customFormat="1" ht="15.75">
      <c r="B107" s="174" t="str">
        <f>VLOOKUP(C107,Companies[],5,FALSE)</f>
        <v>Oil &amp; Gas</v>
      </c>
      <c r="C107" s="174" t="s">
        <v>263</v>
      </c>
      <c r="D107" s="174" t="s">
        <v>196</v>
      </c>
      <c r="E107" s="174" t="s">
        <v>980</v>
      </c>
      <c r="F107" s="174" t="s">
        <v>72</v>
      </c>
      <c r="G107" s="174" t="s">
        <v>72</v>
      </c>
      <c r="H107" s="174"/>
      <c r="I107" s="174" t="s">
        <v>78</v>
      </c>
      <c r="J107" s="309">
        <v>102622128</v>
      </c>
      <c r="K107" s="174" t="s">
        <v>72</v>
      </c>
      <c r="L107" s="174" t="s">
        <v>72</v>
      </c>
      <c r="M107" s="174" t="s">
        <v>72</v>
      </c>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row>
    <row r="108" spans="2:34" s="37" customFormat="1" ht="15.75">
      <c r="B108" s="174" t="str">
        <f>VLOOKUP(C108,Companies[],5,FALSE)</f>
        <v>Oil &amp; Gas</v>
      </c>
      <c r="C108" s="174" t="s">
        <v>267</v>
      </c>
      <c r="D108" s="174" t="s">
        <v>196</v>
      </c>
      <c r="E108" s="174" t="s">
        <v>977</v>
      </c>
      <c r="F108" s="174" t="s">
        <v>72</v>
      </c>
      <c r="G108" s="174" t="s">
        <v>72</v>
      </c>
      <c r="H108" s="174"/>
      <c r="I108" s="174" t="s">
        <v>78</v>
      </c>
      <c r="J108" s="309">
        <v>61019012</v>
      </c>
      <c r="K108" s="174" t="s">
        <v>72</v>
      </c>
      <c r="L108" s="174" t="s">
        <v>72</v>
      </c>
      <c r="M108" s="174" t="s">
        <v>72</v>
      </c>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row>
    <row r="109" spans="2:34" s="37" customFormat="1" ht="15.75">
      <c r="B109" s="174" t="str">
        <f>VLOOKUP(C109,Companies[],5,FALSE)</f>
        <v>Oil &amp; Gas</v>
      </c>
      <c r="C109" s="174" t="s">
        <v>267</v>
      </c>
      <c r="D109" s="174" t="s">
        <v>196</v>
      </c>
      <c r="E109" s="174" t="s">
        <v>980</v>
      </c>
      <c r="F109" s="174" t="s">
        <v>72</v>
      </c>
      <c r="G109" s="174" t="s">
        <v>72</v>
      </c>
      <c r="H109" s="174"/>
      <c r="I109" s="174" t="s">
        <v>78</v>
      </c>
      <c r="J109" s="309">
        <v>93538546</v>
      </c>
      <c r="K109" s="174" t="s">
        <v>72</v>
      </c>
      <c r="L109" s="174" t="s">
        <v>72</v>
      </c>
      <c r="M109" s="174" t="s">
        <v>72</v>
      </c>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row>
    <row r="110" spans="2:34" s="37" customFormat="1" ht="15.75">
      <c r="B110" s="174" t="str">
        <f>VLOOKUP(C110,Companies[],5,FALSE)</f>
        <v>Oil &amp; Gas</v>
      </c>
      <c r="C110" s="174" t="s">
        <v>279</v>
      </c>
      <c r="D110" s="174" t="s">
        <v>198</v>
      </c>
      <c r="E110" s="174" t="s">
        <v>986</v>
      </c>
      <c r="F110" s="174" t="s">
        <v>68</v>
      </c>
      <c r="G110" s="174" t="s">
        <v>68</v>
      </c>
      <c r="H110" s="174"/>
      <c r="I110" s="174" t="s">
        <v>78</v>
      </c>
      <c r="J110" s="309">
        <v>155741</v>
      </c>
      <c r="K110" s="174" t="s">
        <v>72</v>
      </c>
      <c r="L110" s="174" t="s">
        <v>72</v>
      </c>
      <c r="M110" s="174" t="s">
        <v>72</v>
      </c>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row>
    <row r="111" spans="2:34" s="37" customFormat="1" ht="15.75">
      <c r="B111" s="174" t="str">
        <f>VLOOKUP(C111,Companies[],5,FALSE)</f>
        <v>Oil &amp; Gas</v>
      </c>
      <c r="C111" s="174" t="s">
        <v>279</v>
      </c>
      <c r="D111" s="174" t="s">
        <v>198</v>
      </c>
      <c r="E111" s="174" t="s">
        <v>986</v>
      </c>
      <c r="F111" s="174" t="s">
        <v>68</v>
      </c>
      <c r="G111" s="174" t="s">
        <v>68</v>
      </c>
      <c r="H111" s="174"/>
      <c r="I111" s="174" t="s">
        <v>78</v>
      </c>
      <c r="J111" s="309">
        <v>139752</v>
      </c>
      <c r="K111" s="174" t="s">
        <v>72</v>
      </c>
      <c r="L111" s="174" t="s">
        <v>72</v>
      </c>
      <c r="M111" s="174" t="s">
        <v>72</v>
      </c>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row>
    <row r="112" spans="2:34" s="37" customFormat="1" ht="15.75">
      <c r="B112" s="174" t="str">
        <f>VLOOKUP(C112,Companies[],5,FALSE)</f>
        <v>Oil &amp; Gas</v>
      </c>
      <c r="C112" s="174" t="s">
        <v>282</v>
      </c>
      <c r="D112" s="174" t="s">
        <v>198</v>
      </c>
      <c r="E112" s="174" t="s">
        <v>986</v>
      </c>
      <c r="F112" s="174" t="s">
        <v>68</v>
      </c>
      <c r="G112" s="174" t="s">
        <v>68</v>
      </c>
      <c r="H112" s="174"/>
      <c r="I112" s="174" t="s">
        <v>78</v>
      </c>
      <c r="J112" s="309">
        <v>215542</v>
      </c>
      <c r="K112" s="174" t="s">
        <v>72</v>
      </c>
      <c r="L112" s="174" t="s">
        <v>72</v>
      </c>
      <c r="M112" s="174" t="s">
        <v>72</v>
      </c>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row>
    <row r="113" spans="2:34" s="37" customFormat="1" ht="15.75">
      <c r="B113" s="174" t="str">
        <f>VLOOKUP(C113,Companies[],5,FALSE)</f>
        <v>Oil &amp; Gas</v>
      </c>
      <c r="C113" s="174" t="s">
        <v>271</v>
      </c>
      <c r="D113" s="174" t="s">
        <v>196</v>
      </c>
      <c r="E113" s="174" t="s">
        <v>977</v>
      </c>
      <c r="F113" s="174" t="s">
        <v>72</v>
      </c>
      <c r="G113" s="174" t="s">
        <v>72</v>
      </c>
      <c r="H113" s="174"/>
      <c r="I113" s="174" t="s">
        <v>78</v>
      </c>
      <c r="J113" s="309">
        <v>155000000</v>
      </c>
      <c r="K113" s="174" t="s">
        <v>72</v>
      </c>
      <c r="L113" s="174" t="s">
        <v>72</v>
      </c>
      <c r="M113" s="174" t="s">
        <v>72</v>
      </c>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row>
    <row r="114" spans="2:34" s="37" customFormat="1" ht="15.75">
      <c r="B114" s="174" t="str">
        <f>VLOOKUP(C114,Companies[],5,FALSE)</f>
        <v>Oil &amp; Gas</v>
      </c>
      <c r="C114" s="174" t="s">
        <v>271</v>
      </c>
      <c r="D114" s="174" t="s">
        <v>196</v>
      </c>
      <c r="E114" s="174" t="s">
        <v>980</v>
      </c>
      <c r="F114" s="174" t="s">
        <v>72</v>
      </c>
      <c r="G114" s="174" t="s">
        <v>72</v>
      </c>
      <c r="H114" s="174"/>
      <c r="I114" s="174" t="s">
        <v>78</v>
      </c>
      <c r="J114" s="309">
        <v>288000000</v>
      </c>
      <c r="K114" s="174" t="s">
        <v>72</v>
      </c>
      <c r="L114" s="174" t="s">
        <v>72</v>
      </c>
      <c r="M114" s="174" t="s">
        <v>72</v>
      </c>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row>
    <row r="115" spans="2:34" s="37" customFormat="1" ht="15.75">
      <c r="B115" s="174" t="str">
        <f>VLOOKUP(C115,Companies[],5,FALSE)</f>
        <v>Oil &amp; Gas</v>
      </c>
      <c r="C115" s="174" t="s">
        <v>275</v>
      </c>
      <c r="D115" s="174" t="s">
        <v>196</v>
      </c>
      <c r="E115" s="174" t="s">
        <v>981</v>
      </c>
      <c r="F115" s="174" t="s">
        <v>68</v>
      </c>
      <c r="G115" s="174" t="s">
        <v>68</v>
      </c>
      <c r="H115" s="174"/>
      <c r="I115" s="174" t="s">
        <v>78</v>
      </c>
      <c r="J115" s="309">
        <v>-39379527</v>
      </c>
      <c r="K115" s="174" t="s">
        <v>72</v>
      </c>
      <c r="L115" s="174" t="s">
        <v>72</v>
      </c>
      <c r="M115" s="174" t="s">
        <v>72</v>
      </c>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row>
    <row r="116" spans="2:34" s="37" customFormat="1" ht="15.75">
      <c r="B116" s="174" t="str">
        <f>VLOOKUP(C116,Companies[],5,FALSE)</f>
        <v>Oil &amp; Gas</v>
      </c>
      <c r="C116" s="174" t="s">
        <v>275</v>
      </c>
      <c r="D116" s="174" t="s">
        <v>196</v>
      </c>
      <c r="E116" s="174" t="s">
        <v>977</v>
      </c>
      <c r="F116" s="174" t="s">
        <v>72</v>
      </c>
      <c r="G116" s="174" t="s">
        <v>72</v>
      </c>
      <c r="H116" s="174"/>
      <c r="I116" s="174" t="s">
        <v>78</v>
      </c>
      <c r="J116" s="309">
        <v>0</v>
      </c>
      <c r="K116" s="174" t="s">
        <v>72</v>
      </c>
      <c r="L116" s="174" t="s">
        <v>72</v>
      </c>
      <c r="M116" s="174" t="s">
        <v>72</v>
      </c>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row>
    <row r="117" spans="2:34" s="37" customFormat="1" ht="15.75">
      <c r="B117" s="174" t="str">
        <f>VLOOKUP(C117,Companies[],5,FALSE)</f>
        <v>Oil &amp; Gas</v>
      </c>
      <c r="C117" s="174" t="s">
        <v>275</v>
      </c>
      <c r="D117" s="174" t="s">
        <v>196</v>
      </c>
      <c r="E117" s="174" t="s">
        <v>980</v>
      </c>
      <c r="F117" s="174" t="s">
        <v>72</v>
      </c>
      <c r="G117" s="174" t="s">
        <v>72</v>
      </c>
      <c r="H117" s="174"/>
      <c r="I117" s="174" t="s">
        <v>78</v>
      </c>
      <c r="J117" s="309">
        <v>-4607822</v>
      </c>
      <c r="K117" s="174" t="s">
        <v>72</v>
      </c>
      <c r="L117" s="174" t="s">
        <v>72</v>
      </c>
      <c r="M117" s="174" t="s">
        <v>72</v>
      </c>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row>
    <row r="118" spans="2:34" s="37" customFormat="1" ht="15.75">
      <c r="B118" s="174" t="str">
        <f>VLOOKUP(C118,Companies[],5,FALSE)</f>
        <v>Oil &amp; Gas</v>
      </c>
      <c r="C118" s="174" t="s">
        <v>285</v>
      </c>
      <c r="D118" s="174" t="s">
        <v>196</v>
      </c>
      <c r="E118" s="174" t="s">
        <v>977</v>
      </c>
      <c r="F118" s="174" t="s">
        <v>72</v>
      </c>
      <c r="G118" s="174" t="s">
        <v>72</v>
      </c>
      <c r="H118" s="174"/>
      <c r="I118" s="174" t="s">
        <v>78</v>
      </c>
      <c r="J118" s="309">
        <v>70843372</v>
      </c>
      <c r="K118" s="174" t="s">
        <v>72</v>
      </c>
      <c r="L118" s="174" t="s">
        <v>72</v>
      </c>
      <c r="M118" s="174" t="s">
        <v>72</v>
      </c>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row>
    <row r="119" spans="2:34" s="37" customFormat="1" ht="15.75">
      <c r="B119" s="174" t="str">
        <f>VLOOKUP(C119,Companies[],5,FALSE)</f>
        <v>Oil &amp; Gas</v>
      </c>
      <c r="C119" s="174" t="s">
        <v>285</v>
      </c>
      <c r="D119" s="174" t="s">
        <v>196</v>
      </c>
      <c r="E119" s="174" t="s">
        <v>981</v>
      </c>
      <c r="F119" s="174" t="s">
        <v>68</v>
      </c>
      <c r="G119" s="174" t="s">
        <v>68</v>
      </c>
      <c r="H119" s="174"/>
      <c r="I119" s="174" t="s">
        <v>78</v>
      </c>
      <c r="J119" s="309">
        <v>-1674091</v>
      </c>
      <c r="K119" s="174" t="s">
        <v>72</v>
      </c>
      <c r="L119" s="174" t="s">
        <v>72</v>
      </c>
      <c r="M119" s="174" t="s">
        <v>72</v>
      </c>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row>
    <row r="120" spans="2:34" s="37" customFormat="1" ht="15.75">
      <c r="B120" s="174" t="str">
        <f>VLOOKUP(C120,Companies[],5,FALSE)</f>
        <v>Oil &amp; Gas</v>
      </c>
      <c r="C120" s="174" t="s">
        <v>285</v>
      </c>
      <c r="D120" s="174" t="s">
        <v>196</v>
      </c>
      <c r="E120" s="174" t="s">
        <v>980</v>
      </c>
      <c r="F120" s="174" t="s">
        <v>72</v>
      </c>
      <c r="G120" s="174" t="s">
        <v>72</v>
      </c>
      <c r="H120" s="174"/>
      <c r="I120" s="174" t="s">
        <v>78</v>
      </c>
      <c r="J120" s="309">
        <v>37224400</v>
      </c>
      <c r="K120" s="174" t="s">
        <v>72</v>
      </c>
      <c r="L120" s="174" t="s">
        <v>72</v>
      </c>
      <c r="M120" s="174" t="s">
        <v>72</v>
      </c>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row>
    <row r="121" spans="2:34" s="37" customFormat="1" ht="15.75">
      <c r="B121" s="174" t="str">
        <f>VLOOKUP(C121,Companies[],5,FALSE)</f>
        <v>Mining</v>
      </c>
      <c r="C121" s="12" t="s">
        <v>288</v>
      </c>
      <c r="D121" s="174" t="s">
        <v>196</v>
      </c>
      <c r="E121" s="174" t="s">
        <v>991</v>
      </c>
      <c r="F121" s="174" t="s">
        <v>72</v>
      </c>
      <c r="G121" s="174" t="s">
        <v>72</v>
      </c>
      <c r="H121" s="174"/>
      <c r="I121" s="174" t="s">
        <v>78</v>
      </c>
      <c r="J121" s="309">
        <v>0</v>
      </c>
      <c r="K121" s="174" t="s">
        <v>72</v>
      </c>
      <c r="L121" s="174" t="s">
        <v>72</v>
      </c>
      <c r="M121" s="174" t="s">
        <v>72</v>
      </c>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row>
    <row r="122" spans="2:34" s="37" customFormat="1" ht="15.75">
      <c r="B122" s="174" t="str">
        <f>VLOOKUP(C122,Companies[],5,FALSE)</f>
        <v>Mining</v>
      </c>
      <c r="C122" s="174" t="s">
        <v>288</v>
      </c>
      <c r="D122" s="174" t="s">
        <v>198</v>
      </c>
      <c r="E122" s="174" t="s">
        <v>986</v>
      </c>
      <c r="F122" s="174" t="s">
        <v>68</v>
      </c>
      <c r="G122" s="174" t="s">
        <v>68</v>
      </c>
      <c r="H122" s="235"/>
      <c r="I122" s="174" t="s">
        <v>78</v>
      </c>
      <c r="J122" s="309">
        <v>934512</v>
      </c>
      <c r="K122" s="174" t="s">
        <v>72</v>
      </c>
      <c r="L122" s="174" t="s">
        <v>72</v>
      </c>
      <c r="M122" s="174" t="s">
        <v>72</v>
      </c>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row>
    <row r="123" spans="2:34" s="37" customFormat="1" ht="15.75">
      <c r="B123" s="174" t="str">
        <f>VLOOKUP(C123,Companies[],5,FALSE)</f>
        <v>Mining</v>
      </c>
      <c r="C123" s="174" t="s">
        <v>288</v>
      </c>
      <c r="D123" s="174" t="s">
        <v>198</v>
      </c>
      <c r="E123" s="174" t="s">
        <v>986</v>
      </c>
      <c r="F123" s="174" t="s">
        <v>68</v>
      </c>
      <c r="G123" s="174" t="s">
        <v>68</v>
      </c>
      <c r="H123" s="235"/>
      <c r="I123" s="174" t="s">
        <v>78</v>
      </c>
      <c r="J123" s="309">
        <v>143694</v>
      </c>
      <c r="K123" s="174" t="s">
        <v>72</v>
      </c>
      <c r="L123" s="174" t="s">
        <v>72</v>
      </c>
      <c r="M123" s="174" t="s">
        <v>72</v>
      </c>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row>
    <row r="124" spans="2:34" s="37" customFormat="1" ht="15.75">
      <c r="B124" s="174" t="str">
        <f>VLOOKUP(C124,Companies[],5,FALSE)</f>
        <v>Mining</v>
      </c>
      <c r="C124" s="174" t="s">
        <v>288</v>
      </c>
      <c r="D124" s="174" t="s">
        <v>198</v>
      </c>
      <c r="E124" s="174" t="s">
        <v>986</v>
      </c>
      <c r="F124" s="174" t="s">
        <v>68</v>
      </c>
      <c r="G124" s="174" t="s">
        <v>68</v>
      </c>
      <c r="H124" s="235"/>
      <c r="I124" s="174" t="s">
        <v>78</v>
      </c>
      <c r="J124" s="309">
        <v>205535</v>
      </c>
      <c r="K124" s="174" t="s">
        <v>72</v>
      </c>
      <c r="L124" s="174" t="s">
        <v>72</v>
      </c>
      <c r="M124" s="174" t="s">
        <v>72</v>
      </c>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row>
    <row r="125" spans="2:34" s="37" customFormat="1" ht="15.75">
      <c r="B125" s="174" t="str">
        <f>VLOOKUP(C125,Companies[],5,FALSE)</f>
        <v>Mining</v>
      </c>
      <c r="C125" s="174" t="s">
        <v>288</v>
      </c>
      <c r="D125" s="174" t="s">
        <v>198</v>
      </c>
      <c r="E125" s="174" t="s">
        <v>986</v>
      </c>
      <c r="F125" s="174" t="s">
        <v>68</v>
      </c>
      <c r="G125" s="174" t="s">
        <v>68</v>
      </c>
      <c r="H125" s="235"/>
      <c r="I125" s="174" t="s">
        <v>78</v>
      </c>
      <c r="J125" s="309">
        <v>450906</v>
      </c>
      <c r="K125" s="174" t="s">
        <v>72</v>
      </c>
      <c r="L125" s="174" t="s">
        <v>72</v>
      </c>
      <c r="M125" s="174" t="s">
        <v>72</v>
      </c>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row>
    <row r="126" spans="2:34" s="37" customFormat="1" ht="15.75">
      <c r="B126" s="174" t="str">
        <f>VLOOKUP(C126,Companies[],5,FALSE)</f>
        <v>Mining</v>
      </c>
      <c r="C126" s="174" t="s">
        <v>288</v>
      </c>
      <c r="D126" s="174" t="s">
        <v>198</v>
      </c>
      <c r="E126" s="174" t="s">
        <v>986</v>
      </c>
      <c r="F126" s="174" t="s">
        <v>68</v>
      </c>
      <c r="G126" s="174" t="s">
        <v>68</v>
      </c>
      <c r="H126" s="235"/>
      <c r="I126" s="174" t="s">
        <v>78</v>
      </c>
      <c r="J126" s="309">
        <v>51930</v>
      </c>
      <c r="K126" s="174" t="s">
        <v>72</v>
      </c>
      <c r="L126" s="174" t="s">
        <v>72</v>
      </c>
      <c r="M126" s="174" t="s">
        <v>72</v>
      </c>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row>
    <row r="127" spans="2:34" s="37" customFormat="1" ht="15.75">
      <c r="B127" s="174" t="str">
        <f>VLOOKUP(C127,Companies[],5,FALSE)</f>
        <v>Oil &amp; Gas</v>
      </c>
      <c r="C127" s="174" t="s">
        <v>292</v>
      </c>
      <c r="D127" s="174" t="s">
        <v>196</v>
      </c>
      <c r="E127" s="174" t="s">
        <v>977</v>
      </c>
      <c r="F127" s="174" t="s">
        <v>72</v>
      </c>
      <c r="G127" s="174" t="s">
        <v>72</v>
      </c>
      <c r="H127" s="174"/>
      <c r="I127" s="174" t="s">
        <v>78</v>
      </c>
      <c r="J127" s="309">
        <v>212229689</v>
      </c>
      <c r="K127" s="174" t="s">
        <v>72</v>
      </c>
      <c r="L127" s="174" t="s">
        <v>72</v>
      </c>
      <c r="M127" s="174" t="s">
        <v>72</v>
      </c>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row>
    <row r="128" spans="2:34" s="37" customFormat="1" ht="15.75">
      <c r="B128" s="174" t="str">
        <f>VLOOKUP(C128,Companies[],5,FALSE)</f>
        <v>Oil &amp; Gas</v>
      </c>
      <c r="C128" s="174" t="s">
        <v>292</v>
      </c>
      <c r="D128" s="174" t="s">
        <v>196</v>
      </c>
      <c r="E128" s="174" t="s">
        <v>981</v>
      </c>
      <c r="F128" s="174" t="s">
        <v>68</v>
      </c>
      <c r="G128" s="174" t="s">
        <v>68</v>
      </c>
      <c r="H128" s="174"/>
      <c r="I128" s="174" t="s">
        <v>78</v>
      </c>
      <c r="J128" s="309">
        <v>-253757</v>
      </c>
      <c r="K128" s="174" t="s">
        <v>72</v>
      </c>
      <c r="L128" s="174" t="s">
        <v>72</v>
      </c>
      <c r="M128" s="174" t="s">
        <v>72</v>
      </c>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row>
    <row r="129" spans="2:34" s="37" customFormat="1" ht="15.75">
      <c r="B129" s="174" t="str">
        <f>VLOOKUP(C129,Companies[],5,FALSE)</f>
        <v>Oil &amp; Gas</v>
      </c>
      <c r="C129" s="174" t="s">
        <v>292</v>
      </c>
      <c r="D129" s="174" t="s">
        <v>196</v>
      </c>
      <c r="E129" s="174" t="s">
        <v>980</v>
      </c>
      <c r="F129" s="174" t="s">
        <v>72</v>
      </c>
      <c r="G129" s="174" t="s">
        <v>72</v>
      </c>
      <c r="H129" s="174"/>
      <c r="I129" s="174" t="s">
        <v>78</v>
      </c>
      <c r="J129" s="309">
        <v>200103190</v>
      </c>
      <c r="K129" s="174" t="s">
        <v>72</v>
      </c>
      <c r="L129" s="174" t="s">
        <v>72</v>
      </c>
      <c r="M129" s="174" t="s">
        <v>72</v>
      </c>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row>
    <row r="130" spans="2:34" s="37" customFormat="1" ht="15.75">
      <c r="B130" s="174" t="str">
        <f>VLOOKUP(C130,Companies[],5,FALSE)</f>
        <v>Oil &amp; Gas</v>
      </c>
      <c r="C130" s="174" t="s">
        <v>296</v>
      </c>
      <c r="D130" s="174" t="s">
        <v>196</v>
      </c>
      <c r="E130" s="174" t="s">
        <v>977</v>
      </c>
      <c r="F130" s="174" t="s">
        <v>72</v>
      </c>
      <c r="G130" s="174" t="s">
        <v>72</v>
      </c>
      <c r="H130" s="174"/>
      <c r="I130" s="174" t="s">
        <v>78</v>
      </c>
      <c r="J130" s="309">
        <v>17683000</v>
      </c>
      <c r="K130" s="174" t="s">
        <v>72</v>
      </c>
      <c r="L130" s="174" t="s">
        <v>72</v>
      </c>
      <c r="M130" s="174" t="s">
        <v>72</v>
      </c>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row>
    <row r="131" spans="2:34" s="37" customFormat="1" ht="15.75">
      <c r="B131" s="174" t="str">
        <f>VLOOKUP(C131,Companies[],5,FALSE)</f>
        <v>Oil &amp; Gas</v>
      </c>
      <c r="C131" s="174" t="s">
        <v>296</v>
      </c>
      <c r="D131" s="174" t="s">
        <v>200</v>
      </c>
      <c r="E131" s="174" t="s">
        <v>988</v>
      </c>
      <c r="F131" s="174" t="s">
        <v>68</v>
      </c>
      <c r="G131" s="174" t="s">
        <v>68</v>
      </c>
      <c r="H131" s="174"/>
      <c r="I131" s="174" t="s">
        <v>78</v>
      </c>
      <c r="J131" s="309">
        <v>10</v>
      </c>
      <c r="K131" s="174" t="s">
        <v>72</v>
      </c>
      <c r="L131" s="174" t="s">
        <v>72</v>
      </c>
      <c r="M131" s="174" t="s">
        <v>72</v>
      </c>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row>
    <row r="132" spans="2:34" s="37" customFormat="1" ht="15.75">
      <c r="B132" s="174" t="str">
        <f>VLOOKUP(C132,Companies[],5,FALSE)</f>
        <v>Oil &amp; Gas</v>
      </c>
      <c r="C132" s="174" t="s">
        <v>296</v>
      </c>
      <c r="D132" s="174" t="s">
        <v>200</v>
      </c>
      <c r="E132" s="174" t="s">
        <v>988</v>
      </c>
      <c r="F132" s="174" t="s">
        <v>68</v>
      </c>
      <c r="G132" s="174" t="s">
        <v>68</v>
      </c>
      <c r="H132" s="174"/>
      <c r="I132" s="174" t="s">
        <v>78</v>
      </c>
      <c r="J132" s="309">
        <v>112596</v>
      </c>
      <c r="K132" s="174" t="s">
        <v>72</v>
      </c>
      <c r="L132" s="174" t="s">
        <v>72</v>
      </c>
      <c r="M132" s="174" t="s">
        <v>72</v>
      </c>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row>
    <row r="133" spans="2:34" s="37" customFormat="1" ht="15.75">
      <c r="B133" s="174" t="str">
        <f>VLOOKUP(C133,Companies[],5,FALSE)</f>
        <v>Oil &amp; Gas</v>
      </c>
      <c r="C133" s="174" t="s">
        <v>296</v>
      </c>
      <c r="D133" s="174" t="s">
        <v>196</v>
      </c>
      <c r="E133" s="174" t="s">
        <v>980</v>
      </c>
      <c r="F133" s="174" t="s">
        <v>72</v>
      </c>
      <c r="G133" s="174" t="s">
        <v>72</v>
      </c>
      <c r="H133" s="174"/>
      <c r="I133" s="174" t="s">
        <v>78</v>
      </c>
      <c r="J133" s="309">
        <v>282100</v>
      </c>
      <c r="K133" s="174" t="s">
        <v>72</v>
      </c>
      <c r="L133" s="174" t="s">
        <v>72</v>
      </c>
      <c r="M133" s="174" t="s">
        <v>72</v>
      </c>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row>
    <row r="134" spans="2:34" s="37" customFormat="1" ht="15.75">
      <c r="B134" s="174" t="str">
        <f>VLOOKUP(C134,Companies[],5,FALSE)</f>
        <v>Oil &amp; Gas</v>
      </c>
      <c r="C134" s="174" t="s">
        <v>300</v>
      </c>
      <c r="D134" s="174" t="s">
        <v>196</v>
      </c>
      <c r="E134" s="174" t="s">
        <v>977</v>
      </c>
      <c r="F134" s="174" t="s">
        <v>72</v>
      </c>
      <c r="G134" s="174" t="s">
        <v>72</v>
      </c>
      <c r="H134" s="174"/>
      <c r="I134" s="174" t="s">
        <v>78</v>
      </c>
      <c r="J134" s="309">
        <v>12316385</v>
      </c>
      <c r="K134" s="174" t="s">
        <v>72</v>
      </c>
      <c r="L134" s="174" t="s">
        <v>72</v>
      </c>
      <c r="M134" s="174" t="s">
        <v>72</v>
      </c>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row>
    <row r="135" spans="2:34" s="37" customFormat="1" ht="15.75">
      <c r="B135" s="174" t="str">
        <f>VLOOKUP(C135,Companies[],5,FALSE)</f>
        <v>Oil &amp; Gas</v>
      </c>
      <c r="C135" s="174" t="s">
        <v>300</v>
      </c>
      <c r="D135" s="174" t="s">
        <v>196</v>
      </c>
      <c r="E135" s="174" t="s">
        <v>980</v>
      </c>
      <c r="F135" s="174" t="s">
        <v>72</v>
      </c>
      <c r="G135" s="174" t="s">
        <v>72</v>
      </c>
      <c r="H135" s="174"/>
      <c r="I135" s="174" t="s">
        <v>78</v>
      </c>
      <c r="J135" s="309">
        <v>7845871</v>
      </c>
      <c r="K135" s="174" t="s">
        <v>72</v>
      </c>
      <c r="L135" s="174" t="s">
        <v>72</v>
      </c>
      <c r="M135" s="174" t="s">
        <v>72</v>
      </c>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row>
    <row r="136" spans="2:34" s="37" customFormat="1" ht="15.75">
      <c r="B136" s="174" t="str">
        <f>VLOOKUP(C136,Companies[],5,FALSE)</f>
        <v>Oil &amp; Gas</v>
      </c>
      <c r="C136" s="174" t="s">
        <v>303</v>
      </c>
      <c r="D136" s="174" t="s">
        <v>196</v>
      </c>
      <c r="E136" s="174" t="s">
        <v>977</v>
      </c>
      <c r="F136" s="174" t="s">
        <v>72</v>
      </c>
      <c r="G136" s="174" t="s">
        <v>72</v>
      </c>
      <c r="H136" s="174"/>
      <c r="I136" s="174" t="s">
        <v>78</v>
      </c>
      <c r="J136" s="309">
        <v>119840</v>
      </c>
      <c r="K136" s="174" t="s">
        <v>72</v>
      </c>
      <c r="L136" s="174" t="s">
        <v>72</v>
      </c>
      <c r="M136" s="174" t="s">
        <v>72</v>
      </c>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row>
    <row r="137" spans="2:34" s="37" customFormat="1" ht="15.75">
      <c r="B137" s="174" t="str">
        <f>VLOOKUP(C137,Companies[],5,FALSE)</f>
        <v>Oil &amp; Gas</v>
      </c>
      <c r="C137" s="174" t="s">
        <v>303</v>
      </c>
      <c r="D137" s="174" t="s">
        <v>196</v>
      </c>
      <c r="E137" s="174" t="s">
        <v>980</v>
      </c>
      <c r="F137" s="174" t="s">
        <v>72</v>
      </c>
      <c r="G137" s="174" t="s">
        <v>72</v>
      </c>
      <c r="H137" s="174"/>
      <c r="I137" s="174" t="s">
        <v>78</v>
      </c>
      <c r="J137" s="309">
        <v>0</v>
      </c>
      <c r="K137" s="174" t="s">
        <v>72</v>
      </c>
      <c r="L137" s="174" t="s">
        <v>72</v>
      </c>
      <c r="M137" s="174" t="s">
        <v>72</v>
      </c>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row>
    <row r="138" spans="2:34" s="37" customFormat="1" ht="15.75">
      <c r="B138" s="174" t="str">
        <f>VLOOKUP(C138,Companies[],5,FALSE)</f>
        <v>Oil &amp; Gas</v>
      </c>
      <c r="C138" s="174" t="s">
        <v>306</v>
      </c>
      <c r="D138" s="174" t="s">
        <v>196</v>
      </c>
      <c r="E138" s="174" t="s">
        <v>981</v>
      </c>
      <c r="F138" s="174" t="s">
        <v>68</v>
      </c>
      <c r="G138" s="174" t="s">
        <v>68</v>
      </c>
      <c r="H138" s="174"/>
      <c r="I138" s="174" t="s">
        <v>78</v>
      </c>
      <c r="J138" s="309">
        <v>-37033208</v>
      </c>
      <c r="K138" s="174" t="s">
        <v>72</v>
      </c>
      <c r="L138" s="174" t="s">
        <v>72</v>
      </c>
      <c r="M138" s="174" t="s">
        <v>72</v>
      </c>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row>
    <row r="139" spans="2:34" s="37" customFormat="1" ht="15.75">
      <c r="B139" s="174" t="str">
        <f>VLOOKUP(C139,Companies[],5,FALSE)</f>
        <v>Oil &amp; Gas</v>
      </c>
      <c r="C139" s="174" t="s">
        <v>306</v>
      </c>
      <c r="D139" s="174" t="s">
        <v>196</v>
      </c>
      <c r="E139" s="174" t="s">
        <v>981</v>
      </c>
      <c r="F139" s="174" t="s">
        <v>68</v>
      </c>
      <c r="G139" s="174" t="s">
        <v>68</v>
      </c>
      <c r="H139" s="174"/>
      <c r="I139" s="174" t="s">
        <v>78</v>
      </c>
      <c r="J139" s="309">
        <v>-19407984</v>
      </c>
      <c r="K139" s="174" t="s">
        <v>72</v>
      </c>
      <c r="L139" s="174" t="s">
        <v>72</v>
      </c>
      <c r="M139" s="174" t="s">
        <v>72</v>
      </c>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row>
    <row r="140" spans="2:34" s="37" customFormat="1" ht="15.75">
      <c r="B140" s="174" t="str">
        <f>VLOOKUP(C140,Companies[],5,FALSE)</f>
        <v>Oil &amp; Gas</v>
      </c>
      <c r="C140" s="174" t="s">
        <v>306</v>
      </c>
      <c r="D140" s="174" t="s">
        <v>196</v>
      </c>
      <c r="E140" s="174" t="s">
        <v>981</v>
      </c>
      <c r="F140" s="174" t="s">
        <v>68</v>
      </c>
      <c r="G140" s="174" t="s">
        <v>68</v>
      </c>
      <c r="H140" s="174"/>
      <c r="I140" s="174" t="s">
        <v>78</v>
      </c>
      <c r="J140" s="309">
        <v>-2352451</v>
      </c>
      <c r="K140" s="174" t="s">
        <v>72</v>
      </c>
      <c r="L140" s="174" t="s">
        <v>72</v>
      </c>
      <c r="M140" s="174" t="s">
        <v>72</v>
      </c>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row>
    <row r="141" spans="2:34" s="37" customFormat="1" ht="15.75">
      <c r="B141" s="174" t="str">
        <f>VLOOKUP(C141,Companies[],5,FALSE)</f>
        <v>Oil &amp; Gas</v>
      </c>
      <c r="C141" s="174" t="s">
        <v>306</v>
      </c>
      <c r="D141" s="174" t="s">
        <v>196</v>
      </c>
      <c r="E141" s="174" t="s">
        <v>977</v>
      </c>
      <c r="F141" s="174" t="s">
        <v>72</v>
      </c>
      <c r="G141" s="174" t="s">
        <v>72</v>
      </c>
      <c r="H141" s="174"/>
      <c r="I141" s="174" t="s">
        <v>78</v>
      </c>
      <c r="J141" s="309">
        <v>77000000</v>
      </c>
      <c r="K141" s="174" t="s">
        <v>72</v>
      </c>
      <c r="L141" s="174" t="s">
        <v>72</v>
      </c>
      <c r="M141" s="174" t="s">
        <v>72</v>
      </c>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row>
    <row r="142" spans="2:34" s="37" customFormat="1" ht="15.75">
      <c r="B142" s="174" t="str">
        <f>VLOOKUP(C142,Companies[],5,FALSE)</f>
        <v>Oil &amp; Gas</v>
      </c>
      <c r="C142" s="174" t="s">
        <v>306</v>
      </c>
      <c r="D142" s="174" t="s">
        <v>196</v>
      </c>
      <c r="E142" s="174" t="s">
        <v>980</v>
      </c>
      <c r="F142" s="174" t="s">
        <v>72</v>
      </c>
      <c r="G142" s="174" t="s">
        <v>72</v>
      </c>
      <c r="H142" s="174"/>
      <c r="I142" s="174" t="s">
        <v>78</v>
      </c>
      <c r="J142" s="309">
        <v>19464522</v>
      </c>
      <c r="K142" s="174" t="s">
        <v>72</v>
      </c>
      <c r="L142" s="174" t="s">
        <v>72</v>
      </c>
      <c r="M142" s="174" t="s">
        <v>72</v>
      </c>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row>
    <row r="143" spans="2:34" s="37" customFormat="1" ht="15.75">
      <c r="B143" s="174" t="str">
        <f>VLOOKUP(C143,Companies[],5,FALSE)</f>
        <v>Oil &amp; Gas</v>
      </c>
      <c r="C143" s="174" t="s">
        <v>310</v>
      </c>
      <c r="D143" s="174" t="s">
        <v>200</v>
      </c>
      <c r="E143" s="174" t="s">
        <v>988</v>
      </c>
      <c r="F143" s="174" t="s">
        <v>68</v>
      </c>
      <c r="G143" s="174" t="s">
        <v>68</v>
      </c>
      <c r="H143" s="174"/>
      <c r="I143" s="174" t="s">
        <v>78</v>
      </c>
      <c r="J143" s="309">
        <v>156565</v>
      </c>
      <c r="K143" s="174" t="s">
        <v>72</v>
      </c>
      <c r="L143" s="174" t="s">
        <v>72</v>
      </c>
      <c r="M143" s="174" t="s">
        <v>72</v>
      </c>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row>
    <row r="144" spans="2:34" s="37" customFormat="1" ht="15.75">
      <c r="B144" s="174" t="str">
        <f>VLOOKUP(C144,Companies[],5,FALSE)</f>
        <v>Oil &amp; Gas</v>
      </c>
      <c r="C144" s="174" t="s">
        <v>310</v>
      </c>
      <c r="D144" s="174" t="s">
        <v>196</v>
      </c>
      <c r="E144" s="174" t="s">
        <v>981</v>
      </c>
      <c r="F144" s="174" t="s">
        <v>68</v>
      </c>
      <c r="G144" s="174" t="s">
        <v>68</v>
      </c>
      <c r="H144" s="174"/>
      <c r="I144" s="174" t="s">
        <v>78</v>
      </c>
      <c r="J144" s="309">
        <v>-319038</v>
      </c>
      <c r="K144" s="174" t="s">
        <v>72</v>
      </c>
      <c r="L144" s="174" t="s">
        <v>72</v>
      </c>
      <c r="M144" s="174" t="s">
        <v>72</v>
      </c>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row>
    <row r="145" spans="2:34" s="37" customFormat="1" ht="15.75">
      <c r="B145" s="174" t="str">
        <f>VLOOKUP(C145,Companies[],5,FALSE)</f>
        <v>Oil &amp; Gas</v>
      </c>
      <c r="C145" s="174" t="s">
        <v>310</v>
      </c>
      <c r="D145" s="174" t="s">
        <v>196</v>
      </c>
      <c r="E145" s="174" t="s">
        <v>981</v>
      </c>
      <c r="F145" s="174" t="s">
        <v>68</v>
      </c>
      <c r="G145" s="174" t="s">
        <v>68</v>
      </c>
      <c r="H145" s="174"/>
      <c r="I145" s="174" t="s">
        <v>78</v>
      </c>
      <c r="J145" s="309">
        <v>-10612</v>
      </c>
      <c r="K145" s="174" t="s">
        <v>72</v>
      </c>
      <c r="L145" s="174" t="s">
        <v>72</v>
      </c>
      <c r="M145" s="174" t="s">
        <v>72</v>
      </c>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row>
    <row r="146" spans="2:34" s="37" customFormat="1" ht="15.75">
      <c r="B146" s="174" t="str">
        <f>VLOOKUP(C146,Companies[],5,FALSE)</f>
        <v>Oil &amp; Gas</v>
      </c>
      <c r="C146" s="174" t="s">
        <v>310</v>
      </c>
      <c r="D146" s="174" t="s">
        <v>196</v>
      </c>
      <c r="E146" s="174" t="s">
        <v>981</v>
      </c>
      <c r="F146" s="174" t="s">
        <v>68</v>
      </c>
      <c r="G146" s="174" t="s">
        <v>68</v>
      </c>
      <c r="H146" s="174"/>
      <c r="I146" s="174" t="s">
        <v>78</v>
      </c>
      <c r="J146" s="309">
        <v>-259948</v>
      </c>
      <c r="K146" s="174" t="s">
        <v>72</v>
      </c>
      <c r="L146" s="174" t="s">
        <v>72</v>
      </c>
      <c r="M146" s="174" t="s">
        <v>72</v>
      </c>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row>
    <row r="147" spans="2:34" s="37" customFormat="1" ht="15.75">
      <c r="B147" s="174" t="str">
        <f>VLOOKUP(C147,Companies[],5,FALSE)</f>
        <v>Oil &amp; Gas</v>
      </c>
      <c r="C147" s="174" t="s">
        <v>310</v>
      </c>
      <c r="D147" s="174" t="s">
        <v>196</v>
      </c>
      <c r="E147" s="174" t="s">
        <v>981</v>
      </c>
      <c r="F147" s="174" t="s">
        <v>68</v>
      </c>
      <c r="G147" s="174" t="s">
        <v>68</v>
      </c>
      <c r="H147" s="174"/>
      <c r="I147" s="174" t="s">
        <v>78</v>
      </c>
      <c r="J147" s="309">
        <v>-1865324</v>
      </c>
      <c r="K147" s="174" t="s">
        <v>72</v>
      </c>
      <c r="L147" s="174" t="s">
        <v>72</v>
      </c>
      <c r="M147" s="174" t="s">
        <v>72</v>
      </c>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row>
    <row r="148" spans="2:34" s="37" customFormat="1" ht="15.75">
      <c r="B148" s="174" t="str">
        <f>VLOOKUP(C148,Companies[],5,FALSE)</f>
        <v>Oil &amp; Gas</v>
      </c>
      <c r="C148" s="174" t="s">
        <v>310</v>
      </c>
      <c r="D148" s="174" t="s">
        <v>196</v>
      </c>
      <c r="E148" s="174" t="s">
        <v>981</v>
      </c>
      <c r="F148" s="174" t="s">
        <v>68</v>
      </c>
      <c r="G148" s="174" t="s">
        <v>68</v>
      </c>
      <c r="H148" s="174"/>
      <c r="I148" s="174" t="s">
        <v>78</v>
      </c>
      <c r="J148" s="309">
        <v>-329649</v>
      </c>
      <c r="K148" s="174" t="s">
        <v>72</v>
      </c>
      <c r="L148" s="174" t="s">
        <v>72</v>
      </c>
      <c r="M148" s="174" t="s">
        <v>72</v>
      </c>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row>
    <row r="149" spans="2:34" s="37" customFormat="1" ht="15.75">
      <c r="B149" s="174" t="str">
        <f>VLOOKUP(C149,Companies[],5,FALSE)</f>
        <v>Oil &amp; Gas</v>
      </c>
      <c r="C149" s="174" t="s">
        <v>310</v>
      </c>
      <c r="D149" s="174" t="s">
        <v>196</v>
      </c>
      <c r="E149" s="174" t="s">
        <v>981</v>
      </c>
      <c r="F149" s="174" t="s">
        <v>68</v>
      </c>
      <c r="G149" s="174" t="s">
        <v>68</v>
      </c>
      <c r="H149" s="174"/>
      <c r="I149" s="174" t="s">
        <v>78</v>
      </c>
      <c r="J149" s="309">
        <v>-259946</v>
      </c>
      <c r="K149" s="174" t="s">
        <v>72</v>
      </c>
      <c r="L149" s="174" t="s">
        <v>72</v>
      </c>
      <c r="M149" s="174" t="s">
        <v>72</v>
      </c>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row>
    <row r="150" spans="2:34" s="37" customFormat="1" ht="15.75">
      <c r="B150" s="174" t="str">
        <f>VLOOKUP(C150,Companies[],5,FALSE)</f>
        <v>Oil &amp; Gas</v>
      </c>
      <c r="C150" s="174" t="s">
        <v>310</v>
      </c>
      <c r="D150" s="174" t="s">
        <v>196</v>
      </c>
      <c r="E150" s="174" t="s">
        <v>981</v>
      </c>
      <c r="F150" s="174" t="s">
        <v>68</v>
      </c>
      <c r="G150" s="174" t="s">
        <v>68</v>
      </c>
      <c r="H150" s="174"/>
      <c r="I150" s="174" t="s">
        <v>78</v>
      </c>
      <c r="J150" s="309">
        <v>-529954</v>
      </c>
      <c r="K150" s="174" t="s">
        <v>72</v>
      </c>
      <c r="L150" s="174" t="s">
        <v>72</v>
      </c>
      <c r="M150" s="174" t="s">
        <v>72</v>
      </c>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row>
    <row r="151" spans="2:34" s="37" customFormat="1" ht="15.75">
      <c r="B151" s="174" t="str">
        <f>VLOOKUP(C151,Companies[],5,FALSE)</f>
        <v>Oil &amp; Gas</v>
      </c>
      <c r="C151" s="174" t="s">
        <v>310</v>
      </c>
      <c r="D151" s="174" t="s">
        <v>196</v>
      </c>
      <c r="E151" s="174" t="s">
        <v>981</v>
      </c>
      <c r="F151" s="174" t="s">
        <v>68</v>
      </c>
      <c r="G151" s="174" t="s">
        <v>68</v>
      </c>
      <c r="H151" s="174"/>
      <c r="I151" s="174" t="s">
        <v>78</v>
      </c>
      <c r="J151" s="309">
        <v>-2495766</v>
      </c>
      <c r="K151" s="174" t="s">
        <v>72</v>
      </c>
      <c r="L151" s="174" t="s">
        <v>72</v>
      </c>
      <c r="M151" s="174" t="s">
        <v>72</v>
      </c>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row>
    <row r="152" spans="2:34" s="37" customFormat="1" ht="15.75">
      <c r="B152" s="174" t="str">
        <f>VLOOKUP(C152,Companies[],5,FALSE)</f>
        <v>Oil &amp; Gas</v>
      </c>
      <c r="C152" s="174" t="s">
        <v>310</v>
      </c>
      <c r="D152" s="174" t="s">
        <v>196</v>
      </c>
      <c r="E152" s="174" t="s">
        <v>981</v>
      </c>
      <c r="F152" s="174" t="s">
        <v>68</v>
      </c>
      <c r="G152" s="174" t="s">
        <v>68</v>
      </c>
      <c r="H152" s="174"/>
      <c r="I152" s="174" t="s">
        <v>78</v>
      </c>
      <c r="J152" s="309">
        <v>-899752</v>
      </c>
      <c r="K152" s="174" t="s">
        <v>72</v>
      </c>
      <c r="L152" s="174" t="s">
        <v>72</v>
      </c>
      <c r="M152" s="174" t="s">
        <v>72</v>
      </c>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row>
    <row r="153" spans="2:34" s="37" customFormat="1" ht="15.75">
      <c r="B153" s="174" t="str">
        <f>VLOOKUP(C153,Companies[],5,FALSE)</f>
        <v>Oil &amp; Gas</v>
      </c>
      <c r="C153" s="174" t="s">
        <v>310</v>
      </c>
      <c r="D153" s="174" t="s">
        <v>196</v>
      </c>
      <c r="E153" s="174" t="s">
        <v>977</v>
      </c>
      <c r="F153" s="174" t="s">
        <v>72</v>
      </c>
      <c r="G153" s="174" t="s">
        <v>72</v>
      </c>
      <c r="H153" s="174"/>
      <c r="I153" s="174" t="s">
        <v>78</v>
      </c>
      <c r="J153" s="309">
        <v>312500000</v>
      </c>
      <c r="K153" s="174" t="s">
        <v>72</v>
      </c>
      <c r="L153" s="174" t="s">
        <v>72</v>
      </c>
      <c r="M153" s="174" t="s">
        <v>72</v>
      </c>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row>
    <row r="154" spans="2:34" s="37" customFormat="1" ht="15.75">
      <c r="B154" s="174" t="str">
        <f>VLOOKUP(C154,Companies[],5,FALSE)</f>
        <v>Oil &amp; Gas</v>
      </c>
      <c r="C154" s="174" t="s">
        <v>310</v>
      </c>
      <c r="D154" s="174" t="s">
        <v>196</v>
      </c>
      <c r="E154" s="174" t="s">
        <v>980</v>
      </c>
      <c r="F154" s="174" t="s">
        <v>72</v>
      </c>
      <c r="G154" s="174" t="s">
        <v>72</v>
      </c>
      <c r="H154" s="174"/>
      <c r="I154" s="174" t="s">
        <v>78</v>
      </c>
      <c r="J154" s="309">
        <v>13623482</v>
      </c>
      <c r="K154" s="174" t="s">
        <v>72</v>
      </c>
      <c r="L154" s="174" t="s">
        <v>72</v>
      </c>
      <c r="M154" s="174" t="s">
        <v>72</v>
      </c>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row>
    <row r="155" spans="2:34" s="37" customFormat="1" ht="15.75">
      <c r="B155" s="174" t="str">
        <f>VLOOKUP(C155,Companies[],5,FALSE)</f>
        <v>Mining</v>
      </c>
      <c r="C155" s="174" t="s">
        <v>314</v>
      </c>
      <c r="D155" s="174" t="s">
        <v>198</v>
      </c>
      <c r="E155" s="174" t="s">
        <v>986</v>
      </c>
      <c r="F155" s="174" t="s">
        <v>68</v>
      </c>
      <c r="G155" s="174" t="s">
        <v>68</v>
      </c>
      <c r="H155" s="235"/>
      <c r="I155" s="174" t="s">
        <v>78</v>
      </c>
      <c r="J155" s="309">
        <v>364212</v>
      </c>
      <c r="K155" s="174" t="s">
        <v>72</v>
      </c>
      <c r="L155" s="174" t="s">
        <v>72</v>
      </c>
      <c r="M155" s="174" t="s">
        <v>72</v>
      </c>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row>
    <row r="156" spans="2:34" s="37" customFormat="1" ht="15.75">
      <c r="B156" s="174" t="str">
        <f>VLOOKUP(C156,Companies[],5,FALSE)</f>
        <v>Mining</v>
      </c>
      <c r="C156" s="174" t="s">
        <v>314</v>
      </c>
      <c r="D156" s="174" t="s">
        <v>198</v>
      </c>
      <c r="E156" s="174" t="s">
        <v>986</v>
      </c>
      <c r="F156" s="174" t="s">
        <v>68</v>
      </c>
      <c r="G156" s="174" t="s">
        <v>68</v>
      </c>
      <c r="H156" s="235"/>
      <c r="I156" s="174" t="s">
        <v>78</v>
      </c>
      <c r="J156" s="309">
        <v>690413</v>
      </c>
      <c r="K156" s="174" t="s">
        <v>72</v>
      </c>
      <c r="L156" s="174" t="s">
        <v>72</v>
      </c>
      <c r="M156" s="174" t="s">
        <v>72</v>
      </c>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row>
    <row r="157" spans="2:34" s="37" customFormat="1" ht="15.75">
      <c r="B157" s="174" t="str">
        <f>VLOOKUP(C157,Companies[],5,FALSE)</f>
        <v>Mining</v>
      </c>
      <c r="C157" s="174" t="s">
        <v>314</v>
      </c>
      <c r="D157" s="174" t="s">
        <v>198</v>
      </c>
      <c r="E157" s="174" t="s">
        <v>986</v>
      </c>
      <c r="F157" s="174" t="s">
        <v>68</v>
      </c>
      <c r="G157" s="174" t="s">
        <v>68</v>
      </c>
      <c r="H157" s="235"/>
      <c r="I157" s="174" t="s">
        <v>78</v>
      </c>
      <c r="J157" s="309">
        <v>364812</v>
      </c>
      <c r="K157" s="174" t="s">
        <v>72</v>
      </c>
      <c r="L157" s="174" t="s">
        <v>72</v>
      </c>
      <c r="M157" s="174" t="s">
        <v>72</v>
      </c>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row>
    <row r="158" spans="2:34" s="37" customFormat="1" ht="15.75">
      <c r="B158" s="174" t="str">
        <f>VLOOKUP(C158,Companies[],5,FALSE)</f>
        <v>Mining</v>
      </c>
      <c r="C158" s="174" t="s">
        <v>314</v>
      </c>
      <c r="D158" s="174" t="s">
        <v>198</v>
      </c>
      <c r="E158" s="174" t="s">
        <v>986</v>
      </c>
      <c r="F158" s="174" t="s">
        <v>68</v>
      </c>
      <c r="G158" s="174" t="s">
        <v>68</v>
      </c>
      <c r="H158" s="235"/>
      <c r="I158" s="174" t="s">
        <v>78</v>
      </c>
      <c r="J158" s="309">
        <v>199422</v>
      </c>
      <c r="K158" s="174" t="s">
        <v>72</v>
      </c>
      <c r="L158" s="174" t="s">
        <v>72</v>
      </c>
      <c r="M158" s="174" t="s">
        <v>72</v>
      </c>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row>
    <row r="159" spans="2:34" s="37" customFormat="1" ht="15.75">
      <c r="B159" s="174" t="str">
        <f>VLOOKUP(C159,Companies[],5,FALSE)</f>
        <v>Mining</v>
      </c>
      <c r="C159" s="174" t="s">
        <v>314</v>
      </c>
      <c r="D159" s="174" t="s">
        <v>198</v>
      </c>
      <c r="E159" s="174" t="s">
        <v>986</v>
      </c>
      <c r="F159" s="174" t="s">
        <v>68</v>
      </c>
      <c r="G159" s="174" t="s">
        <v>68</v>
      </c>
      <c r="H159" s="235"/>
      <c r="I159" s="174" t="s">
        <v>78</v>
      </c>
      <c r="J159" s="309">
        <v>71616</v>
      </c>
      <c r="K159" s="174" t="s">
        <v>72</v>
      </c>
      <c r="L159" s="174" t="s">
        <v>72</v>
      </c>
      <c r="M159" s="174" t="s">
        <v>72</v>
      </c>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row>
    <row r="160" spans="2:34" s="37" customFormat="1" ht="15.75">
      <c r="B160" s="174" t="str">
        <f>VLOOKUP(C160,Companies[],5,FALSE)</f>
        <v>Mining</v>
      </c>
      <c r="C160" s="174" t="s">
        <v>314</v>
      </c>
      <c r="D160" s="174" t="s">
        <v>198</v>
      </c>
      <c r="E160" s="174" t="s">
        <v>986</v>
      </c>
      <c r="F160" s="174" t="s">
        <v>68</v>
      </c>
      <c r="G160" s="174" t="s">
        <v>68</v>
      </c>
      <c r="H160" s="235"/>
      <c r="I160" s="174" t="s">
        <v>78</v>
      </c>
      <c r="J160" s="309">
        <v>95942</v>
      </c>
      <c r="K160" s="174" t="s">
        <v>72</v>
      </c>
      <c r="L160" s="174" t="s">
        <v>72</v>
      </c>
      <c r="M160" s="174" t="s">
        <v>72</v>
      </c>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row>
    <row r="161" spans="2:34" s="37" customFormat="1" ht="15.75">
      <c r="B161" s="174" t="str">
        <f>VLOOKUP(C161,Companies[],5,FALSE)</f>
        <v>Mining</v>
      </c>
      <c r="C161" s="174" t="s">
        <v>314</v>
      </c>
      <c r="D161" s="174" t="s">
        <v>198</v>
      </c>
      <c r="E161" s="174" t="s">
        <v>986</v>
      </c>
      <c r="F161" s="174" t="s">
        <v>68</v>
      </c>
      <c r="G161" s="174" t="s">
        <v>68</v>
      </c>
      <c r="H161" s="235"/>
      <c r="I161" s="174" t="s">
        <v>78</v>
      </c>
      <c r="J161" s="309">
        <v>245112</v>
      </c>
      <c r="K161" s="174" t="s">
        <v>72</v>
      </c>
      <c r="L161" s="174" t="s">
        <v>72</v>
      </c>
      <c r="M161" s="174" t="s">
        <v>72</v>
      </c>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row>
    <row r="162" spans="2:34" s="37" customFormat="1" ht="15.75">
      <c r="B162" s="174" t="str">
        <f>VLOOKUP(C162,Companies[],5,FALSE)</f>
        <v>Mining</v>
      </c>
      <c r="C162" s="174" t="s">
        <v>314</v>
      </c>
      <c r="D162" s="174" t="s">
        <v>198</v>
      </c>
      <c r="E162" s="174" t="s">
        <v>986</v>
      </c>
      <c r="F162" s="174" t="s">
        <v>68</v>
      </c>
      <c r="G162" s="174" t="s">
        <v>68</v>
      </c>
      <c r="H162" s="235"/>
      <c r="I162" s="174" t="s">
        <v>78</v>
      </c>
      <c r="J162" s="309">
        <v>65623</v>
      </c>
      <c r="K162" s="174" t="s">
        <v>72</v>
      </c>
      <c r="L162" s="174" t="s">
        <v>72</v>
      </c>
      <c r="M162" s="174" t="s">
        <v>72</v>
      </c>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row>
    <row r="163" spans="2:34" s="37" customFormat="1" ht="15.75">
      <c r="B163" s="174" t="str">
        <f>VLOOKUP(C163,Companies[],5,FALSE)</f>
        <v>Mining</v>
      </c>
      <c r="C163" s="174" t="s">
        <v>314</v>
      </c>
      <c r="D163" s="174" t="s">
        <v>198</v>
      </c>
      <c r="E163" s="174" t="s">
        <v>986</v>
      </c>
      <c r="F163" s="174" t="s">
        <v>68</v>
      </c>
      <c r="G163" s="174" t="s">
        <v>68</v>
      </c>
      <c r="H163" s="235"/>
      <c r="I163" s="174" t="s">
        <v>78</v>
      </c>
      <c r="J163" s="309">
        <v>188250</v>
      </c>
      <c r="K163" s="174" t="s">
        <v>72</v>
      </c>
      <c r="L163" s="174" t="s">
        <v>72</v>
      </c>
      <c r="M163" s="174" t="s">
        <v>72</v>
      </c>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row>
    <row r="164" spans="2:34" s="37" customFormat="1" ht="15.75">
      <c r="B164" s="174" t="str">
        <f>VLOOKUP(C164,Companies[],5,FALSE)</f>
        <v>Mining</v>
      </c>
      <c r="C164" s="174" t="s">
        <v>314</v>
      </c>
      <c r="D164" s="174" t="s">
        <v>198</v>
      </c>
      <c r="E164" s="174" t="s">
        <v>986</v>
      </c>
      <c r="F164" s="174" t="s">
        <v>68</v>
      </c>
      <c r="G164" s="174" t="s">
        <v>68</v>
      </c>
      <c r="H164" s="235"/>
      <c r="I164" s="174" t="s">
        <v>78</v>
      </c>
      <c r="J164" s="309">
        <v>85005</v>
      </c>
      <c r="K164" s="174" t="s">
        <v>72</v>
      </c>
      <c r="L164" s="174" t="s">
        <v>72</v>
      </c>
      <c r="M164" s="174" t="s">
        <v>72</v>
      </c>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row>
    <row r="165" spans="2:34" s="37" customFormat="1" ht="15.75">
      <c r="B165" s="174" t="str">
        <f>VLOOKUP(C165,Companies[],5,FALSE)</f>
        <v>Mining</v>
      </c>
      <c r="C165" s="174" t="s">
        <v>314</v>
      </c>
      <c r="D165" s="174" t="s">
        <v>198</v>
      </c>
      <c r="E165" s="174" t="s">
        <v>986</v>
      </c>
      <c r="F165" s="174" t="s">
        <v>68</v>
      </c>
      <c r="G165" s="174" t="s">
        <v>68</v>
      </c>
      <c r="H165" s="235"/>
      <c r="I165" s="174" t="s">
        <v>78</v>
      </c>
      <c r="J165" s="309">
        <v>215592</v>
      </c>
      <c r="K165" s="174" t="s">
        <v>72</v>
      </c>
      <c r="L165" s="174" t="s">
        <v>72</v>
      </c>
      <c r="M165" s="174" t="s">
        <v>72</v>
      </c>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row>
    <row r="166" spans="2:34" s="37" customFormat="1" ht="15.75">
      <c r="B166" s="174" t="str">
        <f>VLOOKUP(C166,Companies[],5,FALSE)</f>
        <v>Mining</v>
      </c>
      <c r="C166" s="174" t="s">
        <v>314</v>
      </c>
      <c r="D166" s="174" t="s">
        <v>198</v>
      </c>
      <c r="E166" s="174" t="s">
        <v>986</v>
      </c>
      <c r="F166" s="174" t="s">
        <v>68</v>
      </c>
      <c r="G166" s="174" t="s">
        <v>68</v>
      </c>
      <c r="H166" s="235"/>
      <c r="I166" s="174" t="s">
        <v>78</v>
      </c>
      <c r="J166" s="309">
        <v>323869</v>
      </c>
      <c r="K166" s="174" t="s">
        <v>72</v>
      </c>
      <c r="L166" s="174" t="s">
        <v>72</v>
      </c>
      <c r="M166" s="174" t="s">
        <v>72</v>
      </c>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row>
    <row r="167" spans="2:34" s="37" customFormat="1" ht="15.75">
      <c r="B167" s="174" t="str">
        <f>VLOOKUP(C167,Companies[],5,FALSE)</f>
        <v>Mining</v>
      </c>
      <c r="C167" s="174" t="s">
        <v>314</v>
      </c>
      <c r="D167" s="174" t="s">
        <v>198</v>
      </c>
      <c r="E167" s="174" t="s">
        <v>986</v>
      </c>
      <c r="F167" s="174" t="s">
        <v>68</v>
      </c>
      <c r="G167" s="174" t="s">
        <v>68</v>
      </c>
      <c r="H167" s="235"/>
      <c r="I167" s="174" t="s">
        <v>78</v>
      </c>
      <c r="J167" s="309">
        <v>24672</v>
      </c>
      <c r="K167" s="174" t="s">
        <v>72</v>
      </c>
      <c r="L167" s="174" t="s">
        <v>72</v>
      </c>
      <c r="M167" s="174" t="s">
        <v>72</v>
      </c>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row>
    <row r="168" spans="2:34" s="37" customFormat="1" ht="15.75">
      <c r="B168" s="174" t="str">
        <f>VLOOKUP(C168,Companies[],5,FALSE)</f>
        <v>Mining</v>
      </c>
      <c r="C168" s="174" t="s">
        <v>314</v>
      </c>
      <c r="D168" s="174" t="s">
        <v>198</v>
      </c>
      <c r="E168" s="174" t="s">
        <v>986</v>
      </c>
      <c r="F168" s="174" t="s">
        <v>68</v>
      </c>
      <c r="G168" s="174" t="s">
        <v>68</v>
      </c>
      <c r="H168" s="235"/>
      <c r="I168" s="174" t="s">
        <v>78</v>
      </c>
      <c r="J168" s="309">
        <v>24672</v>
      </c>
      <c r="K168" s="174" t="s">
        <v>72</v>
      </c>
      <c r="L168" s="174" t="s">
        <v>72</v>
      </c>
      <c r="M168" s="174" t="s">
        <v>72</v>
      </c>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row>
    <row r="169" spans="2:34" s="37" customFormat="1" ht="15.75">
      <c r="B169" s="174" t="str">
        <f>VLOOKUP(C169,Companies[],5,FALSE)</f>
        <v>Mining</v>
      </c>
      <c r="C169" s="174" t="s">
        <v>314</v>
      </c>
      <c r="D169" s="174" t="s">
        <v>198</v>
      </c>
      <c r="E169" s="174" t="s">
        <v>986</v>
      </c>
      <c r="F169" s="174" t="s">
        <v>68</v>
      </c>
      <c r="G169" s="174" t="s">
        <v>68</v>
      </c>
      <c r="H169" s="235"/>
      <c r="I169" s="174" t="s">
        <v>78</v>
      </c>
      <c r="J169" s="309">
        <v>75880</v>
      </c>
      <c r="K169" s="174" t="s">
        <v>72</v>
      </c>
      <c r="L169" s="174" t="s">
        <v>72</v>
      </c>
      <c r="M169" s="174" t="s">
        <v>72</v>
      </c>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row>
    <row r="170" spans="2:34" s="37" customFormat="1" ht="15.75">
      <c r="B170" s="174" t="str">
        <f>VLOOKUP(C170,Companies[],5,FALSE)</f>
        <v>Mining</v>
      </c>
      <c r="C170" s="174" t="s">
        <v>314</v>
      </c>
      <c r="D170" s="174" t="s">
        <v>198</v>
      </c>
      <c r="E170" s="174" t="s">
        <v>986</v>
      </c>
      <c r="F170" s="174" t="s">
        <v>68</v>
      </c>
      <c r="G170" s="174" t="s">
        <v>68</v>
      </c>
      <c r="H170" s="235"/>
      <c r="I170" s="174" t="s">
        <v>78</v>
      </c>
      <c r="J170" s="309">
        <v>289515</v>
      </c>
      <c r="K170" s="174" t="s">
        <v>72</v>
      </c>
      <c r="L170" s="174" t="s">
        <v>72</v>
      </c>
      <c r="M170" s="174" t="s">
        <v>72</v>
      </c>
      <c r="N170" s="174"/>
      <c r="O170" s="174"/>
      <c r="P170" s="174"/>
      <c r="Q170" s="174"/>
      <c r="R170" s="174"/>
      <c r="S170" s="174"/>
      <c r="T170" s="174"/>
      <c r="U170" s="174"/>
      <c r="V170" s="174"/>
      <c r="W170" s="174"/>
      <c r="X170" s="174"/>
      <c r="Y170" s="174"/>
      <c r="Z170" s="174"/>
      <c r="AA170" s="174"/>
      <c r="AB170" s="174"/>
      <c r="AC170" s="174"/>
      <c r="AD170" s="174"/>
      <c r="AE170" s="174"/>
      <c r="AF170" s="174"/>
      <c r="AG170" s="174"/>
      <c r="AH170" s="174"/>
    </row>
    <row r="171" spans="2:34" s="37" customFormat="1" ht="15.75">
      <c r="B171" s="174" t="str">
        <f>VLOOKUP(C171,Companies[],5,FALSE)</f>
        <v>Mining</v>
      </c>
      <c r="C171" s="174" t="s">
        <v>314</v>
      </c>
      <c r="D171" s="174" t="s">
        <v>198</v>
      </c>
      <c r="E171" s="174" t="s">
        <v>986</v>
      </c>
      <c r="F171" s="174" t="s">
        <v>68</v>
      </c>
      <c r="G171" s="174" t="s">
        <v>68</v>
      </c>
      <c r="H171" s="235"/>
      <c r="I171" s="174" t="s">
        <v>78</v>
      </c>
      <c r="J171" s="309">
        <v>218532</v>
      </c>
      <c r="K171" s="174" t="s">
        <v>72</v>
      </c>
      <c r="L171" s="174" t="s">
        <v>72</v>
      </c>
      <c r="M171" s="174" t="s">
        <v>72</v>
      </c>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4"/>
    </row>
    <row r="172" spans="2:34" s="37" customFormat="1" ht="15.75">
      <c r="B172" s="174" t="str">
        <f>VLOOKUP(C172,Companies[],5,FALSE)</f>
        <v>Mining</v>
      </c>
      <c r="C172" s="174" t="s">
        <v>314</v>
      </c>
      <c r="D172" s="174" t="s">
        <v>198</v>
      </c>
      <c r="E172" s="174" t="s">
        <v>986</v>
      </c>
      <c r="F172" s="174" t="s">
        <v>68</v>
      </c>
      <c r="G172" s="174" t="s">
        <v>68</v>
      </c>
      <c r="H172" s="235"/>
      <c r="I172" s="174" t="s">
        <v>78</v>
      </c>
      <c r="J172" s="309">
        <v>394461</v>
      </c>
      <c r="K172" s="174" t="s">
        <v>72</v>
      </c>
      <c r="L172" s="174" t="s">
        <v>72</v>
      </c>
      <c r="M172" s="174" t="s">
        <v>72</v>
      </c>
      <c r="N172" s="174"/>
      <c r="O172" s="174"/>
      <c r="P172" s="174"/>
      <c r="Q172" s="174"/>
      <c r="R172" s="174"/>
      <c r="S172" s="174"/>
      <c r="T172" s="174"/>
      <c r="U172" s="174"/>
      <c r="V172" s="174"/>
      <c r="W172" s="174"/>
      <c r="X172" s="174"/>
      <c r="Y172" s="174"/>
      <c r="Z172" s="174"/>
      <c r="AA172" s="174"/>
      <c r="AB172" s="174"/>
      <c r="AC172" s="174"/>
      <c r="AD172" s="174"/>
      <c r="AE172" s="174"/>
      <c r="AF172" s="174"/>
      <c r="AG172" s="174"/>
      <c r="AH172" s="174"/>
    </row>
    <row r="173" spans="2:34" s="37" customFormat="1" ht="15.75">
      <c r="B173" s="174" t="str">
        <f>VLOOKUP(C173,Companies[],5,FALSE)</f>
        <v>Mining</v>
      </c>
      <c r="C173" s="12" t="s">
        <v>314</v>
      </c>
      <c r="D173" s="174" t="s">
        <v>196</v>
      </c>
      <c r="E173" s="174" t="s">
        <v>991</v>
      </c>
      <c r="F173" s="174" t="s">
        <v>72</v>
      </c>
      <c r="G173" s="174" t="s">
        <v>72</v>
      </c>
      <c r="H173" s="174"/>
      <c r="I173" s="174" t="s">
        <v>78</v>
      </c>
      <c r="J173" s="309">
        <v>15000000</v>
      </c>
      <c r="K173" s="174" t="s">
        <v>72</v>
      </c>
      <c r="L173" s="174" t="s">
        <v>72</v>
      </c>
      <c r="M173" s="174" t="s">
        <v>72</v>
      </c>
      <c r="N173" s="174"/>
      <c r="O173" s="174"/>
      <c r="P173" s="174"/>
      <c r="Q173" s="174"/>
      <c r="R173" s="174"/>
      <c r="S173" s="174"/>
      <c r="T173" s="174"/>
      <c r="U173" s="174"/>
      <c r="V173" s="174"/>
      <c r="W173" s="174"/>
      <c r="X173" s="174"/>
      <c r="Y173" s="174"/>
      <c r="Z173" s="174"/>
      <c r="AA173" s="174"/>
      <c r="AB173" s="174"/>
      <c r="AC173" s="174"/>
      <c r="AD173" s="174"/>
      <c r="AE173" s="174"/>
      <c r="AF173" s="174"/>
      <c r="AG173" s="174"/>
      <c r="AH173" s="174"/>
    </row>
    <row r="174" spans="2:34" s="37" customFormat="1" ht="15.75">
      <c r="B174" s="174" t="str">
        <f>VLOOKUP(C174,Companies[],5,FALSE)</f>
        <v>Oil &amp; Gas</v>
      </c>
      <c r="C174" s="174" t="s">
        <v>317</v>
      </c>
      <c r="D174" s="174" t="s">
        <v>196</v>
      </c>
      <c r="E174" s="174" t="s">
        <v>977</v>
      </c>
      <c r="F174" s="174" t="s">
        <v>72</v>
      </c>
      <c r="G174" s="174" t="s">
        <v>72</v>
      </c>
      <c r="H174" s="174"/>
      <c r="I174" s="174" t="s">
        <v>78</v>
      </c>
      <c r="J174" s="309">
        <v>0</v>
      </c>
      <c r="K174" s="174" t="s">
        <v>72</v>
      </c>
      <c r="L174" s="174" t="s">
        <v>72</v>
      </c>
      <c r="M174" s="174" t="s">
        <v>72</v>
      </c>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4"/>
    </row>
    <row r="175" spans="2:34" s="37" customFormat="1" ht="15.75">
      <c r="B175" s="174" t="str">
        <f>VLOOKUP(C175,Companies[],5,FALSE)</f>
        <v>Oil &amp; Gas</v>
      </c>
      <c r="C175" s="174" t="s">
        <v>317</v>
      </c>
      <c r="D175" s="174" t="s">
        <v>196</v>
      </c>
      <c r="E175" s="174" t="s">
        <v>980</v>
      </c>
      <c r="F175" s="174" t="s">
        <v>72</v>
      </c>
      <c r="G175" s="174" t="s">
        <v>72</v>
      </c>
      <c r="H175" s="174"/>
      <c r="I175" s="174" t="s">
        <v>78</v>
      </c>
      <c r="J175" s="309">
        <v>1178407</v>
      </c>
      <c r="K175" s="174" t="s">
        <v>72</v>
      </c>
      <c r="L175" s="174" t="s">
        <v>72</v>
      </c>
      <c r="M175" s="174" t="s">
        <v>72</v>
      </c>
      <c r="N175" s="174"/>
      <c r="O175" s="174"/>
      <c r="P175" s="174"/>
      <c r="Q175" s="174"/>
      <c r="R175" s="174"/>
      <c r="S175" s="174"/>
      <c r="T175" s="174"/>
      <c r="U175" s="174"/>
      <c r="V175" s="174"/>
      <c r="W175" s="174"/>
      <c r="X175" s="174"/>
      <c r="Y175" s="174"/>
      <c r="Z175" s="174"/>
      <c r="AA175" s="174"/>
      <c r="AB175" s="174"/>
      <c r="AC175" s="174"/>
      <c r="AD175" s="174"/>
      <c r="AE175" s="174"/>
      <c r="AF175" s="174"/>
      <c r="AG175" s="174"/>
      <c r="AH175" s="174"/>
    </row>
    <row r="176" spans="2:34" s="37" customFormat="1" ht="15.75">
      <c r="B176" s="174" t="str">
        <f>VLOOKUP(C176,Companies[],5,FALSE)</f>
        <v>Oil &amp; Gas</v>
      </c>
      <c r="C176" s="174" t="s">
        <v>325</v>
      </c>
      <c r="D176" s="174" t="s">
        <v>196</v>
      </c>
      <c r="E176" s="174" t="s">
        <v>977</v>
      </c>
      <c r="F176" s="174" t="s">
        <v>72</v>
      </c>
      <c r="G176" s="174" t="s">
        <v>72</v>
      </c>
      <c r="H176" s="174"/>
      <c r="I176" s="174" t="s">
        <v>78</v>
      </c>
      <c r="J176" s="309">
        <v>39990825</v>
      </c>
      <c r="K176" s="174" t="s">
        <v>72</v>
      </c>
      <c r="L176" s="174" t="s">
        <v>72</v>
      </c>
      <c r="M176" s="174" t="s">
        <v>72</v>
      </c>
      <c r="N176" s="174"/>
      <c r="O176" s="174"/>
      <c r="P176" s="174"/>
      <c r="Q176" s="174"/>
      <c r="R176" s="174"/>
      <c r="S176" s="174"/>
      <c r="T176" s="174"/>
      <c r="U176" s="174"/>
      <c r="V176" s="174"/>
      <c r="W176" s="174"/>
      <c r="X176" s="174"/>
      <c r="Y176" s="174"/>
      <c r="Z176" s="174"/>
      <c r="AA176" s="174"/>
      <c r="AB176" s="174"/>
      <c r="AC176" s="174"/>
      <c r="AD176" s="174"/>
      <c r="AE176" s="174"/>
      <c r="AF176" s="174"/>
      <c r="AG176" s="174"/>
      <c r="AH176" s="174"/>
    </row>
    <row r="177" spans="2:34" s="37" customFormat="1" ht="15.75">
      <c r="B177" s="174" t="str">
        <f>VLOOKUP(C177,Companies[],5,FALSE)</f>
        <v>Oil &amp; Gas</v>
      </c>
      <c r="C177" s="174" t="s">
        <v>325</v>
      </c>
      <c r="D177" s="174" t="s">
        <v>200</v>
      </c>
      <c r="E177" s="174" t="s">
        <v>988</v>
      </c>
      <c r="F177" s="174" t="s">
        <v>68</v>
      </c>
      <c r="G177" s="174" t="s">
        <v>68</v>
      </c>
      <c r="H177" s="174"/>
      <c r="I177" s="174" t="s">
        <v>78</v>
      </c>
      <c r="J177" s="309">
        <v>12</v>
      </c>
      <c r="K177" s="174" t="s">
        <v>72</v>
      </c>
      <c r="L177" s="174" t="s">
        <v>72</v>
      </c>
      <c r="M177" s="174" t="s">
        <v>72</v>
      </c>
      <c r="N177" s="174"/>
      <c r="O177" s="174"/>
      <c r="P177" s="174"/>
      <c r="Q177" s="174"/>
      <c r="R177" s="174"/>
      <c r="S177" s="174"/>
      <c r="T177" s="174"/>
      <c r="U177" s="174"/>
      <c r="V177" s="174"/>
      <c r="W177" s="174"/>
      <c r="X177" s="174"/>
      <c r="Y177" s="174"/>
      <c r="Z177" s="174"/>
      <c r="AA177" s="174"/>
      <c r="AB177" s="174"/>
      <c r="AC177" s="174"/>
      <c r="AD177" s="174"/>
      <c r="AE177" s="174"/>
      <c r="AF177" s="174"/>
      <c r="AG177" s="174"/>
      <c r="AH177" s="174"/>
    </row>
    <row r="178" spans="2:34" s="37" customFormat="1" ht="15.75">
      <c r="B178" s="174" t="str">
        <f>VLOOKUP(C178,Companies[],5,FALSE)</f>
        <v>Oil &amp; Gas</v>
      </c>
      <c r="C178" s="174" t="s">
        <v>325</v>
      </c>
      <c r="D178" s="174" t="s">
        <v>200</v>
      </c>
      <c r="E178" s="174" t="s">
        <v>988</v>
      </c>
      <c r="F178" s="174" t="s">
        <v>68</v>
      </c>
      <c r="G178" s="174" t="s">
        <v>68</v>
      </c>
      <c r="H178" s="174"/>
      <c r="I178" s="174" t="s">
        <v>78</v>
      </c>
      <c r="J178" s="309">
        <v>222691</v>
      </c>
      <c r="K178" s="174" t="s">
        <v>72</v>
      </c>
      <c r="L178" s="174" t="s">
        <v>72</v>
      </c>
      <c r="M178" s="174" t="s">
        <v>72</v>
      </c>
      <c r="N178" s="174"/>
      <c r="O178" s="174"/>
      <c r="P178" s="174"/>
      <c r="Q178" s="174"/>
      <c r="R178" s="174"/>
      <c r="S178" s="174"/>
      <c r="T178" s="174"/>
      <c r="U178" s="174"/>
      <c r="V178" s="174"/>
      <c r="W178" s="174"/>
      <c r="X178" s="174"/>
      <c r="Y178" s="174"/>
      <c r="Z178" s="174"/>
      <c r="AA178" s="174"/>
      <c r="AB178" s="174"/>
      <c r="AC178" s="174"/>
      <c r="AD178" s="174"/>
      <c r="AE178" s="174"/>
      <c r="AF178" s="174"/>
      <c r="AG178" s="174"/>
      <c r="AH178" s="174"/>
    </row>
    <row r="179" spans="2:34" s="37" customFormat="1" ht="15.75">
      <c r="B179" s="174" t="str">
        <f>VLOOKUP(C179,Companies[],5,FALSE)</f>
        <v>Oil &amp; Gas</v>
      </c>
      <c r="C179" s="174" t="s">
        <v>325</v>
      </c>
      <c r="D179" s="174" t="s">
        <v>196</v>
      </c>
      <c r="E179" s="174" t="s">
        <v>981</v>
      </c>
      <c r="F179" s="174" t="s">
        <v>68</v>
      </c>
      <c r="G179" s="174" t="s">
        <v>68</v>
      </c>
      <c r="H179" s="174"/>
      <c r="I179" s="174" t="s">
        <v>78</v>
      </c>
      <c r="J179" s="309">
        <v>-1328564</v>
      </c>
      <c r="K179" s="174" t="s">
        <v>72</v>
      </c>
      <c r="L179" s="174" t="s">
        <v>72</v>
      </c>
      <c r="M179" s="174" t="s">
        <v>72</v>
      </c>
      <c r="N179" s="174"/>
      <c r="O179" s="174"/>
      <c r="P179" s="174"/>
      <c r="Q179" s="174"/>
      <c r="R179" s="174"/>
      <c r="S179" s="174"/>
      <c r="T179" s="174"/>
      <c r="U179" s="174"/>
      <c r="V179" s="174"/>
      <c r="W179" s="174"/>
      <c r="X179" s="174"/>
      <c r="Y179" s="174"/>
      <c r="Z179" s="174"/>
      <c r="AA179" s="174"/>
      <c r="AB179" s="174"/>
      <c r="AC179" s="174"/>
      <c r="AD179" s="174"/>
      <c r="AE179" s="174"/>
      <c r="AF179" s="174"/>
      <c r="AG179" s="174"/>
      <c r="AH179" s="174"/>
    </row>
    <row r="180" spans="2:34" s="37" customFormat="1" ht="15.75">
      <c r="B180" s="174" t="str">
        <f>VLOOKUP(C180,Companies[],5,FALSE)</f>
        <v>Oil &amp; Gas</v>
      </c>
      <c r="C180" s="174" t="s">
        <v>325</v>
      </c>
      <c r="D180" s="174" t="s">
        <v>196</v>
      </c>
      <c r="E180" s="174" t="s">
        <v>980</v>
      </c>
      <c r="F180" s="174" t="s">
        <v>72</v>
      </c>
      <c r="G180" s="174" t="s">
        <v>72</v>
      </c>
      <c r="H180" s="174"/>
      <c r="I180" s="174" t="s">
        <v>78</v>
      </c>
      <c r="J180" s="309">
        <v>0</v>
      </c>
      <c r="K180" s="174" t="s">
        <v>72</v>
      </c>
      <c r="L180" s="174" t="s">
        <v>72</v>
      </c>
      <c r="M180" s="174" t="s">
        <v>72</v>
      </c>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row>
    <row r="181" spans="2:34" s="37" customFormat="1" ht="15.75">
      <c r="B181" s="174" t="str">
        <f>VLOOKUP(C181,Companies[],5,FALSE)</f>
        <v>Oil &amp; Gas</v>
      </c>
      <c r="C181" s="174" t="s">
        <v>320</v>
      </c>
      <c r="D181" s="174" t="s">
        <v>198</v>
      </c>
      <c r="E181" s="174" t="s">
        <v>986</v>
      </c>
      <c r="F181" s="174" t="s">
        <v>68</v>
      </c>
      <c r="G181" s="174" t="s">
        <v>68</v>
      </c>
      <c r="H181" s="174"/>
      <c r="I181" s="174" t="s">
        <v>78</v>
      </c>
      <c r="J181" s="309">
        <v>159896</v>
      </c>
      <c r="K181" s="174" t="s">
        <v>72</v>
      </c>
      <c r="L181" s="174" t="s">
        <v>72</v>
      </c>
      <c r="M181" s="174" t="s">
        <v>72</v>
      </c>
      <c r="N181" s="174"/>
      <c r="O181" s="174"/>
      <c r="P181" s="174"/>
      <c r="Q181" s="174"/>
      <c r="R181" s="174"/>
      <c r="S181" s="174"/>
      <c r="T181" s="174"/>
      <c r="U181" s="174"/>
      <c r="V181" s="174"/>
      <c r="W181" s="174"/>
      <c r="X181" s="174"/>
      <c r="Y181" s="174"/>
      <c r="Z181" s="174"/>
      <c r="AA181" s="174"/>
      <c r="AB181" s="174"/>
      <c r="AC181" s="174"/>
      <c r="AD181" s="174"/>
      <c r="AE181" s="174"/>
      <c r="AF181" s="174"/>
      <c r="AG181" s="174"/>
      <c r="AH181" s="174"/>
    </row>
    <row r="182" spans="2:34" s="37" customFormat="1" ht="15.75">
      <c r="B182" s="174" t="str">
        <f>VLOOKUP(C182,Companies[],5,FALSE)</f>
        <v>Oil &amp; Gas</v>
      </c>
      <c r="C182" s="174" t="s">
        <v>327</v>
      </c>
      <c r="D182" s="174" t="s">
        <v>198</v>
      </c>
      <c r="E182" s="174" t="s">
        <v>986</v>
      </c>
      <c r="F182" s="174" t="s">
        <v>68</v>
      </c>
      <c r="G182" s="174" t="s">
        <v>68</v>
      </c>
      <c r="H182" s="174"/>
      <c r="I182" s="174" t="s">
        <v>78</v>
      </c>
      <c r="J182" s="309">
        <v>23600</v>
      </c>
      <c r="K182" s="174" t="s">
        <v>72</v>
      </c>
      <c r="L182" s="174" t="s">
        <v>72</v>
      </c>
      <c r="M182" s="174" t="s">
        <v>72</v>
      </c>
      <c r="N182" s="174"/>
      <c r="O182" s="174"/>
      <c r="P182" s="174"/>
      <c r="Q182" s="174"/>
      <c r="R182" s="174"/>
      <c r="S182" s="174"/>
      <c r="T182" s="174"/>
      <c r="U182" s="174"/>
      <c r="V182" s="174"/>
      <c r="W182" s="174"/>
      <c r="X182" s="174"/>
      <c r="Y182" s="174"/>
      <c r="Z182" s="174"/>
      <c r="AA182" s="174"/>
      <c r="AB182" s="174"/>
      <c r="AC182" s="174"/>
      <c r="AD182" s="174"/>
      <c r="AE182" s="174"/>
      <c r="AF182" s="174"/>
      <c r="AG182" s="174"/>
      <c r="AH182" s="174"/>
    </row>
    <row r="183" spans="2:34" s="37" customFormat="1" ht="15.75">
      <c r="B183" s="174" t="str">
        <f>VLOOKUP(C183,Companies[],5,FALSE)</f>
        <v>Oil &amp; Gas</v>
      </c>
      <c r="C183" s="174" t="s">
        <v>331</v>
      </c>
      <c r="D183" s="174" t="s">
        <v>196</v>
      </c>
      <c r="E183" s="174" t="s">
        <v>977</v>
      </c>
      <c r="F183" s="174" t="s">
        <v>72</v>
      </c>
      <c r="G183" s="174" t="s">
        <v>72</v>
      </c>
      <c r="H183" s="174"/>
      <c r="I183" s="174" t="s">
        <v>78</v>
      </c>
      <c r="J183" s="309">
        <v>78835256</v>
      </c>
      <c r="K183" s="174" t="s">
        <v>72</v>
      </c>
      <c r="L183" s="174" t="s">
        <v>72</v>
      </c>
      <c r="M183" s="174" t="s">
        <v>72</v>
      </c>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4"/>
    </row>
    <row r="184" spans="2:34" s="37" customFormat="1" ht="15.75">
      <c r="B184" s="174" t="str">
        <f>VLOOKUP(C184,Companies[],5,FALSE)</f>
        <v>Oil &amp; Gas</v>
      </c>
      <c r="C184" s="174" t="s">
        <v>331</v>
      </c>
      <c r="D184" s="174" t="s">
        <v>196</v>
      </c>
      <c r="E184" s="174" t="s">
        <v>980</v>
      </c>
      <c r="F184" s="174" t="s">
        <v>72</v>
      </c>
      <c r="G184" s="174" t="s">
        <v>72</v>
      </c>
      <c r="H184" s="174"/>
      <c r="I184" s="174" t="s">
        <v>78</v>
      </c>
      <c r="J184" s="309">
        <v>104490634</v>
      </c>
      <c r="K184" s="174" t="s">
        <v>72</v>
      </c>
      <c r="L184" s="174" t="s">
        <v>72</v>
      </c>
      <c r="M184" s="174" t="s">
        <v>72</v>
      </c>
      <c r="N184" s="174"/>
      <c r="O184" s="174"/>
      <c r="P184" s="174"/>
      <c r="Q184" s="174"/>
      <c r="R184" s="174"/>
      <c r="S184" s="174"/>
      <c r="T184" s="174"/>
      <c r="U184" s="174"/>
      <c r="V184" s="174"/>
      <c r="W184" s="174"/>
      <c r="X184" s="174"/>
      <c r="Y184" s="174"/>
      <c r="Z184" s="174"/>
      <c r="AA184" s="174"/>
      <c r="AB184" s="174"/>
      <c r="AC184" s="174"/>
      <c r="AD184" s="174"/>
      <c r="AE184" s="174"/>
      <c r="AF184" s="174"/>
      <c r="AG184" s="174"/>
      <c r="AH184" s="174"/>
    </row>
    <row r="185" spans="2:34" s="37" customFormat="1" ht="15.75">
      <c r="B185" s="174" t="str">
        <f>VLOOKUP(C185,Companies[],5,FALSE)</f>
        <v>Mining</v>
      </c>
      <c r="C185" s="12" t="s">
        <v>334</v>
      </c>
      <c r="D185" s="174" t="s">
        <v>196</v>
      </c>
      <c r="E185" s="174" t="s">
        <v>991</v>
      </c>
      <c r="F185" s="174" t="s">
        <v>72</v>
      </c>
      <c r="G185" s="174" t="s">
        <v>72</v>
      </c>
      <c r="H185" s="174"/>
      <c r="I185" s="174" t="s">
        <v>78</v>
      </c>
      <c r="J185" s="309">
        <v>1495966</v>
      </c>
      <c r="K185" s="174" t="s">
        <v>72</v>
      </c>
      <c r="L185" s="174" t="s">
        <v>72</v>
      </c>
      <c r="M185" s="174" t="s">
        <v>72</v>
      </c>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row>
    <row r="186" spans="2:34" s="37" customFormat="1" ht="15.75">
      <c r="B186" s="174" t="str">
        <f>VLOOKUP(C186,Companies[],5,FALSE)</f>
        <v>Oil &amp; Gas</v>
      </c>
      <c r="C186" s="174" t="s">
        <v>337</v>
      </c>
      <c r="D186" s="174" t="s">
        <v>196</v>
      </c>
      <c r="E186" s="174" t="s">
        <v>981</v>
      </c>
      <c r="F186" s="174" t="s">
        <v>68</v>
      </c>
      <c r="G186" s="174" t="s">
        <v>68</v>
      </c>
      <c r="H186" s="174"/>
      <c r="I186" s="174" t="s">
        <v>78</v>
      </c>
      <c r="J186" s="309">
        <v>-172304</v>
      </c>
      <c r="K186" s="174" t="s">
        <v>72</v>
      </c>
      <c r="L186" s="174" t="s">
        <v>72</v>
      </c>
      <c r="M186" s="174" t="s">
        <v>72</v>
      </c>
      <c r="N186" s="174"/>
      <c r="O186" s="174"/>
      <c r="P186" s="174"/>
      <c r="Q186" s="174"/>
      <c r="R186" s="174"/>
      <c r="S186" s="174"/>
      <c r="T186" s="174"/>
      <c r="U186" s="174"/>
      <c r="V186" s="174"/>
      <c r="W186" s="174"/>
      <c r="X186" s="174"/>
      <c r="Y186" s="174"/>
      <c r="Z186" s="174"/>
      <c r="AA186" s="174"/>
      <c r="AB186" s="174"/>
      <c r="AC186" s="174"/>
      <c r="AD186" s="174"/>
      <c r="AE186" s="174"/>
      <c r="AF186" s="174"/>
      <c r="AG186" s="174"/>
      <c r="AH186" s="174"/>
    </row>
    <row r="187" spans="2:34" s="37" customFormat="1" ht="15.75">
      <c r="B187" s="174" t="str">
        <f>VLOOKUP(C187,Companies[],5,FALSE)</f>
        <v>Oil &amp; Gas</v>
      </c>
      <c r="C187" s="174" t="s">
        <v>337</v>
      </c>
      <c r="D187" s="174" t="s">
        <v>196</v>
      </c>
      <c r="E187" s="174" t="s">
        <v>977</v>
      </c>
      <c r="F187" s="174" t="s">
        <v>72</v>
      </c>
      <c r="G187" s="174" t="s">
        <v>72</v>
      </c>
      <c r="H187" s="174"/>
      <c r="I187" s="174" t="s">
        <v>78</v>
      </c>
      <c r="J187" s="309">
        <v>73500000</v>
      </c>
      <c r="K187" s="174" t="s">
        <v>72</v>
      </c>
      <c r="L187" s="174" t="s">
        <v>72</v>
      </c>
      <c r="M187" s="174" t="s">
        <v>72</v>
      </c>
      <c r="N187" s="174"/>
      <c r="O187" s="174"/>
      <c r="P187" s="174"/>
      <c r="Q187" s="174"/>
      <c r="R187" s="174"/>
      <c r="S187" s="174"/>
      <c r="T187" s="174"/>
      <c r="U187" s="174"/>
      <c r="V187" s="174"/>
      <c r="W187" s="174"/>
      <c r="X187" s="174"/>
      <c r="Y187" s="174"/>
      <c r="Z187" s="174"/>
      <c r="AA187" s="174"/>
      <c r="AB187" s="174"/>
      <c r="AC187" s="174"/>
      <c r="AD187" s="174"/>
      <c r="AE187" s="174"/>
      <c r="AF187" s="174"/>
      <c r="AG187" s="174"/>
      <c r="AH187" s="174"/>
    </row>
    <row r="188" spans="2:34" s="37" customFormat="1" ht="15.75">
      <c r="B188" s="174" t="str">
        <f>VLOOKUP(C188,Companies[],5,FALSE)</f>
        <v>Oil &amp; Gas</v>
      </c>
      <c r="C188" s="174" t="s">
        <v>337</v>
      </c>
      <c r="D188" s="174" t="s">
        <v>196</v>
      </c>
      <c r="E188" s="174" t="s">
        <v>980</v>
      </c>
      <c r="F188" s="174" t="s">
        <v>72</v>
      </c>
      <c r="G188" s="174" t="s">
        <v>72</v>
      </c>
      <c r="H188" s="174"/>
      <c r="I188" s="174" t="s">
        <v>78</v>
      </c>
      <c r="J188" s="309">
        <v>72010441</v>
      </c>
      <c r="K188" s="174" t="s">
        <v>72</v>
      </c>
      <c r="L188" s="174" t="s">
        <v>72</v>
      </c>
      <c r="M188" s="174" t="s">
        <v>72</v>
      </c>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row>
    <row r="189" spans="2:34" s="37" customFormat="1" ht="15.75">
      <c r="B189" s="174" t="str">
        <f>VLOOKUP(C189,Companies[],5,FALSE)</f>
        <v>Oil &amp; Gas</v>
      </c>
      <c r="C189" s="174" t="s">
        <v>341</v>
      </c>
      <c r="D189" s="174" t="s">
        <v>196</v>
      </c>
      <c r="E189" s="174" t="s">
        <v>977</v>
      </c>
      <c r="F189" s="174" t="s">
        <v>72</v>
      </c>
      <c r="G189" s="174" t="s">
        <v>72</v>
      </c>
      <c r="H189" s="174"/>
      <c r="I189" s="174" t="s">
        <v>78</v>
      </c>
      <c r="J189" s="309">
        <v>214683877</v>
      </c>
      <c r="K189" s="174" t="s">
        <v>72</v>
      </c>
      <c r="L189" s="174" t="s">
        <v>72</v>
      </c>
      <c r="M189" s="174" t="s">
        <v>72</v>
      </c>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4"/>
    </row>
    <row r="190" spans="2:34" s="37" customFormat="1" ht="15.75">
      <c r="B190" s="174" t="str">
        <f>VLOOKUP(C190,Companies[],5,FALSE)</f>
        <v>Oil &amp; Gas</v>
      </c>
      <c r="C190" s="174" t="s">
        <v>341</v>
      </c>
      <c r="D190" s="174" t="s">
        <v>196</v>
      </c>
      <c r="E190" s="174" t="s">
        <v>981</v>
      </c>
      <c r="F190" s="174" t="s">
        <v>68</v>
      </c>
      <c r="G190" s="174" t="s">
        <v>68</v>
      </c>
      <c r="H190" s="174"/>
      <c r="I190" s="174" t="s">
        <v>78</v>
      </c>
      <c r="J190" s="309">
        <v>-1143338</v>
      </c>
      <c r="K190" s="174" t="s">
        <v>72</v>
      </c>
      <c r="L190" s="174" t="s">
        <v>72</v>
      </c>
      <c r="M190" s="174" t="s">
        <v>72</v>
      </c>
      <c r="N190" s="174"/>
      <c r="O190" s="174"/>
      <c r="P190" s="174"/>
      <c r="Q190" s="174"/>
      <c r="R190" s="174"/>
      <c r="S190" s="174"/>
      <c r="T190" s="174"/>
      <c r="U190" s="174"/>
      <c r="V190" s="174"/>
      <c r="W190" s="174"/>
      <c r="X190" s="174"/>
      <c r="Y190" s="174"/>
      <c r="Z190" s="174"/>
      <c r="AA190" s="174"/>
      <c r="AB190" s="174"/>
      <c r="AC190" s="174"/>
      <c r="AD190" s="174"/>
      <c r="AE190" s="174"/>
      <c r="AF190" s="174"/>
      <c r="AG190" s="174"/>
      <c r="AH190" s="174"/>
    </row>
    <row r="191" spans="2:34" s="37" customFormat="1" ht="15.75">
      <c r="B191" s="174" t="str">
        <f>VLOOKUP(C191,Companies[],5,FALSE)</f>
        <v>Oil &amp; Gas</v>
      </c>
      <c r="C191" s="174" t="s">
        <v>341</v>
      </c>
      <c r="D191" s="174" t="s">
        <v>196</v>
      </c>
      <c r="E191" s="174" t="s">
        <v>981</v>
      </c>
      <c r="F191" s="174" t="s">
        <v>68</v>
      </c>
      <c r="G191" s="174" t="s">
        <v>68</v>
      </c>
      <c r="H191" s="174"/>
      <c r="I191" s="174" t="s">
        <v>78</v>
      </c>
      <c r="J191" s="309">
        <v>-7681</v>
      </c>
      <c r="K191" s="174" t="s">
        <v>72</v>
      </c>
      <c r="L191" s="174" t="s">
        <v>72</v>
      </c>
      <c r="M191" s="174" t="s">
        <v>72</v>
      </c>
      <c r="N191" s="174"/>
      <c r="O191" s="174"/>
      <c r="P191" s="174"/>
      <c r="Q191" s="174"/>
      <c r="R191" s="174"/>
      <c r="S191" s="174"/>
      <c r="T191" s="174"/>
      <c r="U191" s="174"/>
      <c r="V191" s="174"/>
      <c r="W191" s="174"/>
      <c r="X191" s="174"/>
      <c r="Y191" s="174"/>
      <c r="Z191" s="174"/>
      <c r="AA191" s="174"/>
      <c r="AB191" s="174"/>
      <c r="AC191" s="174"/>
      <c r="AD191" s="174"/>
      <c r="AE191" s="174"/>
      <c r="AF191" s="174"/>
      <c r="AG191" s="174"/>
      <c r="AH191" s="174"/>
    </row>
    <row r="192" spans="2:34" s="37" customFormat="1" ht="15.75">
      <c r="B192" s="174" t="str">
        <f>VLOOKUP(C192,Companies[],5,FALSE)</f>
        <v>Oil &amp; Gas</v>
      </c>
      <c r="C192" s="174" t="s">
        <v>341</v>
      </c>
      <c r="D192" s="174" t="s">
        <v>196</v>
      </c>
      <c r="E192" s="174" t="s">
        <v>980</v>
      </c>
      <c r="F192" s="174" t="s">
        <v>72</v>
      </c>
      <c r="G192" s="174" t="s">
        <v>72</v>
      </c>
      <c r="H192" s="174"/>
      <c r="I192" s="174" t="s">
        <v>78</v>
      </c>
      <c r="J192" s="309">
        <v>0</v>
      </c>
      <c r="K192" s="174" t="s">
        <v>72</v>
      </c>
      <c r="L192" s="174" t="s">
        <v>72</v>
      </c>
      <c r="M192" s="174" t="s">
        <v>72</v>
      </c>
      <c r="N192" s="174"/>
      <c r="O192" s="174"/>
      <c r="P192" s="174"/>
      <c r="Q192" s="174"/>
      <c r="R192" s="174"/>
      <c r="S192" s="174"/>
      <c r="T192" s="174"/>
      <c r="U192" s="174"/>
      <c r="V192" s="174"/>
      <c r="W192" s="174"/>
      <c r="X192" s="174"/>
      <c r="Y192" s="174"/>
      <c r="Z192" s="174"/>
      <c r="AA192" s="174"/>
      <c r="AB192" s="174"/>
      <c r="AC192" s="174"/>
      <c r="AD192" s="174"/>
      <c r="AE192" s="174"/>
      <c r="AF192" s="174"/>
      <c r="AG192" s="174"/>
      <c r="AH192" s="174"/>
    </row>
    <row r="193" spans="2:34" s="37" customFormat="1" ht="15.75">
      <c r="B193" s="174" t="str">
        <f>VLOOKUP(C193,Companies[],5,FALSE)</f>
        <v>Oil &amp; Gas</v>
      </c>
      <c r="C193" s="174" t="s">
        <v>343</v>
      </c>
      <c r="D193" s="174" t="s">
        <v>196</v>
      </c>
      <c r="E193" s="174" t="s">
        <v>977</v>
      </c>
      <c r="F193" s="174" t="s">
        <v>72</v>
      </c>
      <c r="G193" s="174" t="s">
        <v>72</v>
      </c>
      <c r="H193" s="174"/>
      <c r="I193" s="174" t="s">
        <v>78</v>
      </c>
      <c r="J193" s="309">
        <v>0</v>
      </c>
      <c r="K193" s="174" t="s">
        <v>72</v>
      </c>
      <c r="L193" s="174" t="s">
        <v>72</v>
      </c>
      <c r="M193" s="174" t="s">
        <v>72</v>
      </c>
      <c r="N193" s="174"/>
      <c r="O193" s="174"/>
      <c r="P193" s="174"/>
      <c r="Q193" s="174"/>
      <c r="R193" s="174"/>
      <c r="S193" s="174"/>
      <c r="T193" s="174"/>
      <c r="U193" s="174"/>
      <c r="V193" s="174"/>
      <c r="W193" s="174"/>
      <c r="X193" s="174"/>
      <c r="Y193" s="174"/>
      <c r="Z193" s="174"/>
      <c r="AA193" s="174"/>
      <c r="AB193" s="174"/>
      <c r="AC193" s="174"/>
      <c r="AD193" s="174"/>
      <c r="AE193" s="174"/>
      <c r="AF193" s="174"/>
      <c r="AG193" s="174"/>
      <c r="AH193" s="174"/>
    </row>
    <row r="194" spans="2:34" s="37" customFormat="1" ht="15.75">
      <c r="B194" s="174" t="str">
        <f>VLOOKUP(C194,Companies[],5,FALSE)</f>
        <v>Oil &amp; Gas</v>
      </c>
      <c r="C194" s="174" t="s">
        <v>343</v>
      </c>
      <c r="D194" s="174" t="s">
        <v>196</v>
      </c>
      <c r="E194" s="174" t="s">
        <v>980</v>
      </c>
      <c r="F194" s="174" t="s">
        <v>72</v>
      </c>
      <c r="G194" s="174" t="s">
        <v>72</v>
      </c>
      <c r="H194" s="174"/>
      <c r="I194" s="174" t="s">
        <v>78</v>
      </c>
      <c r="J194" s="309">
        <v>-6295527</v>
      </c>
      <c r="K194" s="174" t="s">
        <v>72</v>
      </c>
      <c r="L194" s="174" t="s">
        <v>72</v>
      </c>
      <c r="M194" s="174" t="s">
        <v>72</v>
      </c>
      <c r="N194" s="174"/>
      <c r="O194" s="174"/>
      <c r="P194" s="174"/>
      <c r="Q194" s="174"/>
      <c r="R194" s="174"/>
      <c r="S194" s="174"/>
      <c r="T194" s="174"/>
      <c r="U194" s="174"/>
      <c r="V194" s="174"/>
      <c r="W194" s="174"/>
      <c r="X194" s="174"/>
      <c r="Y194" s="174"/>
      <c r="Z194" s="174"/>
      <c r="AA194" s="174"/>
      <c r="AB194" s="174"/>
      <c r="AC194" s="174"/>
      <c r="AD194" s="174"/>
      <c r="AE194" s="174"/>
      <c r="AF194" s="174"/>
      <c r="AG194" s="174"/>
      <c r="AH194" s="174"/>
    </row>
    <row r="195" spans="2:34" s="37" customFormat="1" ht="15.75">
      <c r="B195" s="174" t="str">
        <f>VLOOKUP(C195,Companies[],5,FALSE)</f>
        <v>Other</v>
      </c>
      <c r="C195" s="174" t="s">
        <v>345</v>
      </c>
      <c r="D195" s="174" t="s">
        <v>196</v>
      </c>
      <c r="E195" s="174" t="s">
        <v>981</v>
      </c>
      <c r="F195" s="174" t="s">
        <v>68</v>
      </c>
      <c r="G195" s="174" t="s">
        <v>68</v>
      </c>
      <c r="H195" s="174"/>
      <c r="I195" s="174" t="s">
        <v>78</v>
      </c>
      <c r="J195" s="309">
        <v>-392414</v>
      </c>
      <c r="K195" s="174" t="s">
        <v>72</v>
      </c>
      <c r="L195" s="174" t="s">
        <v>72</v>
      </c>
      <c r="M195" s="174" t="s">
        <v>72</v>
      </c>
      <c r="N195" s="174"/>
      <c r="O195" s="174"/>
      <c r="P195" s="174"/>
      <c r="Q195" s="174"/>
      <c r="R195" s="174"/>
      <c r="S195" s="174"/>
      <c r="T195" s="174"/>
      <c r="U195" s="174"/>
      <c r="V195" s="174"/>
      <c r="W195" s="174"/>
      <c r="X195" s="174"/>
      <c r="Y195" s="174"/>
      <c r="Z195" s="174"/>
      <c r="AA195" s="174"/>
      <c r="AB195" s="174"/>
      <c r="AC195" s="174"/>
      <c r="AD195" s="174"/>
      <c r="AE195" s="174"/>
      <c r="AF195" s="174"/>
      <c r="AG195" s="174"/>
      <c r="AH195" s="174"/>
    </row>
    <row r="196" spans="2:34" s="37" customFormat="1" ht="15.75">
      <c r="B196" s="174" t="str">
        <f>VLOOKUP(C196,Companies[],5,FALSE)</f>
        <v>Oil &amp; Gas</v>
      </c>
      <c r="C196" s="174" t="s">
        <v>348</v>
      </c>
      <c r="D196" s="174" t="s">
        <v>200</v>
      </c>
      <c r="E196" s="174" t="s">
        <v>988</v>
      </c>
      <c r="F196" s="174" t="s">
        <v>68</v>
      </c>
      <c r="G196" s="174" t="s">
        <v>68</v>
      </c>
      <c r="H196" s="174"/>
      <c r="I196" s="174" t="s">
        <v>78</v>
      </c>
      <c r="J196" s="309">
        <v>12</v>
      </c>
      <c r="K196" s="174" t="s">
        <v>72</v>
      </c>
      <c r="L196" s="174" t="s">
        <v>72</v>
      </c>
      <c r="M196" s="174" t="s">
        <v>72</v>
      </c>
      <c r="N196" s="174"/>
      <c r="O196" s="174"/>
      <c r="P196" s="174"/>
      <c r="Q196" s="174"/>
      <c r="R196" s="174"/>
      <c r="S196" s="174"/>
      <c r="T196" s="174"/>
      <c r="U196" s="174"/>
      <c r="V196" s="174"/>
      <c r="W196" s="174"/>
      <c r="X196" s="174"/>
      <c r="Y196" s="174"/>
      <c r="Z196" s="174"/>
      <c r="AA196" s="174"/>
      <c r="AB196" s="174"/>
      <c r="AC196" s="174"/>
      <c r="AD196" s="174"/>
      <c r="AE196" s="174"/>
      <c r="AF196" s="174"/>
      <c r="AG196" s="174"/>
      <c r="AH196" s="174"/>
    </row>
    <row r="197" spans="2:34" s="37" customFormat="1" ht="15.75">
      <c r="B197" s="174" t="str">
        <f>VLOOKUP(C197,Companies[],5,FALSE)</f>
        <v>Oil &amp; Gas</v>
      </c>
      <c r="C197" s="174" t="s">
        <v>348</v>
      </c>
      <c r="D197" s="174" t="s">
        <v>200</v>
      </c>
      <c r="E197" s="174" t="s">
        <v>988</v>
      </c>
      <c r="F197" s="174" t="s">
        <v>68</v>
      </c>
      <c r="G197" s="174" t="s">
        <v>68</v>
      </c>
      <c r="H197" s="174"/>
      <c r="I197" s="174" t="s">
        <v>78</v>
      </c>
      <c r="J197" s="309">
        <v>207000</v>
      </c>
      <c r="K197" s="174" t="s">
        <v>72</v>
      </c>
      <c r="L197" s="174" t="s">
        <v>72</v>
      </c>
      <c r="M197" s="174" t="s">
        <v>72</v>
      </c>
      <c r="N197" s="174"/>
      <c r="O197" s="174"/>
      <c r="P197" s="174"/>
      <c r="Q197" s="174"/>
      <c r="R197" s="174"/>
      <c r="S197" s="174"/>
      <c r="T197" s="174"/>
      <c r="U197" s="174"/>
      <c r="V197" s="174"/>
      <c r="W197" s="174"/>
      <c r="X197" s="174"/>
      <c r="Y197" s="174"/>
      <c r="Z197" s="174"/>
      <c r="AA197" s="174"/>
      <c r="AB197" s="174"/>
      <c r="AC197" s="174"/>
      <c r="AD197" s="174"/>
      <c r="AE197" s="174"/>
      <c r="AF197" s="174"/>
      <c r="AG197" s="174"/>
      <c r="AH197" s="174"/>
    </row>
    <row r="198" spans="2:34" s="37" customFormat="1" ht="15.75">
      <c r="B198" s="174" t="str">
        <f>VLOOKUP(C198,Companies[],5,FALSE)</f>
        <v>Oil &amp; Gas</v>
      </c>
      <c r="C198" s="174" t="s">
        <v>348</v>
      </c>
      <c r="D198" s="174" t="s">
        <v>196</v>
      </c>
      <c r="E198" s="174" t="s">
        <v>977</v>
      </c>
      <c r="F198" s="174" t="s">
        <v>72</v>
      </c>
      <c r="G198" s="174" t="s">
        <v>72</v>
      </c>
      <c r="H198" s="174"/>
      <c r="I198" s="174" t="s">
        <v>78</v>
      </c>
      <c r="J198" s="309">
        <v>0</v>
      </c>
      <c r="K198" s="174" t="s">
        <v>72</v>
      </c>
      <c r="L198" s="174" t="s">
        <v>72</v>
      </c>
      <c r="M198" s="174" t="s">
        <v>72</v>
      </c>
      <c r="N198" s="174"/>
      <c r="O198" s="174"/>
      <c r="P198" s="174"/>
      <c r="Q198" s="174"/>
      <c r="R198" s="174"/>
      <c r="S198" s="174"/>
      <c r="T198" s="174"/>
      <c r="U198" s="174"/>
      <c r="V198" s="174"/>
      <c r="W198" s="174"/>
      <c r="X198" s="174"/>
      <c r="Y198" s="174"/>
      <c r="Z198" s="174"/>
      <c r="AA198" s="174"/>
      <c r="AB198" s="174"/>
      <c r="AC198" s="174"/>
      <c r="AD198" s="174"/>
      <c r="AE198" s="174"/>
      <c r="AF198" s="174"/>
      <c r="AG198" s="174"/>
      <c r="AH198" s="174"/>
    </row>
    <row r="199" spans="2:34" s="37" customFormat="1" ht="15.75">
      <c r="B199" s="174" t="str">
        <f>VLOOKUP(C199,Companies[],5,FALSE)</f>
        <v>Oil &amp; Gas</v>
      </c>
      <c r="C199" s="174" t="s">
        <v>348</v>
      </c>
      <c r="D199" s="174" t="s">
        <v>196</v>
      </c>
      <c r="E199" s="174" t="s">
        <v>980</v>
      </c>
      <c r="F199" s="174" t="s">
        <v>72</v>
      </c>
      <c r="G199" s="174" t="s">
        <v>72</v>
      </c>
      <c r="H199" s="174"/>
      <c r="I199" s="174" t="s">
        <v>78</v>
      </c>
      <c r="J199" s="309">
        <v>0</v>
      </c>
      <c r="K199" s="174" t="s">
        <v>72</v>
      </c>
      <c r="L199" s="174" t="s">
        <v>72</v>
      </c>
      <c r="M199" s="174" t="s">
        <v>72</v>
      </c>
      <c r="N199" s="174"/>
      <c r="O199" s="174"/>
      <c r="P199" s="174"/>
      <c r="Q199" s="174"/>
      <c r="R199" s="174"/>
      <c r="S199" s="174"/>
      <c r="T199" s="174"/>
      <c r="U199" s="174"/>
      <c r="V199" s="174"/>
      <c r="W199" s="174"/>
      <c r="X199" s="174"/>
      <c r="Y199" s="174"/>
      <c r="Z199" s="174"/>
      <c r="AA199" s="174"/>
      <c r="AB199" s="174"/>
      <c r="AC199" s="174"/>
      <c r="AD199" s="174"/>
      <c r="AE199" s="174"/>
      <c r="AF199" s="174"/>
      <c r="AG199" s="174"/>
      <c r="AH199" s="174"/>
    </row>
    <row r="200" spans="2:34" s="37" customFormat="1" ht="15.75">
      <c r="B200" s="174" t="str">
        <f>VLOOKUP(C200,Companies[],5,FALSE)</f>
        <v>Oil &amp; Gas</v>
      </c>
      <c r="C200" s="174" t="s">
        <v>351</v>
      </c>
      <c r="D200" s="174" t="s">
        <v>196</v>
      </c>
      <c r="E200" s="174" t="s">
        <v>977</v>
      </c>
      <c r="F200" s="174" t="s">
        <v>72</v>
      </c>
      <c r="G200" s="174" t="s">
        <v>72</v>
      </c>
      <c r="H200" s="174"/>
      <c r="I200" s="174" t="s">
        <v>78</v>
      </c>
      <c r="J200" s="309">
        <v>90700000</v>
      </c>
      <c r="K200" s="174" t="s">
        <v>72</v>
      </c>
      <c r="L200" s="174" t="s">
        <v>72</v>
      </c>
      <c r="M200" s="174" t="s">
        <v>72</v>
      </c>
      <c r="N200" s="174"/>
      <c r="O200" s="174"/>
      <c r="P200" s="174"/>
      <c r="Q200" s="174"/>
      <c r="R200" s="174"/>
      <c r="S200" s="174"/>
      <c r="T200" s="174"/>
      <c r="U200" s="174"/>
      <c r="V200" s="174"/>
      <c r="W200" s="174"/>
      <c r="X200" s="174"/>
      <c r="Y200" s="174"/>
      <c r="Z200" s="174"/>
      <c r="AA200" s="174"/>
      <c r="AB200" s="174"/>
      <c r="AC200" s="174"/>
      <c r="AD200" s="174"/>
      <c r="AE200" s="174"/>
      <c r="AF200" s="174"/>
      <c r="AG200" s="174"/>
      <c r="AH200" s="174"/>
    </row>
    <row r="201" spans="2:34" s="37" customFormat="1" ht="15.75">
      <c r="B201" s="174" t="str">
        <f>VLOOKUP(C201,Companies[],5,FALSE)</f>
        <v>Oil &amp; Gas</v>
      </c>
      <c r="C201" s="174" t="s">
        <v>351</v>
      </c>
      <c r="D201" s="174" t="s">
        <v>196</v>
      </c>
      <c r="E201" s="174" t="s">
        <v>980</v>
      </c>
      <c r="F201" s="174" t="s">
        <v>72</v>
      </c>
      <c r="G201" s="174" t="s">
        <v>72</v>
      </c>
      <c r="H201" s="174"/>
      <c r="I201" s="174" t="s">
        <v>78</v>
      </c>
      <c r="J201" s="309">
        <v>88111416</v>
      </c>
      <c r="K201" s="174" t="s">
        <v>72</v>
      </c>
      <c r="L201" s="174" t="s">
        <v>72</v>
      </c>
      <c r="M201" s="174" t="s">
        <v>72</v>
      </c>
      <c r="N201" s="174"/>
      <c r="O201" s="174"/>
      <c r="P201" s="174"/>
      <c r="Q201" s="174"/>
      <c r="R201" s="174"/>
      <c r="S201" s="174"/>
      <c r="T201" s="174"/>
      <c r="U201" s="174"/>
      <c r="V201" s="174"/>
      <c r="W201" s="174"/>
      <c r="X201" s="174"/>
      <c r="Y201" s="174"/>
      <c r="Z201" s="174"/>
      <c r="AA201" s="174"/>
      <c r="AB201" s="174"/>
      <c r="AC201" s="174"/>
      <c r="AD201" s="174"/>
      <c r="AE201" s="174"/>
      <c r="AF201" s="174"/>
      <c r="AG201" s="174"/>
      <c r="AH201" s="174"/>
    </row>
    <row r="202" spans="2:34" s="37" customFormat="1" ht="15.75">
      <c r="B202" s="174" t="str">
        <f>VLOOKUP(C202,Companies[],5,FALSE)</f>
        <v>Oil &amp; Gas</v>
      </c>
      <c r="C202" s="174" t="s">
        <v>354</v>
      </c>
      <c r="D202" s="174" t="s">
        <v>196</v>
      </c>
      <c r="E202" s="174" t="s">
        <v>977</v>
      </c>
      <c r="F202" s="174" t="s">
        <v>72</v>
      </c>
      <c r="G202" s="174" t="s">
        <v>72</v>
      </c>
      <c r="H202" s="174"/>
      <c r="I202" s="174" t="s">
        <v>78</v>
      </c>
      <c r="J202" s="309">
        <v>144622865</v>
      </c>
      <c r="K202" s="174" t="s">
        <v>72</v>
      </c>
      <c r="L202" s="174" t="s">
        <v>72</v>
      </c>
      <c r="M202" s="174" t="s">
        <v>72</v>
      </c>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row>
    <row r="203" spans="2:34" s="37" customFormat="1" ht="15.75">
      <c r="B203" s="174" t="str">
        <f>VLOOKUP(C203,Companies[],5,FALSE)</f>
        <v>Oil &amp; Gas</v>
      </c>
      <c r="C203" s="174" t="s">
        <v>354</v>
      </c>
      <c r="D203" s="174" t="s">
        <v>198</v>
      </c>
      <c r="E203" s="174" t="s">
        <v>986</v>
      </c>
      <c r="F203" s="174" t="s">
        <v>68</v>
      </c>
      <c r="G203" s="174" t="s">
        <v>68</v>
      </c>
      <c r="H203" s="174"/>
      <c r="I203" s="174" t="s">
        <v>78</v>
      </c>
      <c r="J203" s="309">
        <v>2475</v>
      </c>
      <c r="K203" s="174" t="s">
        <v>72</v>
      </c>
      <c r="L203" s="174" t="s">
        <v>72</v>
      </c>
      <c r="M203" s="174" t="s">
        <v>72</v>
      </c>
      <c r="N203" s="174"/>
      <c r="O203" s="174"/>
      <c r="P203" s="174"/>
      <c r="Q203" s="174"/>
      <c r="R203" s="174"/>
      <c r="S203" s="174"/>
      <c r="T203" s="174"/>
      <c r="U203" s="174"/>
      <c r="V203" s="174"/>
      <c r="W203" s="174"/>
      <c r="X203" s="174"/>
      <c r="Y203" s="174"/>
      <c r="Z203" s="174"/>
      <c r="AA203" s="174"/>
      <c r="AB203" s="174"/>
      <c r="AC203" s="174"/>
      <c r="AD203" s="174"/>
      <c r="AE203" s="174"/>
      <c r="AF203" s="174"/>
      <c r="AG203" s="174"/>
      <c r="AH203" s="174"/>
    </row>
    <row r="204" spans="2:34" s="37" customFormat="1" ht="15.75">
      <c r="B204" s="174" t="str">
        <f>VLOOKUP(C204,Companies[],5,FALSE)</f>
        <v>Oil &amp; Gas</v>
      </c>
      <c r="C204" s="174" t="s">
        <v>354</v>
      </c>
      <c r="D204" s="174" t="s">
        <v>198</v>
      </c>
      <c r="E204" s="174" t="s">
        <v>986</v>
      </c>
      <c r="F204" s="174" t="s">
        <v>68</v>
      </c>
      <c r="G204" s="174" t="s">
        <v>68</v>
      </c>
      <c r="H204" s="174"/>
      <c r="I204" s="174" t="s">
        <v>78</v>
      </c>
      <c r="J204" s="309">
        <v>106071</v>
      </c>
      <c r="K204" s="174" t="s">
        <v>72</v>
      </c>
      <c r="L204" s="174" t="s">
        <v>72</v>
      </c>
      <c r="M204" s="174" t="s">
        <v>72</v>
      </c>
      <c r="N204" s="174"/>
      <c r="O204" s="174"/>
      <c r="P204" s="174"/>
      <c r="Q204" s="174"/>
      <c r="R204" s="174"/>
      <c r="S204" s="174"/>
      <c r="T204" s="174"/>
      <c r="U204" s="174"/>
      <c r="V204" s="174"/>
      <c r="W204" s="174"/>
      <c r="X204" s="174"/>
      <c r="Y204" s="174"/>
      <c r="Z204" s="174"/>
      <c r="AA204" s="174"/>
      <c r="AB204" s="174"/>
      <c r="AC204" s="174"/>
      <c r="AD204" s="174"/>
      <c r="AE204" s="174"/>
      <c r="AF204" s="174"/>
      <c r="AG204" s="174"/>
      <c r="AH204" s="174"/>
    </row>
    <row r="205" spans="2:34" s="37" customFormat="1" ht="15.75">
      <c r="B205" s="174" t="str">
        <f>VLOOKUP(C205,Companies[],5,FALSE)</f>
        <v>Oil &amp; Gas</v>
      </c>
      <c r="C205" s="174" t="s">
        <v>354</v>
      </c>
      <c r="D205" s="174" t="s">
        <v>198</v>
      </c>
      <c r="E205" s="174" t="s">
        <v>986</v>
      </c>
      <c r="F205" s="174" t="s">
        <v>68</v>
      </c>
      <c r="G205" s="174" t="s">
        <v>68</v>
      </c>
      <c r="H205" s="174"/>
      <c r="I205" s="174" t="s">
        <v>78</v>
      </c>
      <c r="J205" s="309">
        <v>163945</v>
      </c>
      <c r="K205" s="174" t="s">
        <v>72</v>
      </c>
      <c r="L205" s="174" t="s">
        <v>72</v>
      </c>
      <c r="M205" s="174" t="s">
        <v>72</v>
      </c>
      <c r="N205" s="174"/>
      <c r="O205" s="174"/>
      <c r="P205" s="174"/>
      <c r="Q205" s="174"/>
      <c r="R205" s="174"/>
      <c r="S205" s="174"/>
      <c r="T205" s="174"/>
      <c r="U205" s="174"/>
      <c r="V205" s="174"/>
      <c r="W205" s="174"/>
      <c r="X205" s="174"/>
      <c r="Y205" s="174"/>
      <c r="Z205" s="174"/>
      <c r="AA205" s="174"/>
      <c r="AB205" s="174"/>
      <c r="AC205" s="174"/>
      <c r="AD205" s="174"/>
      <c r="AE205" s="174"/>
      <c r="AF205" s="174"/>
      <c r="AG205" s="174"/>
      <c r="AH205" s="174"/>
    </row>
    <row r="206" spans="2:34" s="37" customFormat="1" ht="15.75">
      <c r="B206" s="174" t="str">
        <f>VLOOKUP(C206,Companies[],5,FALSE)</f>
        <v>Oil &amp; Gas</v>
      </c>
      <c r="C206" s="174" t="s">
        <v>354</v>
      </c>
      <c r="D206" s="174" t="s">
        <v>198</v>
      </c>
      <c r="E206" s="174" t="s">
        <v>986</v>
      </c>
      <c r="F206" s="174" t="s">
        <v>68</v>
      </c>
      <c r="G206" s="174" t="s">
        <v>68</v>
      </c>
      <c r="H206" s="174"/>
      <c r="I206" s="174" t="s">
        <v>78</v>
      </c>
      <c r="J206" s="309">
        <v>28904</v>
      </c>
      <c r="K206" s="174" t="s">
        <v>72</v>
      </c>
      <c r="L206" s="174" t="s">
        <v>72</v>
      </c>
      <c r="M206" s="174" t="s">
        <v>72</v>
      </c>
      <c r="N206" s="174"/>
      <c r="O206" s="174"/>
      <c r="P206" s="174"/>
      <c r="Q206" s="174"/>
      <c r="R206" s="174"/>
      <c r="S206" s="174"/>
      <c r="T206" s="174"/>
      <c r="U206" s="174"/>
      <c r="V206" s="174"/>
      <c r="W206" s="174"/>
      <c r="X206" s="174"/>
      <c r="Y206" s="174"/>
      <c r="Z206" s="174"/>
      <c r="AA206" s="174"/>
      <c r="AB206" s="174"/>
      <c r="AC206" s="174"/>
      <c r="AD206" s="174"/>
      <c r="AE206" s="174"/>
      <c r="AF206" s="174"/>
      <c r="AG206" s="174"/>
      <c r="AH206" s="174"/>
    </row>
    <row r="207" spans="2:34" s="37" customFormat="1" ht="15.75">
      <c r="B207" s="174" t="str">
        <f>VLOOKUP(C207,Companies[],5,FALSE)</f>
        <v>Oil &amp; Gas</v>
      </c>
      <c r="C207" s="174" t="s">
        <v>354</v>
      </c>
      <c r="D207" s="174" t="s">
        <v>198</v>
      </c>
      <c r="E207" s="174" t="s">
        <v>986</v>
      </c>
      <c r="F207" s="174" t="s">
        <v>68</v>
      </c>
      <c r="G207" s="174" t="s">
        <v>68</v>
      </c>
      <c r="H207" s="174"/>
      <c r="I207" s="174" t="s">
        <v>78</v>
      </c>
      <c r="J207" s="309">
        <v>21818</v>
      </c>
      <c r="K207" s="174" t="s">
        <v>72</v>
      </c>
      <c r="L207" s="174" t="s">
        <v>72</v>
      </c>
      <c r="M207" s="174" t="s">
        <v>72</v>
      </c>
      <c r="N207" s="174"/>
      <c r="O207" s="174"/>
      <c r="P207" s="174"/>
      <c r="Q207" s="174"/>
      <c r="R207" s="174"/>
      <c r="S207" s="174"/>
      <c r="T207" s="174"/>
      <c r="U207" s="174"/>
      <c r="V207" s="174"/>
      <c r="W207" s="174"/>
      <c r="X207" s="174"/>
      <c r="Y207" s="174"/>
      <c r="Z207" s="174"/>
      <c r="AA207" s="174"/>
      <c r="AB207" s="174"/>
      <c r="AC207" s="174"/>
      <c r="AD207" s="174"/>
      <c r="AE207" s="174"/>
      <c r="AF207" s="174"/>
      <c r="AG207" s="174"/>
      <c r="AH207" s="174"/>
    </row>
    <row r="208" spans="2:34" s="37" customFormat="1" ht="15.75">
      <c r="B208" s="174" t="str">
        <f>VLOOKUP(C208,Companies[],5,FALSE)</f>
        <v>Oil &amp; Gas</v>
      </c>
      <c r="C208" s="174" t="s">
        <v>354</v>
      </c>
      <c r="D208" s="174" t="s">
        <v>198</v>
      </c>
      <c r="E208" s="174" t="s">
        <v>986</v>
      </c>
      <c r="F208" s="174" t="s">
        <v>68</v>
      </c>
      <c r="G208" s="174" t="s">
        <v>68</v>
      </c>
      <c r="H208" s="174"/>
      <c r="I208" s="174" t="s">
        <v>78</v>
      </c>
      <c r="J208" s="309">
        <v>196733</v>
      </c>
      <c r="K208" s="174" t="s">
        <v>72</v>
      </c>
      <c r="L208" s="174" t="s">
        <v>72</v>
      </c>
      <c r="M208" s="174" t="s">
        <v>72</v>
      </c>
      <c r="N208" s="174"/>
      <c r="O208" s="174"/>
      <c r="P208" s="174"/>
      <c r="Q208" s="174"/>
      <c r="R208" s="174"/>
      <c r="S208" s="174"/>
      <c r="T208" s="174"/>
      <c r="U208" s="174"/>
      <c r="V208" s="174"/>
      <c r="W208" s="174"/>
      <c r="X208" s="174"/>
      <c r="Y208" s="174"/>
      <c r="Z208" s="174"/>
      <c r="AA208" s="174"/>
      <c r="AB208" s="174"/>
      <c r="AC208" s="174"/>
      <c r="AD208" s="174"/>
      <c r="AE208" s="174"/>
      <c r="AF208" s="174"/>
      <c r="AG208" s="174"/>
      <c r="AH208" s="174"/>
    </row>
    <row r="209" spans="2:34" s="37" customFormat="1" ht="15.75">
      <c r="B209" s="174" t="str">
        <f>VLOOKUP(C209,Companies[],5,FALSE)</f>
        <v>Oil &amp; Gas</v>
      </c>
      <c r="C209" s="174" t="s">
        <v>354</v>
      </c>
      <c r="D209" s="174" t="s">
        <v>198</v>
      </c>
      <c r="E209" s="174" t="s">
        <v>986</v>
      </c>
      <c r="F209" s="174" t="s">
        <v>68</v>
      </c>
      <c r="G209" s="174" t="s">
        <v>68</v>
      </c>
      <c r="H209" s="174"/>
      <c r="I209" s="174" t="s">
        <v>78</v>
      </c>
      <c r="J209" s="309">
        <v>65</v>
      </c>
      <c r="K209" s="174" t="s">
        <v>72</v>
      </c>
      <c r="L209" s="174" t="s">
        <v>72</v>
      </c>
      <c r="M209" s="174" t="s">
        <v>72</v>
      </c>
      <c r="N209" s="174"/>
      <c r="O209" s="174"/>
      <c r="P209" s="174"/>
      <c r="Q209" s="174"/>
      <c r="R209" s="174"/>
      <c r="S209" s="174"/>
      <c r="T209" s="174"/>
      <c r="U209" s="174"/>
      <c r="V209" s="174"/>
      <c r="W209" s="174"/>
      <c r="X209" s="174"/>
      <c r="Y209" s="174"/>
      <c r="Z209" s="174"/>
      <c r="AA209" s="174"/>
      <c r="AB209" s="174"/>
      <c r="AC209" s="174"/>
      <c r="AD209" s="174"/>
      <c r="AE209" s="174"/>
      <c r="AF209" s="174"/>
      <c r="AG209" s="174"/>
      <c r="AH209" s="174"/>
    </row>
    <row r="210" spans="2:34" s="37" customFormat="1" ht="15.75">
      <c r="B210" s="174" t="str">
        <f>VLOOKUP(C210,Companies[],5,FALSE)</f>
        <v>Oil &amp; Gas</v>
      </c>
      <c r="C210" s="174" t="s">
        <v>354</v>
      </c>
      <c r="D210" s="174" t="s">
        <v>198</v>
      </c>
      <c r="E210" s="174" t="s">
        <v>986</v>
      </c>
      <c r="F210" s="174" t="s">
        <v>68</v>
      </c>
      <c r="G210" s="174" t="s">
        <v>68</v>
      </c>
      <c r="H210" s="174"/>
      <c r="I210" s="174" t="s">
        <v>78</v>
      </c>
      <c r="J210" s="309">
        <v>41283</v>
      </c>
      <c r="K210" s="174" t="s">
        <v>72</v>
      </c>
      <c r="L210" s="174" t="s">
        <v>72</v>
      </c>
      <c r="M210" s="174" t="s">
        <v>72</v>
      </c>
      <c r="N210" s="174"/>
      <c r="O210" s="174"/>
      <c r="P210" s="174"/>
      <c r="Q210" s="174"/>
      <c r="R210" s="174"/>
      <c r="S210" s="174"/>
      <c r="T210" s="174"/>
      <c r="U210" s="174"/>
      <c r="V210" s="174"/>
      <c r="W210" s="174"/>
      <c r="X210" s="174"/>
      <c r="Y210" s="174"/>
      <c r="Z210" s="174"/>
      <c r="AA210" s="174"/>
      <c r="AB210" s="174"/>
      <c r="AC210" s="174"/>
      <c r="AD210" s="174"/>
      <c r="AE210" s="174"/>
      <c r="AF210" s="174"/>
      <c r="AG210" s="174"/>
      <c r="AH210" s="174"/>
    </row>
    <row r="211" spans="2:34" s="37" customFormat="1" ht="15.75">
      <c r="B211" s="174" t="str">
        <f>VLOOKUP(C211,Companies[],5,FALSE)</f>
        <v>Oil &amp; Gas</v>
      </c>
      <c r="C211" s="174" t="s">
        <v>354</v>
      </c>
      <c r="D211" s="174" t="s">
        <v>196</v>
      </c>
      <c r="E211" s="174" t="s">
        <v>981</v>
      </c>
      <c r="F211" s="174" t="s">
        <v>68</v>
      </c>
      <c r="G211" s="174" t="s">
        <v>68</v>
      </c>
      <c r="H211" s="174"/>
      <c r="I211" s="174" t="s">
        <v>78</v>
      </c>
      <c r="J211" s="309">
        <v>-7759955</v>
      </c>
      <c r="K211" s="174" t="s">
        <v>72</v>
      </c>
      <c r="L211" s="174" t="s">
        <v>72</v>
      </c>
      <c r="M211" s="174" t="s">
        <v>72</v>
      </c>
      <c r="N211" s="174"/>
      <c r="O211" s="174"/>
      <c r="P211" s="174"/>
      <c r="Q211" s="174"/>
      <c r="R211" s="174"/>
      <c r="S211" s="174"/>
      <c r="T211" s="174"/>
      <c r="U211" s="174"/>
      <c r="V211" s="174"/>
      <c r="W211" s="174"/>
      <c r="X211" s="174"/>
      <c r="Y211" s="174"/>
      <c r="Z211" s="174"/>
      <c r="AA211" s="174"/>
      <c r="AB211" s="174"/>
      <c r="AC211" s="174"/>
      <c r="AD211" s="174"/>
      <c r="AE211" s="174"/>
      <c r="AF211" s="174"/>
      <c r="AG211" s="174"/>
      <c r="AH211" s="174"/>
    </row>
    <row r="212" spans="2:34" s="37" customFormat="1" ht="15.75">
      <c r="B212" s="174" t="str">
        <f>VLOOKUP(C212,Companies[],5,FALSE)</f>
        <v>Oil &amp; Gas</v>
      </c>
      <c r="C212" s="174" t="s">
        <v>354</v>
      </c>
      <c r="D212" s="174" t="s">
        <v>196</v>
      </c>
      <c r="E212" s="174" t="s">
        <v>980</v>
      </c>
      <c r="F212" s="174" t="s">
        <v>72</v>
      </c>
      <c r="G212" s="174" t="s">
        <v>72</v>
      </c>
      <c r="H212" s="174"/>
      <c r="I212" s="174" t="s">
        <v>78</v>
      </c>
      <c r="J212" s="309">
        <v>216020348</v>
      </c>
      <c r="K212" s="174" t="s">
        <v>72</v>
      </c>
      <c r="L212" s="174" t="s">
        <v>72</v>
      </c>
      <c r="M212" s="174" t="s">
        <v>72</v>
      </c>
      <c r="N212" s="174"/>
      <c r="O212" s="174"/>
      <c r="P212" s="174"/>
      <c r="Q212" s="174"/>
      <c r="R212" s="174"/>
      <c r="S212" s="174"/>
      <c r="T212" s="174"/>
      <c r="U212" s="174"/>
      <c r="V212" s="174"/>
      <c r="W212" s="174"/>
      <c r="X212" s="174"/>
      <c r="Y212" s="174"/>
      <c r="Z212" s="174"/>
      <c r="AA212" s="174"/>
      <c r="AB212" s="174"/>
      <c r="AC212" s="174"/>
      <c r="AD212" s="174"/>
      <c r="AE212" s="174"/>
      <c r="AF212" s="174"/>
      <c r="AG212" s="174"/>
      <c r="AH212" s="174"/>
    </row>
    <row r="213" spans="2:34" s="37" customFormat="1" ht="15.75">
      <c r="B213" s="174" t="str">
        <f>VLOOKUP(C213,Companies[],5,FALSE)</f>
        <v>Oil &amp; Gas</v>
      </c>
      <c r="C213" s="174" t="s">
        <v>357</v>
      </c>
      <c r="D213" s="174" t="s">
        <v>196</v>
      </c>
      <c r="E213" s="174" t="s">
        <v>977</v>
      </c>
      <c r="F213" s="174" t="s">
        <v>72</v>
      </c>
      <c r="G213" s="174" t="s">
        <v>72</v>
      </c>
      <c r="H213" s="174"/>
      <c r="I213" s="174" t="s">
        <v>78</v>
      </c>
      <c r="J213" s="309">
        <v>3042291</v>
      </c>
      <c r="K213" s="174" t="s">
        <v>72</v>
      </c>
      <c r="L213" s="174" t="s">
        <v>72</v>
      </c>
      <c r="M213" s="174" t="s">
        <v>72</v>
      </c>
      <c r="N213" s="174"/>
      <c r="O213" s="174"/>
      <c r="P213" s="174"/>
      <c r="Q213" s="174"/>
      <c r="R213" s="174"/>
      <c r="S213" s="174"/>
      <c r="T213" s="174"/>
      <c r="U213" s="174"/>
      <c r="V213" s="174"/>
      <c r="W213" s="174"/>
      <c r="X213" s="174"/>
      <c r="Y213" s="174"/>
      <c r="Z213" s="174"/>
      <c r="AA213" s="174"/>
      <c r="AB213" s="174"/>
      <c r="AC213" s="174"/>
      <c r="AD213" s="174"/>
      <c r="AE213" s="174"/>
      <c r="AF213" s="174"/>
      <c r="AG213" s="174"/>
      <c r="AH213" s="174"/>
    </row>
    <row r="214" spans="2:34" s="37" customFormat="1" ht="15.75">
      <c r="B214" s="174" t="str">
        <f>VLOOKUP(C214,Companies[],5,FALSE)</f>
        <v>Oil &amp; Gas</v>
      </c>
      <c r="C214" s="174" t="s">
        <v>357</v>
      </c>
      <c r="D214" s="174" t="s">
        <v>196</v>
      </c>
      <c r="E214" s="174" t="s">
        <v>980</v>
      </c>
      <c r="F214" s="174" t="s">
        <v>72</v>
      </c>
      <c r="G214" s="174" t="s">
        <v>72</v>
      </c>
      <c r="H214" s="174"/>
      <c r="I214" s="174" t="s">
        <v>78</v>
      </c>
      <c r="J214" s="309">
        <v>0</v>
      </c>
      <c r="K214" s="174" t="s">
        <v>72</v>
      </c>
      <c r="L214" s="174" t="s">
        <v>72</v>
      </c>
      <c r="M214" s="174" t="s">
        <v>72</v>
      </c>
      <c r="N214" s="174"/>
      <c r="O214" s="174"/>
      <c r="P214" s="174"/>
      <c r="Q214" s="174"/>
      <c r="R214" s="174"/>
      <c r="S214" s="174"/>
      <c r="T214" s="174"/>
      <c r="U214" s="174"/>
      <c r="V214" s="174"/>
      <c r="W214" s="174"/>
      <c r="X214" s="174"/>
      <c r="Y214" s="174"/>
      <c r="Z214" s="174"/>
      <c r="AA214" s="174"/>
      <c r="AB214" s="174"/>
      <c r="AC214" s="174"/>
      <c r="AD214" s="174"/>
      <c r="AE214" s="174"/>
      <c r="AF214" s="174"/>
      <c r="AG214" s="174"/>
      <c r="AH214" s="174"/>
    </row>
    <row r="215" spans="2:34" s="37" customFormat="1" ht="15.75">
      <c r="B215" s="174" t="str">
        <f>VLOOKUP(C215,Companies[],5,FALSE)</f>
        <v>Oil &amp; Gas</v>
      </c>
      <c r="C215" s="174" t="s">
        <v>359</v>
      </c>
      <c r="D215" s="174" t="s">
        <v>196</v>
      </c>
      <c r="E215" s="174" t="s">
        <v>977</v>
      </c>
      <c r="F215" s="174" t="s">
        <v>72</v>
      </c>
      <c r="G215" s="174" t="s">
        <v>72</v>
      </c>
      <c r="H215" s="174"/>
      <c r="I215" s="174" t="s">
        <v>78</v>
      </c>
      <c r="J215" s="309">
        <v>6231010</v>
      </c>
      <c r="K215" s="174" t="s">
        <v>72</v>
      </c>
      <c r="L215" s="174" t="s">
        <v>72</v>
      </c>
      <c r="M215" s="174" t="s">
        <v>72</v>
      </c>
      <c r="N215" s="174"/>
      <c r="O215" s="174"/>
      <c r="P215" s="174"/>
      <c r="Q215" s="174"/>
      <c r="R215" s="174"/>
      <c r="S215" s="174"/>
      <c r="T215" s="174"/>
      <c r="U215" s="174"/>
      <c r="V215" s="174"/>
      <c r="W215" s="174"/>
      <c r="X215" s="174"/>
      <c r="Y215" s="174"/>
      <c r="Z215" s="174"/>
      <c r="AA215" s="174"/>
      <c r="AB215" s="174"/>
      <c r="AC215" s="174"/>
      <c r="AD215" s="174"/>
      <c r="AE215" s="174"/>
      <c r="AF215" s="174"/>
      <c r="AG215" s="174"/>
      <c r="AH215" s="174"/>
    </row>
    <row r="216" spans="2:34" s="37" customFormat="1" ht="15.75">
      <c r="B216" s="174" t="str">
        <f>VLOOKUP(C216,Companies[],5,FALSE)</f>
        <v>Oil &amp; Gas</v>
      </c>
      <c r="C216" s="174" t="s">
        <v>359</v>
      </c>
      <c r="D216" s="174" t="s">
        <v>196</v>
      </c>
      <c r="E216" s="174" t="s">
        <v>981</v>
      </c>
      <c r="F216" s="174" t="s">
        <v>68</v>
      </c>
      <c r="G216" s="174" t="s">
        <v>68</v>
      </c>
      <c r="H216" s="174"/>
      <c r="I216" s="174" t="s">
        <v>78</v>
      </c>
      <c r="J216" s="309">
        <v>-12404913</v>
      </c>
      <c r="K216" s="174" t="s">
        <v>72</v>
      </c>
      <c r="L216" s="174" t="s">
        <v>72</v>
      </c>
      <c r="M216" s="174" t="s">
        <v>72</v>
      </c>
      <c r="N216" s="174"/>
      <c r="O216" s="174"/>
      <c r="P216" s="174"/>
      <c r="Q216" s="174"/>
      <c r="R216" s="174"/>
      <c r="S216" s="174"/>
      <c r="T216" s="174"/>
      <c r="U216" s="174"/>
      <c r="V216" s="174"/>
      <c r="W216" s="174"/>
      <c r="X216" s="174"/>
      <c r="Y216" s="174"/>
      <c r="Z216" s="174"/>
      <c r="AA216" s="174"/>
      <c r="AB216" s="174"/>
      <c r="AC216" s="174"/>
      <c r="AD216" s="174"/>
      <c r="AE216" s="174"/>
      <c r="AF216" s="174"/>
      <c r="AG216" s="174"/>
      <c r="AH216" s="174"/>
    </row>
    <row r="217" spans="2:34" s="37" customFormat="1" ht="15.75">
      <c r="B217" s="174" t="str">
        <f>VLOOKUP(C217,Companies[],5,FALSE)</f>
        <v>Oil &amp; Gas</v>
      </c>
      <c r="C217" s="174" t="s">
        <v>359</v>
      </c>
      <c r="D217" s="174" t="s">
        <v>196</v>
      </c>
      <c r="E217" s="174" t="s">
        <v>981</v>
      </c>
      <c r="F217" s="174" t="s">
        <v>68</v>
      </c>
      <c r="G217" s="174" t="s">
        <v>68</v>
      </c>
      <c r="H217" s="174"/>
      <c r="I217" s="174" t="s">
        <v>78</v>
      </c>
      <c r="J217" s="309">
        <v>-1989880</v>
      </c>
      <c r="K217" s="174" t="s">
        <v>72</v>
      </c>
      <c r="L217" s="174" t="s">
        <v>72</v>
      </c>
      <c r="M217" s="174" t="s">
        <v>72</v>
      </c>
      <c r="N217" s="174"/>
      <c r="O217" s="174"/>
      <c r="P217" s="174"/>
      <c r="Q217" s="174"/>
      <c r="R217" s="174"/>
      <c r="S217" s="174"/>
      <c r="T217" s="174"/>
      <c r="U217" s="174"/>
      <c r="V217" s="174"/>
      <c r="W217" s="174"/>
      <c r="X217" s="174"/>
      <c r="Y217" s="174"/>
      <c r="Z217" s="174"/>
      <c r="AA217" s="174"/>
      <c r="AB217" s="174"/>
      <c r="AC217" s="174"/>
      <c r="AD217" s="174"/>
      <c r="AE217" s="174"/>
      <c r="AF217" s="174"/>
      <c r="AG217" s="174"/>
      <c r="AH217" s="174"/>
    </row>
    <row r="218" spans="2:34" s="37" customFormat="1" ht="15.75">
      <c r="B218" s="174" t="str">
        <f>VLOOKUP(C218,Companies[],5,FALSE)</f>
        <v>Oil &amp; Gas</v>
      </c>
      <c r="C218" s="174" t="s">
        <v>359</v>
      </c>
      <c r="D218" s="174" t="s">
        <v>196</v>
      </c>
      <c r="E218" s="174" t="s">
        <v>981</v>
      </c>
      <c r="F218" s="174" t="s">
        <v>68</v>
      </c>
      <c r="G218" s="174" t="s">
        <v>68</v>
      </c>
      <c r="H218" s="174"/>
      <c r="I218" s="174" t="s">
        <v>78</v>
      </c>
      <c r="J218" s="309">
        <v>-983797</v>
      </c>
      <c r="K218" s="174" t="s">
        <v>72</v>
      </c>
      <c r="L218" s="174" t="s">
        <v>72</v>
      </c>
      <c r="M218" s="174" t="s">
        <v>72</v>
      </c>
      <c r="N218" s="174"/>
      <c r="O218" s="174"/>
      <c r="P218" s="174"/>
      <c r="Q218" s="174"/>
      <c r="R218" s="174"/>
      <c r="S218" s="174"/>
      <c r="T218" s="174"/>
      <c r="U218" s="174"/>
      <c r="V218" s="174"/>
      <c r="W218" s="174"/>
      <c r="X218" s="174"/>
      <c r="Y218" s="174"/>
      <c r="Z218" s="174"/>
      <c r="AA218" s="174"/>
      <c r="AB218" s="174"/>
      <c r="AC218" s="174"/>
      <c r="AD218" s="174"/>
      <c r="AE218" s="174"/>
      <c r="AF218" s="174"/>
      <c r="AG218" s="174"/>
      <c r="AH218" s="174"/>
    </row>
    <row r="219" spans="2:34" s="37" customFormat="1" ht="15.75">
      <c r="B219" s="174" t="str">
        <f>VLOOKUP(C219,Companies[],5,FALSE)</f>
        <v>Oil &amp; Gas</v>
      </c>
      <c r="C219" s="174" t="s">
        <v>359</v>
      </c>
      <c r="D219" s="174" t="s">
        <v>196</v>
      </c>
      <c r="E219" s="174" t="s">
        <v>981</v>
      </c>
      <c r="F219" s="174" t="s">
        <v>68</v>
      </c>
      <c r="G219" s="174" t="s">
        <v>68</v>
      </c>
      <c r="H219" s="174"/>
      <c r="I219" s="174" t="s">
        <v>78</v>
      </c>
      <c r="J219" s="309">
        <v>-13498877</v>
      </c>
      <c r="K219" s="174" t="s">
        <v>72</v>
      </c>
      <c r="L219" s="174" t="s">
        <v>72</v>
      </c>
      <c r="M219" s="174" t="s">
        <v>72</v>
      </c>
      <c r="N219" s="174"/>
      <c r="O219" s="174"/>
      <c r="P219" s="174"/>
      <c r="Q219" s="174"/>
      <c r="R219" s="174"/>
      <c r="S219" s="174"/>
      <c r="T219" s="174"/>
      <c r="U219" s="174"/>
      <c r="V219" s="174"/>
      <c r="W219" s="174"/>
      <c r="X219" s="174"/>
      <c r="Y219" s="174"/>
      <c r="Z219" s="174"/>
      <c r="AA219" s="174"/>
      <c r="AB219" s="174"/>
      <c r="AC219" s="174"/>
      <c r="AD219" s="174"/>
      <c r="AE219" s="174"/>
      <c r="AF219" s="174"/>
      <c r="AG219" s="174"/>
      <c r="AH219" s="174"/>
    </row>
    <row r="220" spans="2:34" s="37" customFormat="1" ht="15.75">
      <c r="B220" s="174" t="str">
        <f>VLOOKUP(C220,Companies[],5,FALSE)</f>
        <v>Oil &amp; Gas</v>
      </c>
      <c r="C220" s="174" t="s">
        <v>359</v>
      </c>
      <c r="D220" s="174" t="s">
        <v>196</v>
      </c>
      <c r="E220" s="174" t="s">
        <v>981</v>
      </c>
      <c r="F220" s="174" t="s">
        <v>68</v>
      </c>
      <c r="G220" s="174" t="s">
        <v>68</v>
      </c>
      <c r="H220" s="174"/>
      <c r="I220" s="174" t="s">
        <v>78</v>
      </c>
      <c r="J220" s="309">
        <v>-12622908</v>
      </c>
      <c r="K220" s="174" t="s">
        <v>72</v>
      </c>
      <c r="L220" s="174" t="s">
        <v>72</v>
      </c>
      <c r="M220" s="174" t="s">
        <v>72</v>
      </c>
      <c r="N220" s="174"/>
      <c r="O220" s="174"/>
      <c r="P220" s="174"/>
      <c r="Q220" s="174"/>
      <c r="R220" s="174"/>
      <c r="S220" s="174"/>
      <c r="T220" s="174"/>
      <c r="U220" s="174"/>
      <c r="V220" s="174"/>
      <c r="W220" s="174"/>
      <c r="X220" s="174"/>
      <c r="Y220" s="174"/>
      <c r="Z220" s="174"/>
      <c r="AA220" s="174"/>
      <c r="AB220" s="174"/>
      <c r="AC220" s="174"/>
      <c r="AD220" s="174"/>
      <c r="AE220" s="174"/>
      <c r="AF220" s="174"/>
      <c r="AG220" s="174"/>
      <c r="AH220" s="174"/>
    </row>
    <row r="221" spans="2:34" s="37" customFormat="1" ht="15.75">
      <c r="B221" s="174" t="str">
        <f>VLOOKUP(C221,Companies[],5,FALSE)</f>
        <v>Oil &amp; Gas</v>
      </c>
      <c r="C221" s="174" t="s">
        <v>359</v>
      </c>
      <c r="D221" s="174" t="s">
        <v>196</v>
      </c>
      <c r="E221" s="174" t="s">
        <v>980</v>
      </c>
      <c r="F221" s="174" t="s">
        <v>72</v>
      </c>
      <c r="G221" s="174" t="s">
        <v>72</v>
      </c>
      <c r="H221" s="174"/>
      <c r="I221" s="174" t="s">
        <v>78</v>
      </c>
      <c r="J221" s="309">
        <v>-39011173</v>
      </c>
      <c r="K221" s="174" t="s">
        <v>72</v>
      </c>
      <c r="L221" s="174" t="s">
        <v>72</v>
      </c>
      <c r="M221" s="174" t="s">
        <v>72</v>
      </c>
      <c r="N221" s="174"/>
      <c r="O221" s="174"/>
      <c r="P221" s="174"/>
      <c r="Q221" s="174"/>
      <c r="R221" s="174"/>
      <c r="S221" s="174"/>
      <c r="T221" s="174"/>
      <c r="U221" s="174"/>
      <c r="V221" s="174"/>
      <c r="W221" s="174"/>
      <c r="X221" s="174"/>
      <c r="Y221" s="174"/>
      <c r="Z221" s="174"/>
      <c r="AA221" s="174"/>
      <c r="AB221" s="174"/>
      <c r="AC221" s="174"/>
      <c r="AD221" s="174"/>
      <c r="AE221" s="174"/>
      <c r="AF221" s="174"/>
      <c r="AG221" s="174"/>
      <c r="AH221" s="174"/>
    </row>
    <row r="222" spans="2:34" s="37" customFormat="1" ht="15.75">
      <c r="B222" s="174" t="str">
        <f>VLOOKUP(C222,Companies[],5,FALSE)</f>
        <v>Oil &amp; Gas</v>
      </c>
      <c r="C222" s="174" t="s">
        <v>363</v>
      </c>
      <c r="D222" s="174" t="s">
        <v>196</v>
      </c>
      <c r="E222" s="174" t="s">
        <v>977</v>
      </c>
      <c r="F222" s="174" t="s">
        <v>72</v>
      </c>
      <c r="G222" s="174" t="s">
        <v>72</v>
      </c>
      <c r="H222" s="174"/>
      <c r="I222" s="174" t="s">
        <v>78</v>
      </c>
      <c r="J222" s="309">
        <v>23349000</v>
      </c>
      <c r="K222" s="174" t="s">
        <v>72</v>
      </c>
      <c r="L222" s="174" t="s">
        <v>72</v>
      </c>
      <c r="M222" s="174" t="s">
        <v>72</v>
      </c>
      <c r="N222" s="174"/>
      <c r="O222" s="174"/>
      <c r="P222" s="174"/>
      <c r="Q222" s="174"/>
      <c r="R222" s="174"/>
      <c r="S222" s="174"/>
      <c r="T222" s="174"/>
      <c r="U222" s="174"/>
      <c r="V222" s="174"/>
      <c r="W222" s="174"/>
      <c r="X222" s="174"/>
      <c r="Y222" s="174"/>
      <c r="Z222" s="174"/>
      <c r="AA222" s="174"/>
      <c r="AB222" s="174"/>
      <c r="AC222" s="174"/>
      <c r="AD222" s="174"/>
      <c r="AE222" s="174"/>
      <c r="AF222" s="174"/>
      <c r="AG222" s="174"/>
      <c r="AH222" s="174"/>
    </row>
    <row r="223" spans="2:34" s="37" customFormat="1" ht="15.75">
      <c r="B223" s="174" t="str">
        <f>VLOOKUP(C223,Companies[],5,FALSE)</f>
        <v>Oil &amp; Gas</v>
      </c>
      <c r="C223" s="174" t="s">
        <v>363</v>
      </c>
      <c r="D223" s="174" t="s">
        <v>196</v>
      </c>
      <c r="E223" s="174" t="s">
        <v>980</v>
      </c>
      <c r="F223" s="174" t="s">
        <v>72</v>
      </c>
      <c r="G223" s="174" t="s">
        <v>72</v>
      </c>
      <c r="H223" s="174"/>
      <c r="I223" s="174" t="s">
        <v>78</v>
      </c>
      <c r="J223" s="309">
        <v>55680612</v>
      </c>
      <c r="K223" s="174" t="s">
        <v>72</v>
      </c>
      <c r="L223" s="174" t="s">
        <v>72</v>
      </c>
      <c r="M223" s="174" t="s">
        <v>72</v>
      </c>
      <c r="N223" s="174"/>
      <c r="O223" s="174"/>
      <c r="P223" s="174"/>
      <c r="Q223" s="174"/>
      <c r="R223" s="174"/>
      <c r="S223" s="174"/>
      <c r="T223" s="174"/>
      <c r="U223" s="174"/>
      <c r="V223" s="174"/>
      <c r="W223" s="174"/>
      <c r="X223" s="174"/>
      <c r="Y223" s="174"/>
      <c r="Z223" s="174"/>
      <c r="AA223" s="174"/>
      <c r="AB223" s="174"/>
      <c r="AC223" s="174"/>
      <c r="AD223" s="174"/>
      <c r="AE223" s="174"/>
      <c r="AF223" s="174"/>
      <c r="AG223" s="174"/>
      <c r="AH223" s="174"/>
    </row>
    <row r="224" spans="2:34" s="37" customFormat="1" ht="15.75">
      <c r="B224" s="174" t="str">
        <f>VLOOKUP(C224,Companies[],5,FALSE)</f>
        <v>Oil &amp; Gas</v>
      </c>
      <c r="C224" s="174" t="s">
        <v>367</v>
      </c>
      <c r="D224" s="174" t="s">
        <v>196</v>
      </c>
      <c r="E224" s="174" t="s">
        <v>977</v>
      </c>
      <c r="F224" s="174" t="s">
        <v>72</v>
      </c>
      <c r="G224" s="174" t="s">
        <v>72</v>
      </c>
      <c r="H224" s="174"/>
      <c r="I224" s="174" t="s">
        <v>78</v>
      </c>
      <c r="J224" s="309">
        <v>0</v>
      </c>
      <c r="K224" s="174" t="s">
        <v>72</v>
      </c>
      <c r="L224" s="174" t="s">
        <v>72</v>
      </c>
      <c r="M224" s="174" t="s">
        <v>72</v>
      </c>
      <c r="N224" s="174"/>
      <c r="O224" s="174"/>
      <c r="P224" s="174"/>
      <c r="Q224" s="174"/>
      <c r="R224" s="174"/>
      <c r="S224" s="174"/>
      <c r="T224" s="174"/>
      <c r="U224" s="174"/>
      <c r="V224" s="174"/>
      <c r="W224" s="174"/>
      <c r="X224" s="174"/>
      <c r="Y224" s="174"/>
      <c r="Z224" s="174"/>
      <c r="AA224" s="174"/>
      <c r="AB224" s="174"/>
      <c r="AC224" s="174"/>
      <c r="AD224" s="174"/>
      <c r="AE224" s="174"/>
      <c r="AF224" s="174"/>
      <c r="AG224" s="174"/>
      <c r="AH224" s="174"/>
    </row>
    <row r="225" spans="2:34" s="37" customFormat="1" ht="15.75">
      <c r="B225" s="174" t="str">
        <f>VLOOKUP(C225,Companies[],5,FALSE)</f>
        <v>Oil &amp; Gas</v>
      </c>
      <c r="C225" s="174" t="s">
        <v>367</v>
      </c>
      <c r="D225" s="174" t="s">
        <v>200</v>
      </c>
      <c r="E225" s="174" t="s">
        <v>988</v>
      </c>
      <c r="F225" s="174" t="s">
        <v>68</v>
      </c>
      <c r="G225" s="174" t="s">
        <v>68</v>
      </c>
      <c r="H225" s="174"/>
      <c r="I225" s="174" t="s">
        <v>78</v>
      </c>
      <c r="J225" s="309">
        <v>258893</v>
      </c>
      <c r="K225" s="174" t="s">
        <v>72</v>
      </c>
      <c r="L225" s="174" t="s">
        <v>72</v>
      </c>
      <c r="M225" s="174" t="s">
        <v>72</v>
      </c>
      <c r="N225" s="174"/>
      <c r="O225" s="174"/>
      <c r="P225" s="174"/>
      <c r="Q225" s="174"/>
      <c r="R225" s="174"/>
      <c r="S225" s="174"/>
      <c r="T225" s="174"/>
      <c r="U225" s="174"/>
      <c r="V225" s="174"/>
      <c r="W225" s="174"/>
      <c r="X225" s="174"/>
      <c r="Y225" s="174"/>
      <c r="Z225" s="174"/>
      <c r="AA225" s="174"/>
      <c r="AB225" s="174"/>
      <c r="AC225" s="174"/>
      <c r="AD225" s="174"/>
      <c r="AE225" s="174"/>
      <c r="AF225" s="174"/>
      <c r="AG225" s="174"/>
      <c r="AH225" s="174"/>
    </row>
    <row r="226" spans="2:34" s="37" customFormat="1" ht="15.75">
      <c r="B226" s="174" t="str">
        <f>VLOOKUP(C226,Companies[],5,FALSE)</f>
        <v>Oil &amp; Gas</v>
      </c>
      <c r="C226" s="174" t="s">
        <v>367</v>
      </c>
      <c r="D226" s="174" t="s">
        <v>196</v>
      </c>
      <c r="E226" s="174" t="s">
        <v>980</v>
      </c>
      <c r="F226" s="174" t="s">
        <v>72</v>
      </c>
      <c r="G226" s="174" t="s">
        <v>72</v>
      </c>
      <c r="H226" s="174"/>
      <c r="I226" s="174" t="s">
        <v>78</v>
      </c>
      <c r="J226" s="309">
        <v>0</v>
      </c>
      <c r="K226" s="174" t="s">
        <v>72</v>
      </c>
      <c r="L226" s="174" t="s">
        <v>72</v>
      </c>
      <c r="M226" s="174" t="s">
        <v>72</v>
      </c>
      <c r="N226" s="174"/>
      <c r="O226" s="174"/>
      <c r="P226" s="174"/>
      <c r="Q226" s="174"/>
      <c r="R226" s="174"/>
      <c r="S226" s="174"/>
      <c r="T226" s="174"/>
      <c r="U226" s="174"/>
      <c r="V226" s="174"/>
      <c r="W226" s="174"/>
      <c r="X226" s="174"/>
      <c r="Y226" s="174"/>
      <c r="Z226" s="174"/>
      <c r="AA226" s="174"/>
      <c r="AB226" s="174"/>
      <c r="AC226" s="174"/>
      <c r="AD226" s="174"/>
      <c r="AE226" s="174"/>
      <c r="AF226" s="174"/>
      <c r="AG226" s="174"/>
      <c r="AH226" s="174"/>
    </row>
    <row r="227" spans="2:34" s="37" customFormat="1" ht="15.75">
      <c r="B227" s="174" t="str">
        <f>VLOOKUP(C227,Companies[],5,FALSE)</f>
        <v>Mining</v>
      </c>
      <c r="C227" s="12" t="s">
        <v>370</v>
      </c>
      <c r="D227" s="174" t="s">
        <v>196</v>
      </c>
      <c r="E227" s="174" t="s">
        <v>991</v>
      </c>
      <c r="F227" s="174" t="s">
        <v>72</v>
      </c>
      <c r="G227" s="174" t="s">
        <v>72</v>
      </c>
      <c r="H227" s="174"/>
      <c r="I227" s="174" t="s">
        <v>78</v>
      </c>
      <c r="J227" s="309">
        <v>32446275</v>
      </c>
      <c r="K227" s="174" t="s">
        <v>72</v>
      </c>
      <c r="L227" s="174" t="s">
        <v>72</v>
      </c>
      <c r="M227" s="174" t="s">
        <v>72</v>
      </c>
      <c r="N227" s="174"/>
      <c r="O227" s="174"/>
      <c r="P227" s="174"/>
      <c r="Q227" s="174"/>
      <c r="R227" s="174"/>
      <c r="S227" s="174"/>
      <c r="T227" s="174"/>
      <c r="U227" s="174"/>
      <c r="V227" s="174"/>
      <c r="W227" s="174"/>
      <c r="X227" s="174"/>
      <c r="Y227" s="174"/>
      <c r="Z227" s="174"/>
      <c r="AA227" s="174"/>
      <c r="AB227" s="174"/>
      <c r="AC227" s="174"/>
      <c r="AD227" s="174"/>
      <c r="AE227" s="174"/>
      <c r="AF227" s="174"/>
      <c r="AG227" s="174"/>
      <c r="AH227" s="174"/>
    </row>
    <row r="228" spans="2:34" s="37" customFormat="1" ht="15.75">
      <c r="B228" s="174" t="str">
        <f>VLOOKUP(C228,Companies[],5,FALSE)</f>
        <v>Oil &amp; Gas</v>
      </c>
      <c r="C228" s="174" t="s">
        <v>374</v>
      </c>
      <c r="D228" s="174" t="s">
        <v>196</v>
      </c>
      <c r="E228" s="174" t="s">
        <v>977</v>
      </c>
      <c r="F228" s="174" t="s">
        <v>72</v>
      </c>
      <c r="G228" s="174" t="s">
        <v>72</v>
      </c>
      <c r="H228" s="174"/>
      <c r="I228" s="174" t="s">
        <v>78</v>
      </c>
      <c r="J228" s="309">
        <v>98730000</v>
      </c>
      <c r="K228" s="174" t="s">
        <v>72</v>
      </c>
      <c r="L228" s="174" t="s">
        <v>72</v>
      </c>
      <c r="M228" s="174" t="s">
        <v>72</v>
      </c>
      <c r="N228" s="174"/>
      <c r="O228" s="174"/>
      <c r="P228" s="174"/>
      <c r="Q228" s="174"/>
      <c r="R228" s="174"/>
      <c r="S228" s="174"/>
      <c r="T228" s="174"/>
      <c r="U228" s="174"/>
      <c r="V228" s="174"/>
      <c r="W228" s="174"/>
      <c r="X228" s="174"/>
      <c r="Y228" s="174"/>
      <c r="Z228" s="174"/>
      <c r="AA228" s="174"/>
      <c r="AB228" s="174"/>
      <c r="AC228" s="174"/>
      <c r="AD228" s="174"/>
      <c r="AE228" s="174"/>
      <c r="AF228" s="174"/>
      <c r="AG228" s="174"/>
      <c r="AH228" s="174"/>
    </row>
    <row r="229" spans="2:34" s="37" customFormat="1" ht="15.75">
      <c r="B229" s="174" t="str">
        <f>VLOOKUP(C229,Companies[],5,FALSE)</f>
        <v>Oil &amp; Gas</v>
      </c>
      <c r="C229" s="174" t="s">
        <v>374</v>
      </c>
      <c r="D229" s="174" t="s">
        <v>196</v>
      </c>
      <c r="E229" s="174" t="s">
        <v>980</v>
      </c>
      <c r="F229" s="174" t="s">
        <v>72</v>
      </c>
      <c r="G229" s="174" t="s">
        <v>72</v>
      </c>
      <c r="H229" s="174"/>
      <c r="I229" s="174" t="s">
        <v>78</v>
      </c>
      <c r="J229" s="309">
        <v>181046576</v>
      </c>
      <c r="K229" s="174" t="s">
        <v>72</v>
      </c>
      <c r="L229" s="174" t="s">
        <v>72</v>
      </c>
      <c r="M229" s="174" t="s">
        <v>72</v>
      </c>
      <c r="N229" s="174"/>
      <c r="O229" s="174"/>
      <c r="P229" s="174"/>
      <c r="Q229" s="174"/>
      <c r="R229" s="174"/>
      <c r="S229" s="174"/>
      <c r="T229" s="174"/>
      <c r="U229" s="174"/>
      <c r="V229" s="174"/>
      <c r="W229" s="174"/>
      <c r="X229" s="174"/>
      <c r="Y229" s="174"/>
      <c r="Z229" s="174"/>
      <c r="AA229" s="174"/>
      <c r="AB229" s="174"/>
      <c r="AC229" s="174"/>
      <c r="AD229" s="174"/>
      <c r="AE229" s="174"/>
      <c r="AF229" s="174"/>
      <c r="AG229" s="174"/>
      <c r="AH229" s="174"/>
    </row>
    <row r="230" spans="2:34" s="37" customFormat="1" ht="15.75">
      <c r="B230" s="174" t="str">
        <f>VLOOKUP(C230,Companies[],5,FALSE)</f>
        <v>Oil &amp; Gas</v>
      </c>
      <c r="C230" s="174" t="s">
        <v>378</v>
      </c>
      <c r="D230" s="174" t="s">
        <v>196</v>
      </c>
      <c r="E230" s="174" t="s">
        <v>977</v>
      </c>
      <c r="F230" s="174" t="s">
        <v>72</v>
      </c>
      <c r="G230" s="174" t="s">
        <v>72</v>
      </c>
      <c r="H230" s="174"/>
      <c r="I230" s="174" t="s">
        <v>78</v>
      </c>
      <c r="J230" s="309">
        <v>369000000</v>
      </c>
      <c r="K230" s="174" t="s">
        <v>72</v>
      </c>
      <c r="L230" s="174" t="s">
        <v>72</v>
      </c>
      <c r="M230" s="174" t="s">
        <v>72</v>
      </c>
      <c r="N230" s="174"/>
      <c r="O230" s="174"/>
      <c r="P230" s="174"/>
      <c r="Q230" s="174"/>
      <c r="R230" s="174"/>
      <c r="S230" s="174"/>
      <c r="T230" s="174"/>
      <c r="U230" s="174"/>
      <c r="V230" s="174"/>
      <c r="W230" s="174"/>
      <c r="X230" s="174"/>
      <c r="Y230" s="174"/>
      <c r="Z230" s="174"/>
      <c r="AA230" s="174"/>
      <c r="AB230" s="174"/>
      <c r="AC230" s="174"/>
      <c r="AD230" s="174"/>
      <c r="AE230" s="174"/>
      <c r="AF230" s="174"/>
      <c r="AG230" s="174"/>
      <c r="AH230" s="174"/>
    </row>
    <row r="231" spans="2:34" s="37" customFormat="1" ht="15.75">
      <c r="B231" s="174" t="str">
        <f>VLOOKUP(C231,Companies[],5,FALSE)</f>
        <v>Oil &amp; Gas</v>
      </c>
      <c r="C231" s="174" t="s">
        <v>378</v>
      </c>
      <c r="D231" s="174" t="s">
        <v>200</v>
      </c>
      <c r="E231" s="174" t="s">
        <v>988</v>
      </c>
      <c r="F231" s="174" t="s">
        <v>68</v>
      </c>
      <c r="G231" s="174" t="s">
        <v>68</v>
      </c>
      <c r="H231" s="174"/>
      <c r="I231" s="174" t="s">
        <v>78</v>
      </c>
      <c r="J231" s="309">
        <v>45269</v>
      </c>
      <c r="K231" s="174" t="s">
        <v>72</v>
      </c>
      <c r="L231" s="174" t="s">
        <v>72</v>
      </c>
      <c r="M231" s="174" t="s">
        <v>72</v>
      </c>
      <c r="N231" s="174"/>
      <c r="O231" s="174"/>
      <c r="P231" s="174"/>
      <c r="Q231" s="174"/>
      <c r="R231" s="174"/>
      <c r="S231" s="174"/>
      <c r="T231" s="174"/>
      <c r="U231" s="174"/>
      <c r="V231" s="174"/>
      <c r="W231" s="174"/>
      <c r="X231" s="174"/>
      <c r="Y231" s="174"/>
      <c r="Z231" s="174"/>
      <c r="AA231" s="174"/>
      <c r="AB231" s="174"/>
      <c r="AC231" s="174"/>
      <c r="AD231" s="174"/>
      <c r="AE231" s="174"/>
      <c r="AF231" s="174"/>
      <c r="AG231" s="174"/>
      <c r="AH231" s="174"/>
    </row>
    <row r="232" spans="2:34" s="37" customFormat="1" ht="15.75">
      <c r="B232" s="174" t="str">
        <f>VLOOKUP(C232,Companies[],5,FALSE)</f>
        <v>Oil &amp; Gas</v>
      </c>
      <c r="C232" s="174" t="s">
        <v>378</v>
      </c>
      <c r="D232" s="174" t="s">
        <v>200</v>
      </c>
      <c r="E232" s="174" t="s">
        <v>988</v>
      </c>
      <c r="F232" s="174" t="s">
        <v>68</v>
      </c>
      <c r="G232" s="174" t="s">
        <v>68</v>
      </c>
      <c r="H232" s="174"/>
      <c r="I232" s="174" t="s">
        <v>78</v>
      </c>
      <c r="J232" s="309">
        <v>10</v>
      </c>
      <c r="K232" s="174" t="s">
        <v>72</v>
      </c>
      <c r="L232" s="174" t="s">
        <v>72</v>
      </c>
      <c r="M232" s="174" t="s">
        <v>72</v>
      </c>
      <c r="N232" s="174"/>
      <c r="O232" s="174"/>
      <c r="P232" s="174"/>
      <c r="Q232" s="174"/>
      <c r="R232" s="174"/>
      <c r="S232" s="174"/>
      <c r="T232" s="174"/>
      <c r="U232" s="174"/>
      <c r="V232" s="174"/>
      <c r="W232" s="174"/>
      <c r="X232" s="174"/>
      <c r="Y232" s="174"/>
      <c r="Z232" s="174"/>
      <c r="AA232" s="174"/>
      <c r="AB232" s="174"/>
      <c r="AC232" s="174"/>
      <c r="AD232" s="174"/>
      <c r="AE232" s="174"/>
      <c r="AF232" s="174"/>
      <c r="AG232" s="174"/>
      <c r="AH232" s="174"/>
    </row>
    <row r="233" spans="2:34" s="37" customFormat="1" ht="15.75">
      <c r="B233" s="174" t="str">
        <f>VLOOKUP(C233,Companies[],5,FALSE)</f>
        <v>Oil &amp; Gas</v>
      </c>
      <c r="C233" s="174" t="s">
        <v>378</v>
      </c>
      <c r="D233" s="174" t="s">
        <v>200</v>
      </c>
      <c r="E233" s="174" t="s">
        <v>988</v>
      </c>
      <c r="F233" s="174" t="s">
        <v>68</v>
      </c>
      <c r="G233" s="174" t="s">
        <v>68</v>
      </c>
      <c r="H233" s="174"/>
      <c r="I233" s="174" t="s">
        <v>78</v>
      </c>
      <c r="J233" s="309">
        <v>36579</v>
      </c>
      <c r="K233" s="174" t="s">
        <v>72</v>
      </c>
      <c r="L233" s="174" t="s">
        <v>72</v>
      </c>
      <c r="M233" s="174" t="s">
        <v>72</v>
      </c>
      <c r="N233" s="174"/>
      <c r="O233" s="174"/>
      <c r="P233" s="174"/>
      <c r="Q233" s="174"/>
      <c r="R233" s="174"/>
      <c r="S233" s="174"/>
      <c r="T233" s="174"/>
      <c r="U233" s="174"/>
      <c r="V233" s="174"/>
      <c r="W233" s="174"/>
      <c r="X233" s="174"/>
      <c r="Y233" s="174"/>
      <c r="Z233" s="174"/>
      <c r="AA233" s="174"/>
      <c r="AB233" s="174"/>
      <c r="AC233" s="174"/>
      <c r="AD233" s="174"/>
      <c r="AE233" s="174"/>
      <c r="AF233" s="174"/>
      <c r="AG233" s="174"/>
      <c r="AH233" s="174"/>
    </row>
    <row r="234" spans="2:34" s="37" customFormat="1" ht="15.75">
      <c r="B234" s="174" t="str">
        <f>VLOOKUP(C234,Companies[],5,FALSE)</f>
        <v>Oil &amp; Gas</v>
      </c>
      <c r="C234" s="174" t="s">
        <v>378</v>
      </c>
      <c r="D234" s="174" t="s">
        <v>200</v>
      </c>
      <c r="E234" s="174" t="s">
        <v>988</v>
      </c>
      <c r="F234" s="174" t="s">
        <v>68</v>
      </c>
      <c r="G234" s="174" t="s">
        <v>68</v>
      </c>
      <c r="H234" s="174"/>
      <c r="I234" s="174" t="s">
        <v>78</v>
      </c>
      <c r="J234" s="309">
        <v>60406</v>
      </c>
      <c r="K234" s="174" t="s">
        <v>72</v>
      </c>
      <c r="L234" s="174" t="s">
        <v>72</v>
      </c>
      <c r="M234" s="174" t="s">
        <v>72</v>
      </c>
      <c r="N234" s="174"/>
      <c r="O234" s="174"/>
      <c r="P234" s="174"/>
      <c r="Q234" s="174"/>
      <c r="R234" s="174"/>
      <c r="S234" s="174"/>
      <c r="T234" s="174"/>
      <c r="U234" s="174"/>
      <c r="V234" s="174"/>
      <c r="W234" s="174"/>
      <c r="X234" s="174"/>
      <c r="Y234" s="174"/>
      <c r="Z234" s="174"/>
      <c r="AA234" s="174"/>
      <c r="AB234" s="174"/>
      <c r="AC234" s="174"/>
      <c r="AD234" s="174"/>
      <c r="AE234" s="174"/>
      <c r="AF234" s="174"/>
      <c r="AG234" s="174"/>
      <c r="AH234" s="174"/>
    </row>
    <row r="235" spans="2:34" s="37" customFormat="1" ht="15.75">
      <c r="B235" s="174" t="str">
        <f>VLOOKUP(C235,Companies[],5,FALSE)</f>
        <v>Oil &amp; Gas</v>
      </c>
      <c r="C235" s="174" t="s">
        <v>378</v>
      </c>
      <c r="D235" s="174" t="s">
        <v>196</v>
      </c>
      <c r="E235" s="174" t="s">
        <v>981</v>
      </c>
      <c r="F235" s="174" t="s">
        <v>68</v>
      </c>
      <c r="G235" s="174" t="s">
        <v>68</v>
      </c>
      <c r="H235" s="174"/>
      <c r="I235" s="174" t="s">
        <v>78</v>
      </c>
      <c r="J235" s="309">
        <v>-42256472</v>
      </c>
      <c r="K235" s="174" t="s">
        <v>72</v>
      </c>
      <c r="L235" s="174" t="s">
        <v>72</v>
      </c>
      <c r="M235" s="174" t="s">
        <v>72</v>
      </c>
      <c r="N235" s="174"/>
      <c r="O235" s="174"/>
      <c r="P235" s="174"/>
      <c r="Q235" s="174"/>
      <c r="R235" s="174"/>
      <c r="S235" s="174"/>
      <c r="T235" s="174"/>
      <c r="U235" s="174"/>
      <c r="V235" s="174"/>
      <c r="W235" s="174"/>
      <c r="X235" s="174"/>
      <c r="Y235" s="174"/>
      <c r="Z235" s="174"/>
      <c r="AA235" s="174"/>
      <c r="AB235" s="174"/>
      <c r="AC235" s="174"/>
      <c r="AD235" s="174"/>
      <c r="AE235" s="174"/>
      <c r="AF235" s="174"/>
      <c r="AG235" s="174"/>
      <c r="AH235" s="174"/>
    </row>
    <row r="236" spans="2:34" s="37" customFormat="1" ht="15.75">
      <c r="B236" s="174" t="str">
        <f>VLOOKUP(C236,Companies[],5,FALSE)</f>
        <v>Oil &amp; Gas</v>
      </c>
      <c r="C236" s="174" t="s">
        <v>378</v>
      </c>
      <c r="D236" s="174" t="s">
        <v>196</v>
      </c>
      <c r="E236" s="174" t="s">
        <v>981</v>
      </c>
      <c r="F236" s="174" t="s">
        <v>68</v>
      </c>
      <c r="G236" s="174" t="s">
        <v>68</v>
      </c>
      <c r="H236" s="174"/>
      <c r="I236" s="174" t="s">
        <v>78</v>
      </c>
      <c r="J236" s="309">
        <v>-19703666</v>
      </c>
      <c r="K236" s="174" t="s">
        <v>72</v>
      </c>
      <c r="L236" s="174" t="s">
        <v>72</v>
      </c>
      <c r="M236" s="174" t="s">
        <v>72</v>
      </c>
      <c r="N236" s="174"/>
      <c r="O236" s="174"/>
      <c r="P236" s="174"/>
      <c r="Q236" s="174"/>
      <c r="R236" s="174"/>
      <c r="S236" s="174"/>
      <c r="T236" s="174"/>
      <c r="U236" s="174"/>
      <c r="V236" s="174"/>
      <c r="W236" s="174"/>
      <c r="X236" s="174"/>
      <c r="Y236" s="174"/>
      <c r="Z236" s="174"/>
      <c r="AA236" s="174"/>
      <c r="AB236" s="174"/>
      <c r="AC236" s="174"/>
      <c r="AD236" s="174"/>
      <c r="AE236" s="174"/>
      <c r="AF236" s="174"/>
      <c r="AG236" s="174"/>
      <c r="AH236" s="174"/>
    </row>
    <row r="237" spans="2:34" s="37" customFormat="1" ht="15.75">
      <c r="B237" s="174" t="str">
        <f>VLOOKUP(C237,Companies[],5,FALSE)</f>
        <v>Oil &amp; Gas</v>
      </c>
      <c r="C237" s="174" t="s">
        <v>378</v>
      </c>
      <c r="D237" s="174" t="s">
        <v>196</v>
      </c>
      <c r="E237" s="174" t="s">
        <v>980</v>
      </c>
      <c r="F237" s="174" t="s">
        <v>72</v>
      </c>
      <c r="G237" s="174" t="s">
        <v>72</v>
      </c>
      <c r="H237" s="174"/>
      <c r="I237" s="174" t="s">
        <v>78</v>
      </c>
      <c r="J237" s="309">
        <v>29987087</v>
      </c>
      <c r="K237" s="174" t="s">
        <v>72</v>
      </c>
      <c r="L237" s="174" t="s">
        <v>72</v>
      </c>
      <c r="M237" s="174" t="s">
        <v>72</v>
      </c>
      <c r="N237" s="174"/>
      <c r="O237" s="174"/>
      <c r="P237" s="174"/>
      <c r="Q237" s="174"/>
      <c r="R237" s="174"/>
      <c r="S237" s="174"/>
      <c r="T237" s="174"/>
      <c r="U237" s="174"/>
      <c r="V237" s="174"/>
      <c r="W237" s="174"/>
      <c r="X237" s="174"/>
      <c r="Y237" s="174"/>
      <c r="Z237" s="174"/>
      <c r="AA237" s="174"/>
      <c r="AB237" s="174"/>
      <c r="AC237" s="174"/>
      <c r="AD237" s="174"/>
      <c r="AE237" s="174"/>
      <c r="AF237" s="174"/>
      <c r="AG237" s="174"/>
      <c r="AH237" s="174"/>
    </row>
    <row r="238" spans="2:34" s="37" customFormat="1" ht="15.75">
      <c r="B238" s="174" t="str">
        <f>VLOOKUP(C238,Companies[],5,FALSE)</f>
        <v>Oil &amp; Gas</v>
      </c>
      <c r="C238" s="215" t="s">
        <v>378</v>
      </c>
      <c r="D238" s="174" t="s">
        <v>198</v>
      </c>
      <c r="E238" s="174" t="s">
        <v>986</v>
      </c>
      <c r="F238" s="174" t="s">
        <v>68</v>
      </c>
      <c r="G238" s="174" t="s">
        <v>68</v>
      </c>
      <c r="H238" s="174"/>
      <c r="I238" s="174" t="s">
        <v>78</v>
      </c>
      <c r="J238" s="309">
        <v>517034</v>
      </c>
      <c r="K238" s="174" t="s">
        <v>72</v>
      </c>
      <c r="L238" s="174" t="s">
        <v>72</v>
      </c>
      <c r="M238" s="174" t="s">
        <v>72</v>
      </c>
      <c r="N238" s="174"/>
      <c r="O238" s="174"/>
      <c r="P238" s="174"/>
      <c r="Q238" s="174"/>
      <c r="R238" s="174"/>
      <c r="S238" s="174"/>
      <c r="T238" s="174"/>
      <c r="U238" s="174"/>
      <c r="V238" s="174"/>
      <c r="W238" s="174"/>
      <c r="X238" s="174"/>
      <c r="Y238" s="174"/>
      <c r="Z238" s="174"/>
      <c r="AA238" s="174"/>
      <c r="AB238" s="174"/>
      <c r="AC238" s="174"/>
      <c r="AD238" s="174"/>
      <c r="AE238" s="174"/>
      <c r="AF238" s="174"/>
      <c r="AG238" s="174"/>
      <c r="AH238" s="174"/>
    </row>
    <row r="239" spans="2:34" s="37" customFormat="1" ht="15.75">
      <c r="B239" s="174" t="str">
        <f>VLOOKUP(C239,Companies[],5,FALSE)</f>
        <v>Oil &amp; Gas</v>
      </c>
      <c r="C239" s="215" t="s">
        <v>378</v>
      </c>
      <c r="D239" s="174" t="s">
        <v>198</v>
      </c>
      <c r="E239" s="174" t="s">
        <v>986</v>
      </c>
      <c r="F239" s="174" t="s">
        <v>68</v>
      </c>
      <c r="G239" s="174" t="s">
        <v>68</v>
      </c>
      <c r="H239" s="174"/>
      <c r="I239" s="174" t="s">
        <v>78</v>
      </c>
      <c r="J239" s="309">
        <v>122484</v>
      </c>
      <c r="K239" s="174" t="s">
        <v>72</v>
      </c>
      <c r="L239" s="174" t="s">
        <v>72</v>
      </c>
      <c r="M239" s="174" t="s">
        <v>72</v>
      </c>
      <c r="N239" s="174"/>
      <c r="O239" s="174"/>
      <c r="P239" s="174"/>
      <c r="Q239" s="174"/>
      <c r="R239" s="174"/>
      <c r="S239" s="174"/>
      <c r="T239" s="174"/>
      <c r="U239" s="174"/>
      <c r="V239" s="174"/>
      <c r="W239" s="174"/>
      <c r="X239" s="174"/>
      <c r="Y239" s="174"/>
      <c r="Z239" s="174"/>
      <c r="AA239" s="174"/>
      <c r="AB239" s="174"/>
      <c r="AC239" s="174"/>
      <c r="AD239" s="174"/>
      <c r="AE239" s="174"/>
      <c r="AF239" s="174"/>
      <c r="AG239" s="174"/>
      <c r="AH239" s="174"/>
    </row>
    <row r="240" spans="2:34" s="37" customFormat="1" ht="15.75">
      <c r="B240" s="174" t="str">
        <f>VLOOKUP(C240,Companies[],5,FALSE)</f>
        <v>Oil &amp; Gas</v>
      </c>
      <c r="C240" s="215" t="s">
        <v>378</v>
      </c>
      <c r="D240" s="174" t="s">
        <v>198</v>
      </c>
      <c r="E240" s="174" t="s">
        <v>986</v>
      </c>
      <c r="F240" s="174" t="s">
        <v>68</v>
      </c>
      <c r="G240" s="174" t="s">
        <v>68</v>
      </c>
      <c r="H240" s="174"/>
      <c r="I240" s="174" t="s">
        <v>78</v>
      </c>
      <c r="J240" s="309">
        <v>11390</v>
      </c>
      <c r="K240" s="174" t="s">
        <v>72</v>
      </c>
      <c r="L240" s="174" t="s">
        <v>72</v>
      </c>
      <c r="M240" s="174" t="s">
        <v>72</v>
      </c>
      <c r="N240" s="174"/>
      <c r="O240" s="174"/>
      <c r="P240" s="174"/>
      <c r="Q240" s="174"/>
      <c r="R240" s="174"/>
      <c r="S240" s="174"/>
      <c r="T240" s="174"/>
      <c r="U240" s="174"/>
      <c r="V240" s="174"/>
      <c r="W240" s="174"/>
      <c r="X240" s="174"/>
      <c r="Y240" s="174"/>
      <c r="Z240" s="174"/>
      <c r="AA240" s="174"/>
      <c r="AB240" s="174"/>
      <c r="AC240" s="174"/>
      <c r="AD240" s="174"/>
      <c r="AE240" s="174"/>
      <c r="AF240" s="174"/>
      <c r="AG240" s="174"/>
      <c r="AH240" s="174"/>
    </row>
    <row r="241" spans="2:34" s="37" customFormat="1" ht="15.75">
      <c r="B241" s="174" t="str">
        <f>VLOOKUP(C241,Companies[],5,FALSE)</f>
        <v>Oil &amp; Gas</v>
      </c>
      <c r="C241" s="174" t="s">
        <v>382</v>
      </c>
      <c r="D241" s="174" t="s">
        <v>196</v>
      </c>
      <c r="E241" s="174" t="s">
        <v>977</v>
      </c>
      <c r="F241" s="174" t="s">
        <v>72</v>
      </c>
      <c r="G241" s="174" t="s">
        <v>72</v>
      </c>
      <c r="H241" s="174"/>
      <c r="I241" s="174" t="s">
        <v>78</v>
      </c>
      <c r="J241" s="309">
        <v>39342491</v>
      </c>
      <c r="K241" s="174" t="s">
        <v>72</v>
      </c>
      <c r="L241" s="174" t="s">
        <v>72</v>
      </c>
      <c r="M241" s="174" t="s">
        <v>72</v>
      </c>
      <c r="N241" s="174"/>
      <c r="O241" s="174"/>
      <c r="P241" s="174"/>
      <c r="Q241" s="174"/>
      <c r="R241" s="174"/>
      <c r="S241" s="174"/>
      <c r="T241" s="174"/>
      <c r="U241" s="174"/>
      <c r="V241" s="174"/>
      <c r="W241" s="174"/>
      <c r="X241" s="174"/>
      <c r="Y241" s="174"/>
      <c r="Z241" s="174"/>
      <c r="AA241" s="174"/>
      <c r="AB241" s="174"/>
      <c r="AC241" s="174"/>
      <c r="AD241" s="174"/>
      <c r="AE241" s="174"/>
      <c r="AF241" s="174"/>
      <c r="AG241" s="174"/>
      <c r="AH241" s="174"/>
    </row>
    <row r="242" spans="2:34" s="37" customFormat="1" ht="15.75">
      <c r="B242" s="174" t="str">
        <f>VLOOKUP(C242,Companies[],5,FALSE)</f>
        <v>Oil &amp; Gas</v>
      </c>
      <c r="C242" s="174" t="s">
        <v>382</v>
      </c>
      <c r="D242" s="174" t="s">
        <v>196</v>
      </c>
      <c r="E242" s="174" t="s">
        <v>980</v>
      </c>
      <c r="F242" s="174" t="s">
        <v>72</v>
      </c>
      <c r="G242" s="174" t="s">
        <v>72</v>
      </c>
      <c r="H242" s="174"/>
      <c r="I242" s="174" t="s">
        <v>78</v>
      </c>
      <c r="J242" s="309">
        <v>89564509</v>
      </c>
      <c r="K242" s="174" t="s">
        <v>72</v>
      </c>
      <c r="L242" s="174" t="s">
        <v>72</v>
      </c>
      <c r="M242" s="174" t="s">
        <v>72</v>
      </c>
      <c r="N242" s="174"/>
      <c r="O242" s="174"/>
      <c r="P242" s="174"/>
      <c r="Q242" s="174"/>
      <c r="R242" s="174"/>
      <c r="S242" s="174"/>
      <c r="T242" s="174"/>
      <c r="U242" s="174"/>
      <c r="V242" s="174"/>
      <c r="W242" s="174"/>
      <c r="X242" s="174"/>
      <c r="Y242" s="174"/>
      <c r="Z242" s="174"/>
      <c r="AA242" s="174"/>
      <c r="AB242" s="174"/>
      <c r="AC242" s="174"/>
      <c r="AD242" s="174"/>
      <c r="AE242" s="174"/>
      <c r="AF242" s="174"/>
      <c r="AG242" s="174"/>
      <c r="AH242" s="174"/>
    </row>
    <row r="243" spans="2:34" s="37" customFormat="1" ht="15.75">
      <c r="B243" s="174" t="str">
        <f>VLOOKUP(C243,Companies[],5,FALSE)</f>
        <v>Oil &amp; Gas</v>
      </c>
      <c r="C243" s="174" t="s">
        <v>386</v>
      </c>
      <c r="D243" s="174" t="s">
        <v>196</v>
      </c>
      <c r="E243" s="174" t="s">
        <v>981</v>
      </c>
      <c r="F243" s="174" t="s">
        <v>68</v>
      </c>
      <c r="G243" s="174" t="s">
        <v>68</v>
      </c>
      <c r="H243" s="174"/>
      <c r="I243" s="174" t="s">
        <v>78</v>
      </c>
      <c r="J243" s="309">
        <v>-29</v>
      </c>
      <c r="K243" s="174" t="s">
        <v>72</v>
      </c>
      <c r="L243" s="174" t="s">
        <v>72</v>
      </c>
      <c r="M243" s="174" t="s">
        <v>72</v>
      </c>
      <c r="N243" s="174"/>
      <c r="O243" s="174"/>
      <c r="P243" s="174"/>
      <c r="Q243" s="174"/>
      <c r="R243" s="174"/>
      <c r="S243" s="174"/>
      <c r="T243" s="174"/>
      <c r="U243" s="174"/>
      <c r="V243" s="174"/>
      <c r="W243" s="174"/>
      <c r="X243" s="174"/>
      <c r="Y243" s="174"/>
      <c r="Z243" s="174"/>
      <c r="AA243" s="174"/>
      <c r="AB243" s="174"/>
      <c r="AC243" s="174"/>
      <c r="AD243" s="174"/>
      <c r="AE243" s="174"/>
      <c r="AF243" s="174"/>
      <c r="AG243" s="174"/>
      <c r="AH243" s="174"/>
    </row>
    <row r="244" spans="2:34" s="37" customFormat="1" ht="15.75">
      <c r="B244" s="174" t="str">
        <f>VLOOKUP(C244,Companies[],5,FALSE)</f>
        <v>Oil &amp; Gas</v>
      </c>
      <c r="C244" s="174" t="s">
        <v>386</v>
      </c>
      <c r="D244" s="174" t="s">
        <v>196</v>
      </c>
      <c r="E244" s="174" t="s">
        <v>981</v>
      </c>
      <c r="F244" s="174" t="s">
        <v>68</v>
      </c>
      <c r="G244" s="174" t="s">
        <v>68</v>
      </c>
      <c r="H244" s="174"/>
      <c r="I244" s="174" t="s">
        <v>78</v>
      </c>
      <c r="J244" s="309">
        <v>-2415804</v>
      </c>
      <c r="K244" s="174" t="s">
        <v>72</v>
      </c>
      <c r="L244" s="174" t="s">
        <v>72</v>
      </c>
      <c r="M244" s="174" t="s">
        <v>72</v>
      </c>
      <c r="N244" s="174"/>
      <c r="O244" s="174"/>
      <c r="P244" s="174"/>
      <c r="Q244" s="174"/>
      <c r="R244" s="174"/>
      <c r="S244" s="174"/>
      <c r="T244" s="174"/>
      <c r="U244" s="174"/>
      <c r="V244" s="174"/>
      <c r="W244" s="174"/>
      <c r="X244" s="174"/>
      <c r="Y244" s="174"/>
      <c r="Z244" s="174"/>
      <c r="AA244" s="174"/>
      <c r="AB244" s="174"/>
      <c r="AC244" s="174"/>
      <c r="AD244" s="174"/>
      <c r="AE244" s="174"/>
      <c r="AF244" s="174"/>
      <c r="AG244" s="174"/>
      <c r="AH244" s="174"/>
    </row>
    <row r="245" spans="2:34" s="37" customFormat="1" ht="15.75">
      <c r="B245" s="174" t="str">
        <f>VLOOKUP(C245,Companies[],5,FALSE)</f>
        <v>Oil &amp; Gas</v>
      </c>
      <c r="C245" s="174" t="s">
        <v>386</v>
      </c>
      <c r="D245" s="174" t="s">
        <v>196</v>
      </c>
      <c r="E245" s="174" t="s">
        <v>981</v>
      </c>
      <c r="F245" s="174" t="s">
        <v>68</v>
      </c>
      <c r="G245" s="174" t="s">
        <v>68</v>
      </c>
      <c r="H245" s="174"/>
      <c r="I245" s="174" t="s">
        <v>78</v>
      </c>
      <c r="J245" s="309">
        <v>-28759170</v>
      </c>
      <c r="K245" s="174" t="s">
        <v>72</v>
      </c>
      <c r="L245" s="174" t="s">
        <v>72</v>
      </c>
      <c r="M245" s="174" t="s">
        <v>72</v>
      </c>
      <c r="N245" s="174"/>
      <c r="O245" s="174"/>
      <c r="P245" s="174"/>
      <c r="Q245" s="174"/>
      <c r="R245" s="174"/>
      <c r="S245" s="174"/>
      <c r="T245" s="174"/>
      <c r="U245" s="174"/>
      <c r="V245" s="174"/>
      <c r="W245" s="174"/>
      <c r="X245" s="174"/>
      <c r="Y245" s="174"/>
      <c r="Z245" s="174"/>
      <c r="AA245" s="174"/>
      <c r="AB245" s="174"/>
      <c r="AC245" s="174"/>
      <c r="AD245" s="174"/>
      <c r="AE245" s="174"/>
      <c r="AF245" s="174"/>
      <c r="AG245" s="174"/>
      <c r="AH245" s="174"/>
    </row>
    <row r="246" spans="2:34" s="37" customFormat="1" ht="15.75">
      <c r="B246" s="174" t="str">
        <f>VLOOKUP(C246,Companies[],5,FALSE)</f>
        <v>Oil &amp; Gas</v>
      </c>
      <c r="C246" s="174" t="s">
        <v>386</v>
      </c>
      <c r="D246" s="174" t="s">
        <v>196</v>
      </c>
      <c r="E246" s="174" t="s">
        <v>977</v>
      </c>
      <c r="F246" s="174" t="s">
        <v>72</v>
      </c>
      <c r="G246" s="174" t="s">
        <v>72</v>
      </c>
      <c r="H246" s="174"/>
      <c r="I246" s="174" t="s">
        <v>78</v>
      </c>
      <c r="J246" s="309">
        <v>105582585</v>
      </c>
      <c r="K246" s="174" t="s">
        <v>72</v>
      </c>
      <c r="L246" s="174" t="s">
        <v>72</v>
      </c>
      <c r="M246" s="174" t="s">
        <v>72</v>
      </c>
      <c r="N246" s="174"/>
      <c r="O246" s="174"/>
      <c r="P246" s="174"/>
      <c r="Q246" s="174"/>
      <c r="R246" s="174"/>
      <c r="S246" s="174"/>
      <c r="T246" s="174"/>
      <c r="U246" s="174"/>
      <c r="V246" s="174"/>
      <c r="W246" s="174"/>
      <c r="X246" s="174"/>
      <c r="Y246" s="174"/>
      <c r="Z246" s="174"/>
      <c r="AA246" s="174"/>
      <c r="AB246" s="174"/>
      <c r="AC246" s="174"/>
      <c r="AD246" s="174"/>
      <c r="AE246" s="174"/>
      <c r="AF246" s="174"/>
      <c r="AG246" s="174"/>
      <c r="AH246" s="174"/>
    </row>
    <row r="247" spans="2:34" s="37" customFormat="1" ht="15.75">
      <c r="B247" s="174" t="str">
        <f>VLOOKUP(C247,Companies[],5,FALSE)</f>
        <v>Oil &amp; Gas</v>
      </c>
      <c r="C247" s="174" t="s">
        <v>386</v>
      </c>
      <c r="D247" s="174" t="s">
        <v>196</v>
      </c>
      <c r="E247" s="174" t="s">
        <v>980</v>
      </c>
      <c r="F247" s="174" t="s">
        <v>72</v>
      </c>
      <c r="G247" s="174" t="s">
        <v>72</v>
      </c>
      <c r="H247" s="174"/>
      <c r="I247" s="174" t="s">
        <v>78</v>
      </c>
      <c r="J247" s="309">
        <v>121724148</v>
      </c>
      <c r="K247" s="174" t="s">
        <v>72</v>
      </c>
      <c r="L247" s="174" t="s">
        <v>72</v>
      </c>
      <c r="M247" s="174" t="s">
        <v>72</v>
      </c>
      <c r="N247" s="174"/>
      <c r="O247" s="174"/>
      <c r="P247" s="174"/>
      <c r="Q247" s="174"/>
      <c r="R247" s="174"/>
      <c r="S247" s="174"/>
      <c r="T247" s="174"/>
      <c r="U247" s="174"/>
      <c r="V247" s="174"/>
      <c r="W247" s="174"/>
      <c r="X247" s="174"/>
      <c r="Y247" s="174"/>
      <c r="Z247" s="174"/>
      <c r="AA247" s="174"/>
      <c r="AB247" s="174"/>
      <c r="AC247" s="174"/>
      <c r="AD247" s="174"/>
      <c r="AE247" s="174"/>
      <c r="AF247" s="174"/>
      <c r="AG247" s="174"/>
      <c r="AH247" s="174"/>
    </row>
    <row r="248" spans="2:34" s="37" customFormat="1" ht="15.75">
      <c r="B248" s="174" t="str">
        <f>VLOOKUP(C248,Companies[],5,FALSE)</f>
        <v>Mining</v>
      </c>
      <c r="C248" s="12" t="s">
        <v>390</v>
      </c>
      <c r="D248" s="174" t="s">
        <v>196</v>
      </c>
      <c r="E248" s="174" t="s">
        <v>991</v>
      </c>
      <c r="F248" s="174" t="s">
        <v>72</v>
      </c>
      <c r="G248" s="174" t="s">
        <v>72</v>
      </c>
      <c r="H248" s="174"/>
      <c r="I248" s="174" t="s">
        <v>78</v>
      </c>
      <c r="J248" s="309">
        <v>22012104</v>
      </c>
      <c r="K248" s="174" t="s">
        <v>72</v>
      </c>
      <c r="L248" s="174" t="s">
        <v>72</v>
      </c>
      <c r="M248" s="174" t="s">
        <v>72</v>
      </c>
      <c r="N248" s="174"/>
      <c r="O248" s="174"/>
      <c r="P248" s="174"/>
      <c r="Q248" s="174"/>
      <c r="R248" s="174"/>
      <c r="S248" s="174"/>
      <c r="T248" s="174"/>
      <c r="U248" s="174"/>
      <c r="V248" s="174"/>
      <c r="W248" s="174"/>
      <c r="X248" s="174"/>
      <c r="Y248" s="174"/>
      <c r="Z248" s="174"/>
      <c r="AA248" s="174"/>
      <c r="AB248" s="174"/>
      <c r="AC248" s="174"/>
      <c r="AD248" s="174"/>
      <c r="AE248" s="174"/>
      <c r="AF248" s="174"/>
      <c r="AG248" s="174"/>
      <c r="AH248" s="174"/>
    </row>
    <row r="249" spans="2:34" s="37" customFormat="1" ht="15.75">
      <c r="B249" s="174" t="str">
        <f>VLOOKUP(C249,Companies[],5,FALSE)</f>
        <v>Mining</v>
      </c>
      <c r="C249" s="215" t="s">
        <v>390</v>
      </c>
      <c r="D249" s="174" t="s">
        <v>198</v>
      </c>
      <c r="E249" s="174" t="s">
        <v>986</v>
      </c>
      <c r="F249" s="174" t="s">
        <v>68</v>
      </c>
      <c r="G249" s="174" t="s">
        <v>68</v>
      </c>
      <c r="H249" s="235"/>
      <c r="I249" s="174" t="s">
        <v>78</v>
      </c>
      <c r="J249" s="309">
        <v>48552</v>
      </c>
      <c r="K249" s="174" t="s">
        <v>72</v>
      </c>
      <c r="L249" s="174" t="s">
        <v>72</v>
      </c>
      <c r="M249" s="174" t="s">
        <v>72</v>
      </c>
      <c r="N249" s="174"/>
      <c r="O249" s="174"/>
      <c r="P249" s="174"/>
      <c r="Q249" s="174"/>
      <c r="R249" s="174"/>
      <c r="S249" s="174"/>
      <c r="T249" s="174"/>
      <c r="U249" s="174"/>
      <c r="V249" s="174"/>
      <c r="W249" s="174"/>
      <c r="X249" s="174"/>
      <c r="Y249" s="174"/>
      <c r="Z249" s="174"/>
      <c r="AA249" s="174"/>
      <c r="AB249" s="174"/>
      <c r="AC249" s="174"/>
      <c r="AD249" s="174"/>
      <c r="AE249" s="174"/>
      <c r="AF249" s="174"/>
      <c r="AG249" s="174"/>
      <c r="AH249" s="174"/>
    </row>
    <row r="250" spans="2:34" s="37" customFormat="1" ht="15.75">
      <c r="B250" s="174" t="str">
        <f>VLOOKUP(C250,Companies[],5,FALSE)</f>
        <v>Mining</v>
      </c>
      <c r="C250" s="215" t="s">
        <v>390</v>
      </c>
      <c r="D250" s="174" t="s">
        <v>198</v>
      </c>
      <c r="E250" s="174" t="s">
        <v>986</v>
      </c>
      <c r="F250" s="174" t="s">
        <v>68</v>
      </c>
      <c r="G250" s="174" t="s">
        <v>68</v>
      </c>
      <c r="H250" s="235"/>
      <c r="I250" s="174" t="s">
        <v>78</v>
      </c>
      <c r="J250" s="309">
        <v>-511</v>
      </c>
      <c r="K250" s="174" t="s">
        <v>72</v>
      </c>
      <c r="L250" s="174" t="s">
        <v>72</v>
      </c>
      <c r="M250" s="174" t="s">
        <v>72</v>
      </c>
      <c r="N250" s="174"/>
      <c r="O250" s="174"/>
      <c r="P250" s="174"/>
      <c r="Q250" s="174"/>
      <c r="R250" s="174"/>
      <c r="S250" s="174"/>
      <c r="T250" s="174"/>
      <c r="U250" s="174"/>
      <c r="V250" s="174"/>
      <c r="W250" s="174"/>
      <c r="X250" s="174"/>
      <c r="Y250" s="174"/>
      <c r="Z250" s="174"/>
      <c r="AA250" s="174"/>
      <c r="AB250" s="174"/>
      <c r="AC250" s="174"/>
      <c r="AD250" s="174"/>
      <c r="AE250" s="174"/>
      <c r="AF250" s="174"/>
      <c r="AG250" s="174"/>
      <c r="AH250" s="174"/>
    </row>
    <row r="251" spans="2:34" s="37" customFormat="1" ht="15.75">
      <c r="B251" s="174" t="str">
        <f>VLOOKUP(C251,Companies[],5,FALSE)</f>
        <v>Mining</v>
      </c>
      <c r="C251" s="215" t="s">
        <v>390</v>
      </c>
      <c r="D251" s="174" t="s">
        <v>198</v>
      </c>
      <c r="E251" s="174" t="s">
        <v>986</v>
      </c>
      <c r="F251" s="174" t="s">
        <v>68</v>
      </c>
      <c r="G251" s="174" t="s">
        <v>68</v>
      </c>
      <c r="H251" s="235"/>
      <c r="I251" s="174" t="s">
        <v>78</v>
      </c>
      <c r="J251" s="309">
        <v>-576</v>
      </c>
      <c r="K251" s="174" t="s">
        <v>72</v>
      </c>
      <c r="L251" s="174" t="s">
        <v>72</v>
      </c>
      <c r="M251" s="174" t="s">
        <v>72</v>
      </c>
      <c r="N251" s="174"/>
      <c r="O251" s="174"/>
      <c r="P251" s="174"/>
      <c r="Q251" s="174"/>
      <c r="R251" s="174"/>
      <c r="S251" s="174"/>
      <c r="T251" s="174"/>
      <c r="U251" s="174"/>
      <c r="V251" s="174"/>
      <c r="W251" s="174"/>
      <c r="X251" s="174"/>
      <c r="Y251" s="174"/>
      <c r="Z251" s="174"/>
      <c r="AA251" s="174"/>
      <c r="AB251" s="174"/>
      <c r="AC251" s="174"/>
      <c r="AD251" s="174"/>
      <c r="AE251" s="174"/>
      <c r="AF251" s="174"/>
      <c r="AG251" s="174"/>
      <c r="AH251" s="174"/>
    </row>
    <row r="252" spans="2:34" s="37" customFormat="1" ht="15.75">
      <c r="B252" s="174" t="str">
        <f>VLOOKUP(C252,Companies[],5,FALSE)</f>
        <v>Mining</v>
      </c>
      <c r="C252" s="215" t="s">
        <v>390</v>
      </c>
      <c r="D252" s="174" t="s">
        <v>198</v>
      </c>
      <c r="E252" s="174" t="s">
        <v>986</v>
      </c>
      <c r="F252" s="174" t="s">
        <v>68</v>
      </c>
      <c r="G252" s="174" t="s">
        <v>68</v>
      </c>
      <c r="H252" s="235"/>
      <c r="I252" s="174" t="s">
        <v>78</v>
      </c>
      <c r="J252" s="309">
        <v>24672</v>
      </c>
      <c r="K252" s="174" t="s">
        <v>72</v>
      </c>
      <c r="L252" s="174" t="s">
        <v>72</v>
      </c>
      <c r="M252" s="174" t="s">
        <v>72</v>
      </c>
      <c r="N252" s="174"/>
      <c r="O252" s="174"/>
      <c r="P252" s="174"/>
      <c r="Q252" s="174"/>
      <c r="R252" s="174"/>
      <c r="S252" s="174"/>
      <c r="T252" s="174"/>
      <c r="U252" s="174"/>
      <c r="V252" s="174"/>
      <c r="W252" s="174"/>
      <c r="X252" s="174"/>
      <c r="Y252" s="174"/>
      <c r="Z252" s="174"/>
      <c r="AA252" s="174"/>
      <c r="AB252" s="174"/>
      <c r="AC252" s="174"/>
      <c r="AD252" s="174"/>
      <c r="AE252" s="174"/>
      <c r="AF252" s="174"/>
      <c r="AG252" s="174"/>
      <c r="AH252" s="174"/>
    </row>
    <row r="253" spans="2:34" s="37" customFormat="1" ht="15.75">
      <c r="B253" s="174" t="str">
        <f>VLOOKUP(C253,Companies[],5,FALSE)</f>
        <v>Mining</v>
      </c>
      <c r="C253" s="215" t="s">
        <v>390</v>
      </c>
      <c r="D253" s="174" t="s">
        <v>198</v>
      </c>
      <c r="E253" s="174" t="s">
        <v>986</v>
      </c>
      <c r="F253" s="174" t="s">
        <v>68</v>
      </c>
      <c r="G253" s="174" t="s">
        <v>68</v>
      </c>
      <c r="H253" s="235"/>
      <c r="I253" s="174" t="s">
        <v>78</v>
      </c>
      <c r="J253" s="309">
        <v>24672</v>
      </c>
      <c r="K253" s="174" t="s">
        <v>72</v>
      </c>
      <c r="L253" s="174" t="s">
        <v>72</v>
      </c>
      <c r="M253" s="174" t="s">
        <v>72</v>
      </c>
      <c r="N253" s="174"/>
      <c r="O253" s="174"/>
      <c r="P253" s="174"/>
      <c r="Q253" s="174"/>
      <c r="R253" s="174"/>
      <c r="S253" s="174"/>
      <c r="T253" s="174"/>
      <c r="U253" s="174"/>
      <c r="V253" s="174"/>
      <c r="W253" s="174"/>
      <c r="X253" s="174"/>
      <c r="Y253" s="174"/>
      <c r="Z253" s="174"/>
      <c r="AA253" s="174"/>
      <c r="AB253" s="174"/>
      <c r="AC253" s="174"/>
      <c r="AD253" s="174"/>
      <c r="AE253" s="174"/>
      <c r="AF253" s="174"/>
      <c r="AG253" s="174"/>
      <c r="AH253" s="174"/>
    </row>
    <row r="254" spans="2:34" s="37" customFormat="1" ht="15.75">
      <c r="B254" s="174" t="str">
        <f>VLOOKUP(C254,Companies[],5,FALSE)</f>
        <v>Mining</v>
      </c>
      <c r="C254" s="215" t="s">
        <v>390</v>
      </c>
      <c r="D254" s="174" t="s">
        <v>198</v>
      </c>
      <c r="E254" s="174" t="s">
        <v>986</v>
      </c>
      <c r="F254" s="174" t="s">
        <v>68</v>
      </c>
      <c r="G254" s="174" t="s">
        <v>68</v>
      </c>
      <c r="H254" s="235"/>
      <c r="I254" s="174" t="s">
        <v>78</v>
      </c>
      <c r="J254" s="309">
        <v>-576</v>
      </c>
      <c r="K254" s="174" t="s">
        <v>72</v>
      </c>
      <c r="L254" s="174" t="s">
        <v>72</v>
      </c>
      <c r="M254" s="174" t="s">
        <v>72</v>
      </c>
      <c r="N254" s="174"/>
      <c r="O254" s="174"/>
      <c r="P254" s="174"/>
      <c r="Q254" s="174"/>
      <c r="R254" s="174"/>
      <c r="S254" s="174"/>
      <c r="T254" s="174"/>
      <c r="U254" s="174"/>
      <c r="V254" s="174"/>
      <c r="W254" s="174"/>
      <c r="X254" s="174"/>
      <c r="Y254" s="174"/>
      <c r="Z254" s="174"/>
      <c r="AA254" s="174"/>
      <c r="AB254" s="174"/>
      <c r="AC254" s="174"/>
      <c r="AD254" s="174"/>
      <c r="AE254" s="174"/>
      <c r="AF254" s="174"/>
      <c r="AG254" s="174"/>
      <c r="AH254" s="174"/>
    </row>
    <row r="255" spans="2:34" s="37" customFormat="1" ht="15.75">
      <c r="B255" s="174" t="str">
        <f>VLOOKUP(C255,Companies[],5,FALSE)</f>
        <v>Mining</v>
      </c>
      <c r="C255" s="215" t="s">
        <v>390</v>
      </c>
      <c r="D255" s="174" t="s">
        <v>198</v>
      </c>
      <c r="E255" s="174" t="s">
        <v>986</v>
      </c>
      <c r="F255" s="174" t="s">
        <v>68</v>
      </c>
      <c r="G255" s="174" t="s">
        <v>68</v>
      </c>
      <c r="H255" s="235"/>
      <c r="I255" s="174" t="s">
        <v>78</v>
      </c>
      <c r="J255" s="309">
        <v>72852</v>
      </c>
      <c r="K255" s="174" t="s">
        <v>72</v>
      </c>
      <c r="L255" s="174" t="s">
        <v>72</v>
      </c>
      <c r="M255" s="174" t="s">
        <v>72</v>
      </c>
      <c r="N255" s="174"/>
      <c r="O255" s="174"/>
      <c r="P255" s="174"/>
      <c r="Q255" s="174"/>
      <c r="R255" s="174"/>
      <c r="S255" s="174"/>
      <c r="T255" s="174"/>
      <c r="U255" s="174"/>
      <c r="V255" s="174"/>
      <c r="W255" s="174"/>
      <c r="X255" s="174"/>
      <c r="Y255" s="174"/>
      <c r="Z255" s="174"/>
      <c r="AA255" s="174"/>
      <c r="AB255" s="174"/>
      <c r="AC255" s="174"/>
      <c r="AD255" s="174"/>
      <c r="AE255" s="174"/>
      <c r="AF255" s="174"/>
      <c r="AG255" s="174"/>
      <c r="AH255" s="174"/>
    </row>
    <row r="256" spans="2:34" s="37" customFormat="1" ht="15.75">
      <c r="B256" s="174" t="str">
        <f>VLOOKUP(C256,Companies[],5,FALSE)</f>
        <v>Mining</v>
      </c>
      <c r="C256" s="215" t="s">
        <v>390</v>
      </c>
      <c r="D256" s="174" t="s">
        <v>198</v>
      </c>
      <c r="E256" s="174" t="s">
        <v>986</v>
      </c>
      <c r="F256" s="174" t="s">
        <v>68</v>
      </c>
      <c r="G256" s="174" t="s">
        <v>68</v>
      </c>
      <c r="H256" s="235"/>
      <c r="I256" s="174" t="s">
        <v>78</v>
      </c>
      <c r="J256" s="309">
        <v>102144</v>
      </c>
      <c r="K256" s="174" t="s">
        <v>72</v>
      </c>
      <c r="L256" s="174" t="s">
        <v>72</v>
      </c>
      <c r="M256" s="174" t="s">
        <v>72</v>
      </c>
      <c r="N256" s="174"/>
      <c r="O256" s="174"/>
      <c r="P256" s="174"/>
      <c r="Q256" s="174"/>
      <c r="R256" s="174"/>
      <c r="S256" s="174"/>
      <c r="T256" s="174"/>
      <c r="U256" s="174"/>
      <c r="V256" s="174"/>
      <c r="W256" s="174"/>
      <c r="X256" s="174"/>
      <c r="Y256" s="174"/>
      <c r="Z256" s="174"/>
      <c r="AA256" s="174"/>
      <c r="AB256" s="174"/>
      <c r="AC256" s="174"/>
      <c r="AD256" s="174"/>
      <c r="AE256" s="174"/>
      <c r="AF256" s="174"/>
      <c r="AG256" s="174"/>
      <c r="AH256" s="174"/>
    </row>
    <row r="257" spans="2:34" s="37" customFormat="1" ht="15.75">
      <c r="B257" s="174" t="str">
        <f>VLOOKUP(C257,Companies[],5,FALSE)</f>
        <v>Mining</v>
      </c>
      <c r="C257" s="215" t="s">
        <v>390</v>
      </c>
      <c r="D257" s="174" t="s">
        <v>198</v>
      </c>
      <c r="E257" s="174" t="s">
        <v>986</v>
      </c>
      <c r="F257" s="174" t="s">
        <v>68</v>
      </c>
      <c r="G257" s="174" t="s">
        <v>68</v>
      </c>
      <c r="H257" s="235"/>
      <c r="I257" s="174" t="s">
        <v>78</v>
      </c>
      <c r="J257" s="309">
        <v>62052</v>
      </c>
      <c r="K257" s="174" t="s">
        <v>72</v>
      </c>
      <c r="L257" s="174" t="s">
        <v>72</v>
      </c>
      <c r="M257" s="174" t="s">
        <v>72</v>
      </c>
      <c r="N257" s="174"/>
      <c r="O257" s="174"/>
      <c r="P257" s="174"/>
      <c r="Q257" s="174"/>
      <c r="R257" s="174"/>
      <c r="S257" s="174"/>
      <c r="T257" s="174"/>
      <c r="U257" s="174"/>
      <c r="V257" s="174"/>
      <c r="W257" s="174"/>
      <c r="X257" s="174"/>
      <c r="Y257" s="174"/>
      <c r="Z257" s="174"/>
      <c r="AA257" s="174"/>
      <c r="AB257" s="174"/>
      <c r="AC257" s="174"/>
      <c r="AD257" s="174"/>
      <c r="AE257" s="174"/>
      <c r="AF257" s="174"/>
      <c r="AG257" s="174"/>
      <c r="AH257" s="174"/>
    </row>
    <row r="258" spans="2:34" s="37" customFormat="1" ht="15.75">
      <c r="B258" s="174" t="str">
        <f>VLOOKUP(C258,Companies[],5,FALSE)</f>
        <v>Mining</v>
      </c>
      <c r="C258" s="215" t="s">
        <v>390</v>
      </c>
      <c r="D258" s="174" t="s">
        <v>198</v>
      </c>
      <c r="E258" s="174" t="s">
        <v>986</v>
      </c>
      <c r="F258" s="174" t="s">
        <v>68</v>
      </c>
      <c r="G258" s="174" t="s">
        <v>68</v>
      </c>
      <c r="H258" s="235"/>
      <c r="I258" s="174" t="s">
        <v>78</v>
      </c>
      <c r="J258" s="309">
        <v>60756</v>
      </c>
      <c r="K258" s="174" t="s">
        <v>72</v>
      </c>
      <c r="L258" s="174" t="s">
        <v>72</v>
      </c>
      <c r="M258" s="174" t="s">
        <v>72</v>
      </c>
      <c r="N258" s="174"/>
      <c r="O258" s="174"/>
      <c r="P258" s="174"/>
      <c r="Q258" s="174"/>
      <c r="R258" s="174"/>
      <c r="S258" s="174"/>
      <c r="T258" s="174"/>
      <c r="U258" s="174"/>
      <c r="V258" s="174"/>
      <c r="W258" s="174"/>
      <c r="X258" s="174"/>
      <c r="Y258" s="174"/>
      <c r="Z258" s="174"/>
      <c r="AA258" s="174"/>
      <c r="AB258" s="174"/>
      <c r="AC258" s="174"/>
      <c r="AD258" s="174"/>
      <c r="AE258" s="174"/>
      <c r="AF258" s="174"/>
      <c r="AG258" s="174"/>
      <c r="AH258" s="174"/>
    </row>
    <row r="259" spans="2:34" s="37" customFormat="1" ht="15.75">
      <c r="B259" s="174" t="str">
        <f>VLOOKUP(C259,Companies[],5,FALSE)</f>
        <v>Mining</v>
      </c>
      <c r="C259" s="215" t="s">
        <v>390</v>
      </c>
      <c r="D259" s="174" t="s">
        <v>198</v>
      </c>
      <c r="E259" s="174" t="s">
        <v>986</v>
      </c>
      <c r="F259" s="174" t="s">
        <v>68</v>
      </c>
      <c r="G259" s="174" t="s">
        <v>68</v>
      </c>
      <c r="H259" s="235"/>
      <c r="I259" s="174" t="s">
        <v>78</v>
      </c>
      <c r="J259" s="309">
        <v>119445</v>
      </c>
      <c r="K259" s="174" t="s">
        <v>72</v>
      </c>
      <c r="L259" s="174" t="s">
        <v>72</v>
      </c>
      <c r="M259" s="174" t="s">
        <v>72</v>
      </c>
      <c r="N259" s="174"/>
      <c r="O259" s="174"/>
      <c r="P259" s="174"/>
      <c r="Q259" s="174"/>
      <c r="R259" s="174"/>
      <c r="S259" s="174"/>
      <c r="T259" s="174"/>
      <c r="U259" s="174"/>
      <c r="V259" s="174"/>
      <c r="W259" s="174"/>
      <c r="X259" s="174"/>
      <c r="Y259" s="174"/>
      <c r="Z259" s="174"/>
      <c r="AA259" s="174"/>
      <c r="AB259" s="174"/>
      <c r="AC259" s="174"/>
      <c r="AD259" s="174"/>
      <c r="AE259" s="174"/>
      <c r="AF259" s="174"/>
      <c r="AG259" s="174"/>
      <c r="AH259" s="174"/>
    </row>
    <row r="260" spans="2:34" s="37" customFormat="1" ht="15.75">
      <c r="B260" s="174" t="str">
        <f>VLOOKUP(C260,Companies[],5,FALSE)</f>
        <v>Mining</v>
      </c>
      <c r="C260" s="215" t="s">
        <v>390</v>
      </c>
      <c r="D260" s="174" t="s">
        <v>198</v>
      </c>
      <c r="E260" s="174" t="s">
        <v>986</v>
      </c>
      <c r="F260" s="174" t="s">
        <v>68</v>
      </c>
      <c r="G260" s="174" t="s">
        <v>68</v>
      </c>
      <c r="H260" s="235"/>
      <c r="I260" s="174" t="s">
        <v>78</v>
      </c>
      <c r="J260" s="309">
        <v>59352</v>
      </c>
      <c r="K260" s="174" t="s">
        <v>72</v>
      </c>
      <c r="L260" s="174" t="s">
        <v>72</v>
      </c>
      <c r="M260" s="174" t="s">
        <v>72</v>
      </c>
      <c r="N260" s="174"/>
      <c r="O260" s="174"/>
      <c r="P260" s="174"/>
      <c r="Q260" s="174"/>
      <c r="R260" s="174"/>
      <c r="S260" s="174"/>
      <c r="T260" s="174"/>
      <c r="U260" s="174"/>
      <c r="V260" s="174"/>
      <c r="W260" s="174"/>
      <c r="X260" s="174"/>
      <c r="Y260" s="174"/>
      <c r="Z260" s="174"/>
      <c r="AA260" s="174"/>
      <c r="AB260" s="174"/>
      <c r="AC260" s="174"/>
      <c r="AD260" s="174"/>
      <c r="AE260" s="174"/>
      <c r="AF260" s="174"/>
      <c r="AG260" s="174"/>
      <c r="AH260" s="174"/>
    </row>
    <row r="261" spans="2:34" s="37" customFormat="1" ht="15.75">
      <c r="B261" s="174" t="str">
        <f>VLOOKUP(C261,Companies[],5,FALSE)</f>
        <v>Mining</v>
      </c>
      <c r="C261" s="215" t="s">
        <v>390</v>
      </c>
      <c r="D261" s="174" t="s">
        <v>198</v>
      </c>
      <c r="E261" s="174" t="s">
        <v>986</v>
      </c>
      <c r="F261" s="174" t="s">
        <v>68</v>
      </c>
      <c r="G261" s="174" t="s">
        <v>68</v>
      </c>
      <c r="H261" s="235"/>
      <c r="I261" s="174" t="s">
        <v>78</v>
      </c>
      <c r="J261" s="309">
        <v>495858</v>
      </c>
      <c r="K261" s="174" t="s">
        <v>72</v>
      </c>
      <c r="L261" s="174" t="s">
        <v>72</v>
      </c>
      <c r="M261" s="174" t="s">
        <v>72</v>
      </c>
      <c r="N261" s="174"/>
      <c r="O261" s="174"/>
      <c r="P261" s="174"/>
      <c r="Q261" s="174"/>
      <c r="R261" s="174"/>
      <c r="S261" s="174"/>
      <c r="T261" s="174"/>
      <c r="U261" s="174"/>
      <c r="V261" s="174"/>
      <c r="W261" s="174"/>
      <c r="X261" s="174"/>
      <c r="Y261" s="174"/>
      <c r="Z261" s="174"/>
      <c r="AA261" s="174"/>
      <c r="AB261" s="174"/>
      <c r="AC261" s="174"/>
      <c r="AD261" s="174"/>
      <c r="AE261" s="174"/>
      <c r="AF261" s="174"/>
      <c r="AG261" s="174"/>
      <c r="AH261" s="174"/>
    </row>
    <row r="262" spans="2:34" s="37" customFormat="1" ht="15.75">
      <c r="B262" s="174" t="str">
        <f>VLOOKUP(C262,Companies[],5,FALSE)</f>
        <v>Mining</v>
      </c>
      <c r="C262" s="215" t="s">
        <v>390</v>
      </c>
      <c r="D262" s="174" t="s">
        <v>198</v>
      </c>
      <c r="E262" s="174" t="s">
        <v>986</v>
      </c>
      <c r="F262" s="174" t="s">
        <v>68</v>
      </c>
      <c r="G262" s="174" t="s">
        <v>68</v>
      </c>
      <c r="H262" s="235"/>
      <c r="I262" s="174" t="s">
        <v>78</v>
      </c>
      <c r="J262" s="309">
        <v>128376</v>
      </c>
      <c r="K262" s="174" t="s">
        <v>72</v>
      </c>
      <c r="L262" s="174" t="s">
        <v>72</v>
      </c>
      <c r="M262" s="174" t="s">
        <v>72</v>
      </c>
      <c r="N262" s="174"/>
      <c r="O262" s="174"/>
      <c r="P262" s="174"/>
      <c r="Q262" s="174"/>
      <c r="R262" s="174"/>
      <c r="S262" s="174"/>
      <c r="T262" s="174"/>
      <c r="U262" s="174"/>
      <c r="V262" s="174"/>
      <c r="W262" s="174"/>
      <c r="X262" s="174"/>
      <c r="Y262" s="174"/>
      <c r="Z262" s="174"/>
      <c r="AA262" s="174"/>
      <c r="AB262" s="174"/>
      <c r="AC262" s="174"/>
      <c r="AD262" s="174"/>
      <c r="AE262" s="174"/>
      <c r="AF262" s="174"/>
      <c r="AG262" s="174"/>
      <c r="AH262" s="174"/>
    </row>
    <row r="263" spans="2:34" s="37" customFormat="1" ht="15.75">
      <c r="B263" s="174" t="str">
        <f>VLOOKUP(C263,Companies[],5,FALSE)</f>
        <v>Mining</v>
      </c>
      <c r="C263" s="215" t="s">
        <v>390</v>
      </c>
      <c r="D263" s="174" t="s">
        <v>198</v>
      </c>
      <c r="E263" s="174" t="s">
        <v>986</v>
      </c>
      <c r="F263" s="174" t="s">
        <v>68</v>
      </c>
      <c r="G263" s="174" t="s">
        <v>68</v>
      </c>
      <c r="H263" s="235"/>
      <c r="I263" s="174" t="s">
        <v>78</v>
      </c>
      <c r="J263" s="309">
        <v>23810</v>
      </c>
      <c r="K263" s="174" t="s">
        <v>72</v>
      </c>
      <c r="L263" s="174" t="s">
        <v>72</v>
      </c>
      <c r="M263" s="174" t="s">
        <v>72</v>
      </c>
      <c r="N263" s="174"/>
      <c r="O263" s="174"/>
      <c r="P263" s="174"/>
      <c r="Q263" s="174"/>
      <c r="R263" s="174"/>
      <c r="S263" s="174"/>
      <c r="T263" s="174"/>
      <c r="U263" s="174"/>
      <c r="V263" s="174"/>
      <c r="W263" s="174"/>
      <c r="X263" s="174"/>
      <c r="Y263" s="174"/>
      <c r="Z263" s="174"/>
      <c r="AA263" s="174"/>
      <c r="AB263" s="174"/>
      <c r="AC263" s="174"/>
      <c r="AD263" s="174"/>
      <c r="AE263" s="174"/>
      <c r="AF263" s="174"/>
      <c r="AG263" s="174"/>
      <c r="AH263" s="174"/>
    </row>
    <row r="264" spans="2:34" s="37" customFormat="1" ht="15.75">
      <c r="B264" s="174" t="str">
        <f>VLOOKUP(C264,Companies[],5,FALSE)</f>
        <v>Mining</v>
      </c>
      <c r="C264" s="215" t="s">
        <v>390</v>
      </c>
      <c r="D264" s="174" t="s">
        <v>198</v>
      </c>
      <c r="E264" s="174" t="s">
        <v>986</v>
      </c>
      <c r="F264" s="174" t="s">
        <v>68</v>
      </c>
      <c r="G264" s="174" t="s">
        <v>68</v>
      </c>
      <c r="H264" s="235"/>
      <c r="I264" s="174" t="s">
        <v>78</v>
      </c>
      <c r="J264" s="309">
        <v>-2832</v>
      </c>
      <c r="K264" s="174" t="s">
        <v>72</v>
      </c>
      <c r="L264" s="174" t="s">
        <v>72</v>
      </c>
      <c r="M264" s="174" t="s">
        <v>72</v>
      </c>
      <c r="N264" s="174"/>
      <c r="O264" s="174"/>
      <c r="P264" s="174"/>
      <c r="Q264" s="174"/>
      <c r="R264" s="174"/>
      <c r="S264" s="174"/>
      <c r="T264" s="174"/>
      <c r="U264" s="174"/>
      <c r="V264" s="174"/>
      <c r="W264" s="174"/>
      <c r="X264" s="174"/>
      <c r="Y264" s="174"/>
      <c r="Z264" s="174"/>
      <c r="AA264" s="174"/>
      <c r="AB264" s="174"/>
      <c r="AC264" s="174"/>
      <c r="AD264" s="174"/>
      <c r="AE264" s="174"/>
      <c r="AF264" s="174"/>
      <c r="AG264" s="174"/>
      <c r="AH264" s="174"/>
    </row>
    <row r="265" spans="2:34" s="37" customFormat="1" ht="15.75">
      <c r="B265" s="174" t="str">
        <f>VLOOKUP(C265,Companies[],5,FALSE)</f>
        <v>Mining</v>
      </c>
      <c r="C265" s="215" t="s">
        <v>390</v>
      </c>
      <c r="D265" s="174" t="s">
        <v>198</v>
      </c>
      <c r="E265" s="174" t="s">
        <v>986</v>
      </c>
      <c r="F265" s="174" t="s">
        <v>68</v>
      </c>
      <c r="G265" s="174" t="s">
        <v>68</v>
      </c>
      <c r="H265" s="235"/>
      <c r="I265" s="174" t="s">
        <v>78</v>
      </c>
      <c r="J265" s="309">
        <v>130224</v>
      </c>
      <c r="K265" s="174" t="s">
        <v>72</v>
      </c>
      <c r="L265" s="174" t="s">
        <v>72</v>
      </c>
      <c r="M265" s="174" t="s">
        <v>72</v>
      </c>
      <c r="N265" s="174"/>
      <c r="O265" s="174"/>
      <c r="P265" s="174"/>
      <c r="Q265" s="174"/>
      <c r="R265" s="174"/>
      <c r="S265" s="174"/>
      <c r="T265" s="174"/>
      <c r="U265" s="174"/>
      <c r="V265" s="174"/>
      <c r="W265" s="174"/>
      <c r="X265" s="174"/>
      <c r="Y265" s="174"/>
      <c r="Z265" s="174"/>
      <c r="AA265" s="174"/>
      <c r="AB265" s="174"/>
      <c r="AC265" s="174"/>
      <c r="AD265" s="174"/>
      <c r="AE265" s="174"/>
      <c r="AF265" s="174"/>
      <c r="AG265" s="174"/>
      <c r="AH265" s="174"/>
    </row>
    <row r="266" spans="2:34" s="37" customFormat="1" ht="15.75">
      <c r="B266" s="174" t="str">
        <f>VLOOKUP(C266,Companies[],5,FALSE)</f>
        <v>Mining</v>
      </c>
      <c r="C266" s="215" t="s">
        <v>390</v>
      </c>
      <c r="D266" s="174" t="s">
        <v>198</v>
      </c>
      <c r="E266" s="174" t="s">
        <v>986</v>
      </c>
      <c r="F266" s="174" t="s">
        <v>68</v>
      </c>
      <c r="G266" s="174" t="s">
        <v>68</v>
      </c>
      <c r="H266" s="235"/>
      <c r="I266" s="174" t="s">
        <v>78</v>
      </c>
      <c r="J266" s="309">
        <v>-2904</v>
      </c>
      <c r="K266" s="174" t="s">
        <v>72</v>
      </c>
      <c r="L266" s="174" t="s">
        <v>72</v>
      </c>
      <c r="M266" s="174" t="s">
        <v>72</v>
      </c>
      <c r="N266" s="174"/>
      <c r="O266" s="174"/>
      <c r="P266" s="174"/>
      <c r="Q266" s="174"/>
      <c r="R266" s="174"/>
      <c r="S266" s="174"/>
      <c r="T266" s="174"/>
      <c r="U266" s="174"/>
      <c r="V266" s="174"/>
      <c r="W266" s="174"/>
      <c r="X266" s="174"/>
      <c r="Y266" s="174"/>
      <c r="Z266" s="174"/>
      <c r="AA266" s="174"/>
      <c r="AB266" s="174"/>
      <c r="AC266" s="174"/>
      <c r="AD266" s="174"/>
      <c r="AE266" s="174"/>
      <c r="AF266" s="174"/>
      <c r="AG266" s="174"/>
      <c r="AH266" s="174"/>
    </row>
    <row r="267" spans="2:34" s="37" customFormat="1" ht="15.75">
      <c r="B267" s="174" t="str">
        <f>VLOOKUP(C267,Companies[],5,FALSE)</f>
        <v>Mining</v>
      </c>
      <c r="C267" s="215" t="s">
        <v>390</v>
      </c>
      <c r="D267" s="174" t="s">
        <v>198</v>
      </c>
      <c r="E267" s="174" t="s">
        <v>986</v>
      </c>
      <c r="F267" s="174" t="s">
        <v>68</v>
      </c>
      <c r="G267" s="174" t="s">
        <v>68</v>
      </c>
      <c r="H267" s="235"/>
      <c r="I267" s="174" t="s">
        <v>78</v>
      </c>
      <c r="J267" s="309">
        <v>61950</v>
      </c>
      <c r="K267" s="174" t="s">
        <v>72</v>
      </c>
      <c r="L267" s="174" t="s">
        <v>72</v>
      </c>
      <c r="M267" s="174" t="s">
        <v>72</v>
      </c>
      <c r="N267" s="174"/>
      <c r="O267" s="174"/>
      <c r="P267" s="174"/>
      <c r="Q267" s="174"/>
      <c r="R267" s="174"/>
      <c r="S267" s="174"/>
      <c r="T267" s="174"/>
      <c r="U267" s="174"/>
      <c r="V267" s="174"/>
      <c r="W267" s="174"/>
      <c r="X267" s="174"/>
      <c r="Y267" s="174"/>
      <c r="Z267" s="174"/>
      <c r="AA267" s="174"/>
      <c r="AB267" s="174"/>
      <c r="AC267" s="174"/>
      <c r="AD267" s="174"/>
      <c r="AE267" s="174"/>
      <c r="AF267" s="174"/>
      <c r="AG267" s="174"/>
      <c r="AH267" s="174"/>
    </row>
    <row r="268" spans="2:34" s="37" customFormat="1" ht="15.75">
      <c r="B268" s="174" t="str">
        <f>VLOOKUP(C268,Companies[],5,FALSE)</f>
        <v>Mining</v>
      </c>
      <c r="C268" s="215" t="s">
        <v>390</v>
      </c>
      <c r="D268" s="174" t="s">
        <v>198</v>
      </c>
      <c r="E268" s="174" t="s">
        <v>986</v>
      </c>
      <c r="F268" s="174" t="s">
        <v>68</v>
      </c>
      <c r="G268" s="174" t="s">
        <v>68</v>
      </c>
      <c r="H268" s="235"/>
      <c r="I268" s="174" t="s">
        <v>78</v>
      </c>
      <c r="J268" s="309">
        <v>260134</v>
      </c>
      <c r="K268" s="174" t="s">
        <v>72</v>
      </c>
      <c r="L268" s="174" t="s">
        <v>72</v>
      </c>
      <c r="M268" s="174" t="s">
        <v>72</v>
      </c>
      <c r="N268" s="174"/>
      <c r="O268" s="174"/>
      <c r="P268" s="174"/>
      <c r="Q268" s="174"/>
      <c r="R268" s="174"/>
      <c r="S268" s="174"/>
      <c r="T268" s="174"/>
      <c r="U268" s="174"/>
      <c r="V268" s="174"/>
      <c r="W268" s="174"/>
      <c r="X268" s="174"/>
      <c r="Y268" s="174"/>
      <c r="Z268" s="174"/>
      <c r="AA268" s="174"/>
      <c r="AB268" s="174"/>
      <c r="AC268" s="174"/>
      <c r="AD268" s="174"/>
      <c r="AE268" s="174"/>
      <c r="AF268" s="174"/>
      <c r="AG268" s="174"/>
      <c r="AH268" s="174"/>
    </row>
    <row r="269" spans="2:34" s="37" customFormat="1" ht="15.75">
      <c r="B269" s="174" t="str">
        <f>VLOOKUP(C269,Companies[],5,FALSE)</f>
        <v>Mining</v>
      </c>
      <c r="C269" s="215" t="s">
        <v>390</v>
      </c>
      <c r="D269" s="174" t="s">
        <v>198</v>
      </c>
      <c r="E269" s="174" t="s">
        <v>986</v>
      </c>
      <c r="F269" s="174" t="s">
        <v>68</v>
      </c>
      <c r="G269" s="174" t="s">
        <v>68</v>
      </c>
      <c r="H269" s="235"/>
      <c r="I269" s="174" t="s">
        <v>78</v>
      </c>
      <c r="J269" s="309">
        <v>200590</v>
      </c>
      <c r="K269" s="174" t="s">
        <v>72</v>
      </c>
      <c r="L269" s="174" t="s">
        <v>72</v>
      </c>
      <c r="M269" s="174" t="s">
        <v>72</v>
      </c>
      <c r="N269" s="174"/>
      <c r="O269" s="174"/>
      <c r="P269" s="174"/>
      <c r="Q269" s="174"/>
      <c r="R269" s="174"/>
      <c r="S269" s="174"/>
      <c r="T269" s="174"/>
      <c r="U269" s="174"/>
      <c r="V269" s="174"/>
      <c r="W269" s="174"/>
      <c r="X269" s="174"/>
      <c r="Y269" s="174"/>
      <c r="Z269" s="174"/>
      <c r="AA269" s="174"/>
      <c r="AB269" s="174"/>
      <c r="AC269" s="174"/>
      <c r="AD269" s="174"/>
      <c r="AE269" s="174"/>
      <c r="AF269" s="174"/>
      <c r="AG269" s="174"/>
      <c r="AH269" s="174"/>
    </row>
    <row r="270" spans="2:34" s="37" customFormat="1" ht="15.75">
      <c r="B270" s="174" t="str">
        <f>VLOOKUP(C270,Companies[],5,FALSE)</f>
        <v>Mining</v>
      </c>
      <c r="C270" s="215" t="s">
        <v>390</v>
      </c>
      <c r="D270" s="174" t="s">
        <v>198</v>
      </c>
      <c r="E270" s="174" t="s">
        <v>986</v>
      </c>
      <c r="F270" s="174" t="s">
        <v>68</v>
      </c>
      <c r="G270" s="174" t="s">
        <v>68</v>
      </c>
      <c r="H270" s="235"/>
      <c r="I270" s="174" t="s">
        <v>78</v>
      </c>
      <c r="J270" s="309">
        <v>-17149</v>
      </c>
      <c r="K270" s="174" t="s">
        <v>72</v>
      </c>
      <c r="L270" s="174" t="s">
        <v>72</v>
      </c>
      <c r="M270" s="174" t="s">
        <v>72</v>
      </c>
      <c r="N270" s="174"/>
      <c r="O270" s="174"/>
      <c r="P270" s="174"/>
      <c r="Q270" s="174"/>
      <c r="R270" s="174"/>
      <c r="S270" s="174"/>
      <c r="T270" s="174"/>
      <c r="U270" s="174"/>
      <c r="V270" s="174"/>
      <c r="W270" s="174"/>
      <c r="X270" s="174"/>
      <c r="Y270" s="174"/>
      <c r="Z270" s="174"/>
      <c r="AA270" s="174"/>
      <c r="AB270" s="174"/>
      <c r="AC270" s="174"/>
      <c r="AD270" s="174"/>
      <c r="AE270" s="174"/>
      <c r="AF270" s="174"/>
      <c r="AG270" s="174"/>
      <c r="AH270" s="174"/>
    </row>
    <row r="271" spans="2:34" s="37" customFormat="1" ht="15.75">
      <c r="B271" s="174" t="str">
        <f>VLOOKUP(C271,Companies[],5,FALSE)</f>
        <v>Mining</v>
      </c>
      <c r="C271" s="215" t="s">
        <v>390</v>
      </c>
      <c r="D271" s="174" t="s">
        <v>198</v>
      </c>
      <c r="E271" s="174" t="s">
        <v>986</v>
      </c>
      <c r="F271" s="174" t="s">
        <v>68</v>
      </c>
      <c r="G271" s="174" t="s">
        <v>68</v>
      </c>
      <c r="H271" s="235"/>
      <c r="I271" s="174" t="s">
        <v>78</v>
      </c>
      <c r="J271" s="309">
        <v>122568</v>
      </c>
      <c r="K271" s="174" t="s">
        <v>72</v>
      </c>
      <c r="L271" s="174" t="s">
        <v>72</v>
      </c>
      <c r="M271" s="174" t="s">
        <v>72</v>
      </c>
      <c r="N271" s="174"/>
      <c r="O271" s="174"/>
      <c r="P271" s="174"/>
      <c r="Q271" s="174"/>
      <c r="R271" s="174"/>
      <c r="S271" s="174"/>
      <c r="T271" s="174"/>
      <c r="U271" s="174"/>
      <c r="V271" s="174"/>
      <c r="W271" s="174"/>
      <c r="X271" s="174"/>
      <c r="Y271" s="174"/>
      <c r="Z271" s="174"/>
      <c r="AA271" s="174"/>
      <c r="AB271" s="174"/>
      <c r="AC271" s="174"/>
      <c r="AD271" s="174"/>
      <c r="AE271" s="174"/>
      <c r="AF271" s="174"/>
      <c r="AG271" s="174"/>
      <c r="AH271" s="174"/>
    </row>
    <row r="272" spans="2:34" s="37" customFormat="1" ht="15.75">
      <c r="B272" s="174" t="str">
        <f>VLOOKUP(C272,Companies[],5,FALSE)</f>
        <v>Mining</v>
      </c>
      <c r="C272" s="215" t="s">
        <v>390</v>
      </c>
      <c r="D272" s="174" t="s">
        <v>198</v>
      </c>
      <c r="E272" s="174" t="s">
        <v>986</v>
      </c>
      <c r="F272" s="174" t="s">
        <v>68</v>
      </c>
      <c r="G272" s="174" t="s">
        <v>68</v>
      </c>
      <c r="H272" s="235"/>
      <c r="I272" s="174" t="s">
        <v>78</v>
      </c>
      <c r="J272" s="309">
        <v>17778</v>
      </c>
      <c r="K272" s="174" t="s">
        <v>72</v>
      </c>
      <c r="L272" s="174" t="s">
        <v>72</v>
      </c>
      <c r="M272" s="174" t="s">
        <v>72</v>
      </c>
      <c r="N272" s="174"/>
      <c r="O272" s="174"/>
      <c r="P272" s="174"/>
      <c r="Q272" s="174"/>
      <c r="R272" s="174"/>
      <c r="S272" s="174"/>
      <c r="T272" s="174"/>
      <c r="U272" s="174"/>
      <c r="V272" s="174"/>
      <c r="W272" s="174"/>
      <c r="X272" s="174"/>
      <c r="Y272" s="174"/>
      <c r="Z272" s="174"/>
      <c r="AA272" s="174"/>
      <c r="AB272" s="174"/>
      <c r="AC272" s="174"/>
      <c r="AD272" s="174"/>
      <c r="AE272" s="174"/>
      <c r="AF272" s="174"/>
      <c r="AG272" s="174"/>
      <c r="AH272" s="174"/>
    </row>
    <row r="273" spans="2:34" s="37" customFormat="1" ht="15.75">
      <c r="B273" s="174" t="str">
        <f>VLOOKUP(C273,Companies[],5,FALSE)</f>
        <v>Mining</v>
      </c>
      <c r="C273" s="215" t="s">
        <v>390</v>
      </c>
      <c r="D273" s="174" t="s">
        <v>198</v>
      </c>
      <c r="E273" s="174" t="s">
        <v>986</v>
      </c>
      <c r="F273" s="174" t="s">
        <v>68</v>
      </c>
      <c r="G273" s="174" t="s">
        <v>68</v>
      </c>
      <c r="H273" s="235"/>
      <c r="I273" s="174" t="s">
        <v>78</v>
      </c>
      <c r="J273" s="309">
        <v>69048</v>
      </c>
      <c r="K273" s="174" t="s">
        <v>72</v>
      </c>
      <c r="L273" s="174" t="s">
        <v>72</v>
      </c>
      <c r="M273" s="174" t="s">
        <v>72</v>
      </c>
      <c r="N273" s="174"/>
      <c r="O273" s="174"/>
      <c r="P273" s="174"/>
      <c r="Q273" s="174"/>
      <c r="R273" s="174"/>
      <c r="S273" s="174"/>
      <c r="T273" s="174"/>
      <c r="U273" s="174"/>
      <c r="V273" s="174"/>
      <c r="W273" s="174"/>
      <c r="X273" s="174"/>
      <c r="Y273" s="174"/>
      <c r="Z273" s="174"/>
      <c r="AA273" s="174"/>
      <c r="AB273" s="174"/>
      <c r="AC273" s="174"/>
      <c r="AD273" s="174"/>
      <c r="AE273" s="174"/>
      <c r="AF273" s="174"/>
      <c r="AG273" s="174"/>
      <c r="AH273" s="174"/>
    </row>
    <row r="274" spans="2:34" s="37" customFormat="1" ht="15.75">
      <c r="B274" s="174" t="str">
        <f>VLOOKUP(C274,Companies[],5,FALSE)</f>
        <v>Mining</v>
      </c>
      <c r="C274" s="215" t="s">
        <v>390</v>
      </c>
      <c r="D274" s="174" t="s">
        <v>198</v>
      </c>
      <c r="E274" s="174" t="s">
        <v>986</v>
      </c>
      <c r="F274" s="174" t="s">
        <v>68</v>
      </c>
      <c r="G274" s="174" t="s">
        <v>68</v>
      </c>
      <c r="H274" s="235"/>
      <c r="I274" s="174" t="s">
        <v>78</v>
      </c>
      <c r="J274" s="309">
        <v>355461</v>
      </c>
      <c r="K274" s="174" t="s">
        <v>72</v>
      </c>
      <c r="L274" s="174" t="s">
        <v>72</v>
      </c>
      <c r="M274" s="174" t="s">
        <v>72</v>
      </c>
      <c r="N274" s="174"/>
      <c r="O274" s="174"/>
      <c r="P274" s="174"/>
      <c r="Q274" s="174"/>
      <c r="R274" s="174"/>
      <c r="S274" s="174"/>
      <c r="T274" s="174"/>
      <c r="U274" s="174"/>
      <c r="V274" s="174"/>
      <c r="W274" s="174"/>
      <c r="X274" s="174"/>
      <c r="Y274" s="174"/>
      <c r="Z274" s="174"/>
      <c r="AA274" s="174"/>
      <c r="AB274" s="174"/>
      <c r="AC274" s="174"/>
      <c r="AD274" s="174"/>
      <c r="AE274" s="174"/>
      <c r="AF274" s="174"/>
      <c r="AG274" s="174"/>
      <c r="AH274" s="174"/>
    </row>
    <row r="275" spans="2:34" s="37" customFormat="1" ht="15.75">
      <c r="B275" s="174" t="str">
        <f>VLOOKUP(C275,Companies[],5,FALSE)</f>
        <v>Mining</v>
      </c>
      <c r="C275" s="215" t="s">
        <v>390</v>
      </c>
      <c r="D275" s="174" t="s">
        <v>198</v>
      </c>
      <c r="E275" s="174" t="s">
        <v>986</v>
      </c>
      <c r="F275" s="174" t="s">
        <v>68</v>
      </c>
      <c r="G275" s="174" t="s">
        <v>68</v>
      </c>
      <c r="H275" s="235"/>
      <c r="I275" s="174" t="s">
        <v>78</v>
      </c>
      <c r="J275" s="309">
        <v>77352</v>
      </c>
      <c r="K275" s="174" t="s">
        <v>72</v>
      </c>
      <c r="L275" s="174" t="s">
        <v>72</v>
      </c>
      <c r="M275" s="174" t="s">
        <v>72</v>
      </c>
      <c r="N275" s="174"/>
      <c r="O275" s="174"/>
      <c r="P275" s="174"/>
      <c r="Q275" s="174"/>
      <c r="R275" s="174"/>
      <c r="S275" s="174"/>
      <c r="T275" s="174"/>
      <c r="U275" s="174"/>
      <c r="V275" s="174"/>
      <c r="W275" s="174"/>
      <c r="X275" s="174"/>
      <c r="Y275" s="174"/>
      <c r="Z275" s="174"/>
      <c r="AA275" s="174"/>
      <c r="AB275" s="174"/>
      <c r="AC275" s="174"/>
      <c r="AD275" s="174"/>
      <c r="AE275" s="174"/>
      <c r="AF275" s="174"/>
      <c r="AG275" s="174"/>
      <c r="AH275" s="174"/>
    </row>
    <row r="276" spans="2:34" s="37" customFormat="1" ht="15.75">
      <c r="B276" s="174" t="str">
        <f>VLOOKUP(C276,Companies[],5,FALSE)</f>
        <v>Mining</v>
      </c>
      <c r="C276" s="215" t="s">
        <v>390</v>
      </c>
      <c r="D276" s="174" t="s">
        <v>198</v>
      </c>
      <c r="E276" s="174" t="s">
        <v>986</v>
      </c>
      <c r="F276" s="174" t="s">
        <v>68</v>
      </c>
      <c r="G276" s="174" t="s">
        <v>68</v>
      </c>
      <c r="H276" s="235"/>
      <c r="I276" s="174" t="s">
        <v>78</v>
      </c>
      <c r="J276" s="309">
        <v>67385</v>
      </c>
      <c r="K276" s="174" t="s">
        <v>72</v>
      </c>
      <c r="L276" s="174" t="s">
        <v>72</v>
      </c>
      <c r="M276" s="174" t="s">
        <v>72</v>
      </c>
      <c r="N276" s="174"/>
      <c r="O276" s="174"/>
      <c r="P276" s="174"/>
      <c r="Q276" s="174"/>
      <c r="R276" s="174"/>
      <c r="S276" s="174"/>
      <c r="T276" s="174"/>
      <c r="U276" s="174"/>
      <c r="V276" s="174"/>
      <c r="W276" s="174"/>
      <c r="X276" s="174"/>
      <c r="Y276" s="174"/>
      <c r="Z276" s="174"/>
      <c r="AA276" s="174"/>
      <c r="AB276" s="174"/>
      <c r="AC276" s="174"/>
      <c r="AD276" s="174"/>
      <c r="AE276" s="174"/>
      <c r="AF276" s="174"/>
      <c r="AG276" s="174"/>
      <c r="AH276" s="174"/>
    </row>
    <row r="277" spans="2:34" s="37" customFormat="1" ht="15.75">
      <c r="B277" s="174" t="str">
        <f>VLOOKUP(C277,Companies[],5,FALSE)</f>
        <v>Mining</v>
      </c>
      <c r="C277" s="215" t="s">
        <v>390</v>
      </c>
      <c r="D277" s="174" t="s">
        <v>198</v>
      </c>
      <c r="E277" s="174" t="s">
        <v>986</v>
      </c>
      <c r="F277" s="174" t="s">
        <v>68</v>
      </c>
      <c r="G277" s="174" t="s">
        <v>68</v>
      </c>
      <c r="H277" s="235"/>
      <c r="I277" s="174" t="s">
        <v>78</v>
      </c>
      <c r="J277" s="309">
        <v>128916</v>
      </c>
      <c r="K277" s="174" t="s">
        <v>72</v>
      </c>
      <c r="L277" s="174" t="s">
        <v>72</v>
      </c>
      <c r="M277" s="174" t="s">
        <v>72</v>
      </c>
      <c r="N277" s="174"/>
      <c r="O277" s="174"/>
      <c r="P277" s="174"/>
      <c r="Q277" s="174"/>
      <c r="R277" s="174"/>
      <c r="S277" s="174"/>
      <c r="T277" s="174"/>
      <c r="U277" s="174"/>
      <c r="V277" s="174"/>
      <c r="W277" s="174"/>
      <c r="X277" s="174"/>
      <c r="Y277" s="174"/>
      <c r="Z277" s="174"/>
      <c r="AA277" s="174"/>
      <c r="AB277" s="174"/>
      <c r="AC277" s="174"/>
      <c r="AD277" s="174"/>
      <c r="AE277" s="174"/>
      <c r="AF277" s="174"/>
      <c r="AG277" s="174"/>
      <c r="AH277" s="174"/>
    </row>
    <row r="278" spans="2:34" s="37" customFormat="1" ht="15.75">
      <c r="B278" s="174" t="str">
        <f>VLOOKUP(C278,Companies[],5,FALSE)</f>
        <v>Mining</v>
      </c>
      <c r="C278" s="215" t="s">
        <v>390</v>
      </c>
      <c r="D278" s="174" t="s">
        <v>198</v>
      </c>
      <c r="E278" s="174" t="s">
        <v>986</v>
      </c>
      <c r="F278" s="174" t="s">
        <v>68</v>
      </c>
      <c r="G278" s="174" t="s">
        <v>68</v>
      </c>
      <c r="H278" s="235"/>
      <c r="I278" s="174" t="s">
        <v>78</v>
      </c>
      <c r="J278" s="309">
        <v>1904</v>
      </c>
      <c r="K278" s="174" t="s">
        <v>72</v>
      </c>
      <c r="L278" s="174" t="s">
        <v>72</v>
      </c>
      <c r="M278" s="174" t="s">
        <v>72</v>
      </c>
      <c r="N278" s="174"/>
      <c r="O278" s="174"/>
      <c r="P278" s="174"/>
      <c r="Q278" s="174"/>
      <c r="R278" s="174"/>
      <c r="S278" s="174"/>
      <c r="T278" s="174"/>
      <c r="U278" s="174"/>
      <c r="V278" s="174"/>
      <c r="W278" s="174"/>
      <c r="X278" s="174"/>
      <c r="Y278" s="174"/>
      <c r="Z278" s="174"/>
      <c r="AA278" s="174"/>
      <c r="AB278" s="174"/>
      <c r="AC278" s="174"/>
      <c r="AD278" s="174"/>
      <c r="AE278" s="174"/>
      <c r="AF278" s="174"/>
      <c r="AG278" s="174"/>
      <c r="AH278" s="174"/>
    </row>
    <row r="279" spans="2:34" s="37" customFormat="1" ht="15.75">
      <c r="B279" s="174" t="str">
        <f>VLOOKUP(C279,Companies[],5,FALSE)</f>
        <v>Mining</v>
      </c>
      <c r="C279" s="215" t="s">
        <v>390</v>
      </c>
      <c r="D279" s="174" t="s">
        <v>198</v>
      </c>
      <c r="E279" s="174" t="s">
        <v>986</v>
      </c>
      <c r="F279" s="174" t="s">
        <v>68</v>
      </c>
      <c r="G279" s="174" t="s">
        <v>68</v>
      </c>
      <c r="H279" s="235"/>
      <c r="I279" s="174" t="s">
        <v>78</v>
      </c>
      <c r="J279" s="309">
        <v>219120</v>
      </c>
      <c r="K279" s="174" t="s">
        <v>72</v>
      </c>
      <c r="L279" s="174" t="s">
        <v>72</v>
      </c>
      <c r="M279" s="174" t="s">
        <v>72</v>
      </c>
      <c r="N279" s="174"/>
      <c r="O279" s="174"/>
      <c r="P279" s="174"/>
      <c r="Q279" s="174"/>
      <c r="R279" s="174"/>
      <c r="S279" s="174"/>
      <c r="T279" s="174"/>
      <c r="U279" s="174"/>
      <c r="V279" s="174"/>
      <c r="W279" s="174"/>
      <c r="X279" s="174"/>
      <c r="Y279" s="174"/>
      <c r="Z279" s="174"/>
      <c r="AA279" s="174"/>
      <c r="AB279" s="174"/>
      <c r="AC279" s="174"/>
      <c r="AD279" s="174"/>
      <c r="AE279" s="174"/>
      <c r="AF279" s="174"/>
      <c r="AG279" s="174"/>
      <c r="AH279" s="174"/>
    </row>
    <row r="280" spans="2:34" s="37" customFormat="1" ht="15.75">
      <c r="B280" s="174" t="str">
        <f>VLOOKUP(C280,Companies[],5,FALSE)</f>
        <v>Mining</v>
      </c>
      <c r="C280" s="215" t="s">
        <v>390</v>
      </c>
      <c r="D280" s="174" t="s">
        <v>198</v>
      </c>
      <c r="E280" s="174" t="s">
        <v>986</v>
      </c>
      <c r="F280" s="174" t="s">
        <v>68</v>
      </c>
      <c r="G280" s="174" t="s">
        <v>68</v>
      </c>
      <c r="H280" s="235"/>
      <c r="I280" s="174" t="s">
        <v>78</v>
      </c>
      <c r="J280" s="309">
        <v>-4376</v>
      </c>
      <c r="K280" s="174" t="s">
        <v>72</v>
      </c>
      <c r="L280" s="174" t="s">
        <v>72</v>
      </c>
      <c r="M280" s="174" t="s">
        <v>72</v>
      </c>
      <c r="N280" s="174"/>
      <c r="O280" s="174"/>
      <c r="P280" s="174"/>
      <c r="Q280" s="174"/>
      <c r="R280" s="174"/>
      <c r="S280" s="174"/>
      <c r="T280" s="174"/>
      <c r="U280" s="174"/>
      <c r="V280" s="174"/>
      <c r="W280" s="174"/>
      <c r="X280" s="174"/>
      <c r="Y280" s="174"/>
      <c r="Z280" s="174"/>
      <c r="AA280" s="174"/>
      <c r="AB280" s="174"/>
      <c r="AC280" s="174"/>
      <c r="AD280" s="174"/>
      <c r="AE280" s="174"/>
      <c r="AF280" s="174"/>
      <c r="AG280" s="174"/>
      <c r="AH280" s="174"/>
    </row>
    <row r="281" spans="2:34" s="37" customFormat="1" ht="15.75">
      <c r="B281" s="174" t="str">
        <f>VLOOKUP(C281,Companies[],5,FALSE)</f>
        <v>Mining</v>
      </c>
      <c r="C281" s="215" t="s">
        <v>390</v>
      </c>
      <c r="D281" s="174" t="s">
        <v>198</v>
      </c>
      <c r="E281" s="174" t="s">
        <v>986</v>
      </c>
      <c r="F281" s="174" t="s">
        <v>68</v>
      </c>
      <c r="G281" s="174" t="s">
        <v>68</v>
      </c>
      <c r="H281" s="235"/>
      <c r="I281" s="174" t="s">
        <v>78</v>
      </c>
      <c r="J281" s="309">
        <v>185220</v>
      </c>
      <c r="K281" s="174" t="s">
        <v>72</v>
      </c>
      <c r="L281" s="174" t="s">
        <v>72</v>
      </c>
      <c r="M281" s="174" t="s">
        <v>72</v>
      </c>
      <c r="N281" s="174"/>
      <c r="O281" s="174"/>
      <c r="P281" s="174"/>
      <c r="Q281" s="174"/>
      <c r="R281" s="174"/>
      <c r="S281" s="174"/>
      <c r="T281" s="174"/>
      <c r="U281" s="174"/>
      <c r="V281" s="174"/>
      <c r="W281" s="174"/>
      <c r="X281" s="174"/>
      <c r="Y281" s="174"/>
      <c r="Z281" s="174"/>
      <c r="AA281" s="174"/>
      <c r="AB281" s="174"/>
      <c r="AC281" s="174"/>
      <c r="AD281" s="174"/>
      <c r="AE281" s="174"/>
      <c r="AF281" s="174"/>
      <c r="AG281" s="174"/>
      <c r="AH281" s="174"/>
    </row>
    <row r="282" spans="2:34" s="37" customFormat="1" ht="15.75">
      <c r="B282" s="174" t="str">
        <f>VLOOKUP(C282,Companies[],5,FALSE)</f>
        <v>Mining</v>
      </c>
      <c r="C282" s="215" t="s">
        <v>390</v>
      </c>
      <c r="D282" s="174" t="s">
        <v>198</v>
      </c>
      <c r="E282" s="174" t="s">
        <v>986</v>
      </c>
      <c r="F282" s="174" t="s">
        <v>68</v>
      </c>
      <c r="G282" s="174" t="s">
        <v>68</v>
      </c>
      <c r="H282" s="235"/>
      <c r="I282" s="174" t="s">
        <v>78</v>
      </c>
      <c r="J282" s="309">
        <v>304195</v>
      </c>
      <c r="K282" s="174" t="s">
        <v>72</v>
      </c>
      <c r="L282" s="174" t="s">
        <v>72</v>
      </c>
      <c r="M282" s="174" t="s">
        <v>72</v>
      </c>
      <c r="N282" s="174"/>
      <c r="O282" s="174"/>
      <c r="P282" s="174"/>
      <c r="Q282" s="174"/>
      <c r="R282" s="174"/>
      <c r="S282" s="174"/>
      <c r="T282" s="174"/>
      <c r="U282" s="174"/>
      <c r="V282" s="174"/>
      <c r="W282" s="174"/>
      <c r="X282" s="174"/>
      <c r="Y282" s="174"/>
      <c r="Z282" s="174"/>
      <c r="AA282" s="174"/>
      <c r="AB282" s="174"/>
      <c r="AC282" s="174"/>
      <c r="AD282" s="174"/>
      <c r="AE282" s="174"/>
      <c r="AF282" s="174"/>
      <c r="AG282" s="174"/>
      <c r="AH282" s="174"/>
    </row>
    <row r="283" spans="2:34" s="37" customFormat="1" ht="15.75">
      <c r="B283" s="174" t="str">
        <f>VLOOKUP(C283,Companies[],5,FALSE)</f>
        <v>Mining</v>
      </c>
      <c r="C283" s="215" t="s">
        <v>390</v>
      </c>
      <c r="D283" s="174" t="s">
        <v>198</v>
      </c>
      <c r="E283" s="174" t="s">
        <v>986</v>
      </c>
      <c r="F283" s="174" t="s">
        <v>68</v>
      </c>
      <c r="G283" s="174" t="s">
        <v>68</v>
      </c>
      <c r="H283" s="235"/>
      <c r="I283" s="174" t="s">
        <v>78</v>
      </c>
      <c r="J283" s="309">
        <v>215592</v>
      </c>
      <c r="K283" s="174" t="s">
        <v>72</v>
      </c>
      <c r="L283" s="174" t="s">
        <v>72</v>
      </c>
      <c r="M283" s="174" t="s">
        <v>72</v>
      </c>
      <c r="N283" s="174"/>
      <c r="O283" s="174"/>
      <c r="P283" s="174"/>
      <c r="Q283" s="174"/>
      <c r="R283" s="174"/>
      <c r="S283" s="174"/>
      <c r="T283" s="174"/>
      <c r="U283" s="174"/>
      <c r="V283" s="174"/>
      <c r="W283" s="174"/>
      <c r="X283" s="174"/>
      <c r="Y283" s="174"/>
      <c r="Z283" s="174"/>
      <c r="AA283" s="174"/>
      <c r="AB283" s="174"/>
      <c r="AC283" s="174"/>
      <c r="AD283" s="174"/>
      <c r="AE283" s="174"/>
      <c r="AF283" s="174"/>
      <c r="AG283" s="174"/>
      <c r="AH283" s="174"/>
    </row>
    <row r="284" spans="2:34" s="37" customFormat="1" ht="15.75">
      <c r="B284" s="174" t="str">
        <f>VLOOKUP(C284,Companies[],5,FALSE)</f>
        <v>Mining</v>
      </c>
      <c r="C284" s="215" t="s">
        <v>390</v>
      </c>
      <c r="D284" s="174" t="s">
        <v>198</v>
      </c>
      <c r="E284" s="174" t="s">
        <v>986</v>
      </c>
      <c r="F284" s="174" t="s">
        <v>68</v>
      </c>
      <c r="G284" s="174" t="s">
        <v>68</v>
      </c>
      <c r="H284" s="235"/>
      <c r="I284" s="174" t="s">
        <v>78</v>
      </c>
      <c r="J284" s="309">
        <v>323811</v>
      </c>
      <c r="K284" s="174" t="s">
        <v>72</v>
      </c>
      <c r="L284" s="174" t="s">
        <v>72</v>
      </c>
      <c r="M284" s="174" t="s">
        <v>72</v>
      </c>
      <c r="N284" s="174"/>
      <c r="O284" s="174"/>
      <c r="P284" s="174"/>
      <c r="Q284" s="174"/>
      <c r="R284" s="174"/>
      <c r="S284" s="174"/>
      <c r="T284" s="174"/>
      <c r="U284" s="174"/>
      <c r="V284" s="174"/>
      <c r="W284" s="174"/>
      <c r="X284" s="174"/>
      <c r="Y284" s="174"/>
      <c r="Z284" s="174"/>
      <c r="AA284" s="174"/>
      <c r="AB284" s="174"/>
      <c r="AC284" s="174"/>
      <c r="AD284" s="174"/>
      <c r="AE284" s="174"/>
      <c r="AF284" s="174"/>
      <c r="AG284" s="174"/>
      <c r="AH284" s="174"/>
    </row>
    <row r="285" spans="2:34" s="37" customFormat="1" ht="15.75">
      <c r="B285" s="174" t="str">
        <f>VLOOKUP(C285,Companies[],5,FALSE)</f>
        <v>Mining</v>
      </c>
      <c r="C285" s="215" t="s">
        <v>390</v>
      </c>
      <c r="D285" s="174" t="s">
        <v>198</v>
      </c>
      <c r="E285" s="174" t="s">
        <v>986</v>
      </c>
      <c r="F285" s="174" t="s">
        <v>68</v>
      </c>
      <c r="G285" s="174" t="s">
        <v>68</v>
      </c>
      <c r="H285" s="235"/>
      <c r="I285" s="174" t="s">
        <v>78</v>
      </c>
      <c r="J285" s="309">
        <v>593</v>
      </c>
      <c r="K285" s="174" t="s">
        <v>72</v>
      </c>
      <c r="L285" s="174" t="s">
        <v>72</v>
      </c>
      <c r="M285" s="174" t="s">
        <v>72</v>
      </c>
      <c r="N285" s="174"/>
      <c r="O285" s="174"/>
      <c r="P285" s="174"/>
      <c r="Q285" s="174"/>
      <c r="R285" s="174"/>
      <c r="S285" s="174"/>
      <c r="T285" s="174"/>
      <c r="U285" s="174"/>
      <c r="V285" s="174"/>
      <c r="W285" s="174"/>
      <c r="X285" s="174"/>
      <c r="Y285" s="174"/>
      <c r="Z285" s="174"/>
      <c r="AA285" s="174"/>
      <c r="AB285" s="174"/>
      <c r="AC285" s="174"/>
      <c r="AD285" s="174"/>
      <c r="AE285" s="174"/>
      <c r="AF285" s="174"/>
      <c r="AG285" s="174"/>
      <c r="AH285" s="174"/>
    </row>
    <row r="286" spans="2:34" s="37" customFormat="1" ht="15.75">
      <c r="B286" s="174" t="str">
        <f>VLOOKUP(C286,Companies[],5,FALSE)</f>
        <v>Mining</v>
      </c>
      <c r="C286" s="215" t="s">
        <v>390</v>
      </c>
      <c r="D286" s="174" t="s">
        <v>198</v>
      </c>
      <c r="E286" s="174" t="s">
        <v>986</v>
      </c>
      <c r="F286" s="174" t="s">
        <v>68</v>
      </c>
      <c r="G286" s="174" t="s">
        <v>68</v>
      </c>
      <c r="H286" s="235"/>
      <c r="I286" s="174" t="s">
        <v>78</v>
      </c>
      <c r="J286" s="309">
        <v>204266</v>
      </c>
      <c r="K286" s="174" t="s">
        <v>72</v>
      </c>
      <c r="L286" s="174" t="s">
        <v>72</v>
      </c>
      <c r="M286" s="174" t="s">
        <v>72</v>
      </c>
      <c r="N286" s="174"/>
      <c r="O286" s="174"/>
      <c r="P286" s="174"/>
      <c r="Q286" s="174"/>
      <c r="R286" s="174"/>
      <c r="S286" s="174"/>
      <c r="T286" s="174"/>
      <c r="U286" s="174"/>
      <c r="V286" s="174"/>
      <c r="W286" s="174"/>
      <c r="X286" s="174"/>
      <c r="Y286" s="174"/>
      <c r="Z286" s="174"/>
      <c r="AA286" s="174"/>
      <c r="AB286" s="174"/>
      <c r="AC286" s="174"/>
      <c r="AD286" s="174"/>
      <c r="AE286" s="174"/>
      <c r="AF286" s="174"/>
      <c r="AG286" s="174"/>
      <c r="AH286" s="174"/>
    </row>
    <row r="287" spans="2:34" s="37" customFormat="1" ht="15.75">
      <c r="B287" s="174" t="str">
        <f>VLOOKUP(C287,Companies[],5,FALSE)</f>
        <v>Oil &amp; Gas</v>
      </c>
      <c r="C287" s="174" t="s">
        <v>393</v>
      </c>
      <c r="D287" s="174" t="s">
        <v>196</v>
      </c>
      <c r="E287" s="174" t="s">
        <v>977</v>
      </c>
      <c r="F287" s="174" t="s">
        <v>72</v>
      </c>
      <c r="G287" s="174" t="s">
        <v>72</v>
      </c>
      <c r="H287" s="174"/>
      <c r="I287" s="174" t="s">
        <v>78</v>
      </c>
      <c r="J287" s="309">
        <v>820519128</v>
      </c>
      <c r="K287" s="174" t="s">
        <v>72</v>
      </c>
      <c r="L287" s="174" t="s">
        <v>72</v>
      </c>
      <c r="M287" s="174" t="s">
        <v>72</v>
      </c>
      <c r="N287" s="174"/>
      <c r="O287" s="174"/>
      <c r="P287" s="174"/>
      <c r="Q287" s="174"/>
      <c r="R287" s="174"/>
      <c r="S287" s="174"/>
      <c r="T287" s="174"/>
      <c r="U287" s="174"/>
      <c r="V287" s="174"/>
      <c r="W287" s="174"/>
      <c r="X287" s="174"/>
      <c r="Y287" s="174"/>
      <c r="Z287" s="174"/>
      <c r="AA287" s="174"/>
      <c r="AB287" s="174"/>
      <c r="AC287" s="174"/>
      <c r="AD287" s="174"/>
      <c r="AE287" s="174"/>
      <c r="AF287" s="174"/>
      <c r="AG287" s="174"/>
      <c r="AH287" s="174"/>
    </row>
    <row r="288" spans="2:34" s="37" customFormat="1" ht="15.75">
      <c r="B288" s="174" t="str">
        <f>VLOOKUP(C288,Companies[],5,FALSE)</f>
        <v>Oil &amp; Gas</v>
      </c>
      <c r="C288" s="174" t="s">
        <v>393</v>
      </c>
      <c r="D288" s="174" t="s">
        <v>200</v>
      </c>
      <c r="E288" s="174" t="s">
        <v>988</v>
      </c>
      <c r="F288" s="174" t="s">
        <v>68</v>
      </c>
      <c r="G288" s="174" t="s">
        <v>68</v>
      </c>
      <c r="H288" s="174"/>
      <c r="I288" s="174" t="s">
        <v>78</v>
      </c>
      <c r="J288" s="309">
        <v>257971</v>
      </c>
      <c r="K288" s="174" t="s">
        <v>72</v>
      </c>
      <c r="L288" s="174" t="s">
        <v>72</v>
      </c>
      <c r="M288" s="174" t="s">
        <v>72</v>
      </c>
      <c r="N288" s="174"/>
      <c r="O288" s="174"/>
      <c r="P288" s="174"/>
      <c r="Q288" s="174"/>
      <c r="R288" s="174"/>
      <c r="S288" s="174"/>
      <c r="T288" s="174"/>
      <c r="U288" s="174"/>
      <c r="V288" s="174"/>
      <c r="W288" s="174"/>
      <c r="X288" s="174"/>
      <c r="Y288" s="174"/>
      <c r="Z288" s="174"/>
      <c r="AA288" s="174"/>
      <c r="AB288" s="174"/>
      <c r="AC288" s="174"/>
      <c r="AD288" s="174"/>
      <c r="AE288" s="174"/>
      <c r="AF288" s="174"/>
      <c r="AG288" s="174"/>
      <c r="AH288" s="174"/>
    </row>
    <row r="289" spans="2:34" s="37" customFormat="1" ht="15.75">
      <c r="B289" s="174" t="str">
        <f>VLOOKUP(C289,Companies[],5,FALSE)</f>
        <v>Oil &amp; Gas</v>
      </c>
      <c r="C289" s="174" t="s">
        <v>393</v>
      </c>
      <c r="D289" s="174" t="s">
        <v>196</v>
      </c>
      <c r="E289" s="174" t="s">
        <v>980</v>
      </c>
      <c r="F289" s="174" t="s">
        <v>72</v>
      </c>
      <c r="G289" s="174" t="s">
        <v>72</v>
      </c>
      <c r="H289" s="174"/>
      <c r="I289" s="174" t="s">
        <v>78</v>
      </c>
      <c r="J289" s="309">
        <v>1069328993</v>
      </c>
      <c r="K289" s="174" t="s">
        <v>72</v>
      </c>
      <c r="L289" s="174" t="s">
        <v>72</v>
      </c>
      <c r="M289" s="174" t="s">
        <v>72</v>
      </c>
      <c r="N289" s="174"/>
      <c r="O289" s="174"/>
      <c r="P289" s="174"/>
      <c r="Q289" s="174"/>
      <c r="R289" s="174"/>
      <c r="S289" s="174"/>
      <c r="T289" s="174"/>
      <c r="U289" s="174"/>
      <c r="V289" s="174"/>
      <c r="W289" s="174"/>
      <c r="X289" s="174"/>
      <c r="Y289" s="174"/>
      <c r="Z289" s="174"/>
      <c r="AA289" s="174"/>
      <c r="AB289" s="174"/>
      <c r="AC289" s="174"/>
      <c r="AD289" s="174"/>
      <c r="AE289" s="174"/>
      <c r="AF289" s="174"/>
      <c r="AG289" s="174"/>
      <c r="AH289" s="174"/>
    </row>
    <row r="290" spans="2:34" s="37" customFormat="1" ht="15.75">
      <c r="B290" s="174" t="str">
        <f>VLOOKUP(C290,Companies[],5,FALSE)</f>
        <v>Oil &amp; Gas</v>
      </c>
      <c r="C290" s="174" t="s">
        <v>397</v>
      </c>
      <c r="D290" s="174" t="s">
        <v>196</v>
      </c>
      <c r="E290" s="174" t="s">
        <v>977</v>
      </c>
      <c r="F290" s="174" t="s">
        <v>72</v>
      </c>
      <c r="G290" s="174" t="s">
        <v>72</v>
      </c>
      <c r="H290" s="174"/>
      <c r="I290" s="174" t="s">
        <v>78</v>
      </c>
      <c r="J290" s="309">
        <v>0</v>
      </c>
      <c r="K290" s="174" t="s">
        <v>72</v>
      </c>
      <c r="L290" s="174" t="s">
        <v>72</v>
      </c>
      <c r="M290" s="174" t="s">
        <v>72</v>
      </c>
      <c r="N290" s="174"/>
      <c r="O290" s="174"/>
      <c r="P290" s="174"/>
      <c r="Q290" s="174"/>
      <c r="R290" s="174"/>
      <c r="S290" s="174"/>
      <c r="T290" s="174"/>
      <c r="U290" s="174"/>
      <c r="V290" s="174"/>
      <c r="W290" s="174"/>
      <c r="X290" s="174"/>
      <c r="Y290" s="174"/>
      <c r="Z290" s="174"/>
      <c r="AA290" s="174"/>
      <c r="AB290" s="174"/>
      <c r="AC290" s="174"/>
      <c r="AD290" s="174"/>
      <c r="AE290" s="174"/>
      <c r="AF290" s="174"/>
      <c r="AG290" s="174"/>
      <c r="AH290" s="174"/>
    </row>
    <row r="291" spans="2:34" s="37" customFormat="1" ht="15.75">
      <c r="B291" s="174" t="str">
        <f>VLOOKUP(C291,Companies[],5,FALSE)</f>
        <v>Oil &amp; Gas</v>
      </c>
      <c r="C291" s="174" t="s">
        <v>397</v>
      </c>
      <c r="D291" s="174" t="s">
        <v>196</v>
      </c>
      <c r="E291" s="174" t="s">
        <v>981</v>
      </c>
      <c r="F291" s="174" t="s">
        <v>68</v>
      </c>
      <c r="G291" s="174" t="s">
        <v>68</v>
      </c>
      <c r="H291" s="174"/>
      <c r="I291" s="174" t="s">
        <v>78</v>
      </c>
      <c r="J291" s="309">
        <v>-2328549</v>
      </c>
      <c r="K291" s="174" t="s">
        <v>72</v>
      </c>
      <c r="L291" s="174" t="s">
        <v>72</v>
      </c>
      <c r="M291" s="174" t="s">
        <v>72</v>
      </c>
      <c r="N291" s="174"/>
      <c r="O291" s="174"/>
      <c r="P291" s="174"/>
      <c r="Q291" s="174"/>
      <c r="R291" s="174"/>
      <c r="S291" s="174"/>
      <c r="T291" s="174"/>
      <c r="U291" s="174"/>
      <c r="V291" s="174"/>
      <c r="W291" s="174"/>
      <c r="X291" s="174"/>
      <c r="Y291" s="174"/>
      <c r="Z291" s="174"/>
      <c r="AA291" s="174"/>
      <c r="AB291" s="174"/>
      <c r="AC291" s="174"/>
      <c r="AD291" s="174"/>
      <c r="AE291" s="174"/>
      <c r="AF291" s="174"/>
      <c r="AG291" s="174"/>
      <c r="AH291" s="174"/>
    </row>
    <row r="292" spans="2:34" s="37" customFormat="1" ht="15.75">
      <c r="B292" s="174" t="str">
        <f>VLOOKUP(C292,Companies[],5,FALSE)</f>
        <v>Oil &amp; Gas</v>
      </c>
      <c r="C292" s="174" t="s">
        <v>397</v>
      </c>
      <c r="D292" s="174" t="s">
        <v>196</v>
      </c>
      <c r="E292" s="174" t="s">
        <v>980</v>
      </c>
      <c r="F292" s="174" t="s">
        <v>72</v>
      </c>
      <c r="G292" s="174" t="s">
        <v>72</v>
      </c>
      <c r="H292" s="174"/>
      <c r="I292" s="174" t="s">
        <v>78</v>
      </c>
      <c r="J292" s="309">
        <v>-9519951</v>
      </c>
      <c r="K292" s="174" t="s">
        <v>72</v>
      </c>
      <c r="L292" s="174" t="s">
        <v>72</v>
      </c>
      <c r="M292" s="174" t="s">
        <v>72</v>
      </c>
      <c r="N292" s="174"/>
      <c r="O292" s="174"/>
      <c r="P292" s="174"/>
      <c r="Q292" s="174"/>
      <c r="R292" s="174"/>
      <c r="S292" s="174"/>
      <c r="T292" s="174"/>
      <c r="U292" s="174"/>
      <c r="V292" s="174"/>
      <c r="W292" s="174"/>
      <c r="X292" s="174"/>
      <c r="Y292" s="174"/>
      <c r="Z292" s="174"/>
      <c r="AA292" s="174"/>
      <c r="AB292" s="174"/>
      <c r="AC292" s="174"/>
      <c r="AD292" s="174"/>
      <c r="AE292" s="174"/>
      <c r="AF292" s="174"/>
      <c r="AG292" s="174"/>
      <c r="AH292" s="174"/>
    </row>
    <row r="293" spans="2:34" s="37" customFormat="1" ht="15.75">
      <c r="B293" s="174" t="str">
        <f>VLOOKUP(C293,Companies[],5,FALSE)</f>
        <v>Mining</v>
      </c>
      <c r="C293" s="12" t="s">
        <v>399</v>
      </c>
      <c r="D293" s="174" t="s">
        <v>196</v>
      </c>
      <c r="E293" s="174" t="s">
        <v>991</v>
      </c>
      <c r="F293" s="174" t="s">
        <v>72</v>
      </c>
      <c r="G293" s="174" t="s">
        <v>72</v>
      </c>
      <c r="H293" s="174"/>
      <c r="I293" s="174" t="s">
        <v>78</v>
      </c>
      <c r="J293" s="309">
        <v>2172820</v>
      </c>
      <c r="K293" s="174" t="s">
        <v>72</v>
      </c>
      <c r="L293" s="174" t="s">
        <v>72</v>
      </c>
      <c r="M293" s="174" t="s">
        <v>72</v>
      </c>
      <c r="N293" s="174"/>
      <c r="O293" s="174"/>
      <c r="P293" s="174"/>
      <c r="Q293" s="174"/>
      <c r="R293" s="174"/>
      <c r="S293" s="174"/>
      <c r="T293" s="174"/>
      <c r="U293" s="174"/>
      <c r="V293" s="174"/>
      <c r="W293" s="174"/>
      <c r="X293" s="174"/>
      <c r="Y293" s="174"/>
      <c r="Z293" s="174"/>
      <c r="AA293" s="174"/>
      <c r="AB293" s="174"/>
      <c r="AC293" s="174"/>
      <c r="AD293" s="174"/>
      <c r="AE293" s="174"/>
      <c r="AF293" s="174"/>
      <c r="AG293" s="174"/>
      <c r="AH293" s="174"/>
    </row>
    <row r="294" spans="2:34" s="37" customFormat="1" ht="15.75">
      <c r="B294" s="174" t="str">
        <f>VLOOKUP(C294,Companies[],5,FALSE)</f>
        <v>Mining</v>
      </c>
      <c r="C294" s="174" t="s">
        <v>399</v>
      </c>
      <c r="D294" s="174" t="s">
        <v>198</v>
      </c>
      <c r="E294" s="174" t="s">
        <v>986</v>
      </c>
      <c r="F294" s="174" t="s">
        <v>68</v>
      </c>
      <c r="G294" s="174" t="s">
        <v>68</v>
      </c>
      <c r="H294" s="235"/>
      <c r="I294" s="174" t="s">
        <v>78</v>
      </c>
      <c r="J294" s="309">
        <v>496262</v>
      </c>
      <c r="K294" s="174" t="s">
        <v>72</v>
      </c>
      <c r="L294" s="174" t="s">
        <v>72</v>
      </c>
      <c r="M294" s="174" t="s">
        <v>72</v>
      </c>
      <c r="N294" s="174"/>
      <c r="O294" s="174"/>
      <c r="P294" s="174"/>
      <c r="Q294" s="174"/>
      <c r="R294" s="174"/>
      <c r="S294" s="174"/>
      <c r="T294" s="174"/>
      <c r="U294" s="174"/>
      <c r="V294" s="174"/>
      <c r="W294" s="174"/>
      <c r="X294" s="174"/>
      <c r="Y294" s="174"/>
      <c r="Z294" s="174"/>
      <c r="AA294" s="174"/>
      <c r="AB294" s="174"/>
      <c r="AC294" s="174"/>
      <c r="AD294" s="174"/>
      <c r="AE294" s="174"/>
      <c r="AF294" s="174"/>
      <c r="AG294" s="174"/>
      <c r="AH294" s="174"/>
    </row>
    <row r="295" spans="2:34" s="37" customFormat="1" ht="15.75">
      <c r="B295" s="174" t="str">
        <f>VLOOKUP(C295,Companies[],5,FALSE)</f>
        <v>Mining</v>
      </c>
      <c r="C295" s="12" t="s">
        <v>402</v>
      </c>
      <c r="D295" s="174" t="s">
        <v>196</v>
      </c>
      <c r="E295" s="174" t="s">
        <v>991</v>
      </c>
      <c r="F295" s="174" t="s">
        <v>72</v>
      </c>
      <c r="G295" s="174" t="s">
        <v>72</v>
      </c>
      <c r="H295" s="174"/>
      <c r="I295" s="174" t="s">
        <v>78</v>
      </c>
      <c r="J295" s="309">
        <v>182566</v>
      </c>
      <c r="K295" s="174" t="s">
        <v>72</v>
      </c>
      <c r="L295" s="174" t="s">
        <v>72</v>
      </c>
      <c r="M295" s="174" t="s">
        <v>72</v>
      </c>
      <c r="N295" s="174"/>
      <c r="O295" s="174"/>
      <c r="P295" s="174"/>
      <c r="Q295" s="174"/>
      <c r="R295" s="174"/>
      <c r="S295" s="174"/>
      <c r="T295" s="174"/>
      <c r="U295" s="174"/>
      <c r="V295" s="174"/>
      <c r="W295" s="174"/>
      <c r="X295" s="174"/>
      <c r="Y295" s="174"/>
      <c r="Z295" s="174"/>
      <c r="AA295" s="174"/>
      <c r="AB295" s="174"/>
      <c r="AC295" s="174"/>
      <c r="AD295" s="174"/>
      <c r="AE295" s="174"/>
      <c r="AF295" s="174"/>
      <c r="AG295" s="174"/>
      <c r="AH295" s="174"/>
    </row>
    <row r="296" spans="2:34" s="37" customFormat="1" ht="15.75">
      <c r="B296" s="174" t="str">
        <f>VLOOKUP(C296,Companies[],5,FALSE)</f>
        <v>Mining</v>
      </c>
      <c r="C296" s="174" t="s">
        <v>402</v>
      </c>
      <c r="D296" s="174" t="s">
        <v>198</v>
      </c>
      <c r="E296" s="174" t="s">
        <v>986</v>
      </c>
      <c r="F296" s="174" t="s">
        <v>68</v>
      </c>
      <c r="G296" s="174" t="s">
        <v>68</v>
      </c>
      <c r="H296" s="235"/>
      <c r="I296" s="174" t="s">
        <v>78</v>
      </c>
      <c r="J296" s="309">
        <v>291140</v>
      </c>
      <c r="K296" s="174" t="s">
        <v>72</v>
      </c>
      <c r="L296" s="174" t="s">
        <v>72</v>
      </c>
      <c r="M296" s="174" t="s">
        <v>72</v>
      </c>
      <c r="N296" s="174"/>
      <c r="O296" s="174"/>
      <c r="P296" s="174"/>
      <c r="Q296" s="174"/>
      <c r="R296" s="174"/>
      <c r="S296" s="174"/>
      <c r="T296" s="174"/>
      <c r="U296" s="174"/>
      <c r="V296" s="174"/>
      <c r="W296" s="174"/>
      <c r="X296" s="174"/>
      <c r="Y296" s="174"/>
      <c r="Z296" s="174"/>
      <c r="AA296" s="174"/>
      <c r="AB296" s="174"/>
      <c r="AC296" s="174"/>
      <c r="AD296" s="174"/>
      <c r="AE296" s="174"/>
      <c r="AF296" s="174"/>
      <c r="AG296" s="174"/>
      <c r="AH296" s="174"/>
    </row>
    <row r="297" spans="2:34" s="37" customFormat="1" ht="15.75">
      <c r="B297" s="174" t="str">
        <f>VLOOKUP(C297,Companies[],5,FALSE)</f>
        <v>Mining</v>
      </c>
      <c r="C297" s="174" t="s">
        <v>402</v>
      </c>
      <c r="D297" s="174" t="s">
        <v>198</v>
      </c>
      <c r="E297" s="174" t="s">
        <v>986</v>
      </c>
      <c r="F297" s="174" t="s">
        <v>68</v>
      </c>
      <c r="G297" s="174" t="s">
        <v>68</v>
      </c>
      <c r="H297" s="235"/>
      <c r="I297" s="174" t="s">
        <v>78</v>
      </c>
      <c r="J297" s="309">
        <v>484238</v>
      </c>
      <c r="K297" s="174" t="s">
        <v>72</v>
      </c>
      <c r="L297" s="174" t="s">
        <v>72</v>
      </c>
      <c r="M297" s="174" t="s">
        <v>72</v>
      </c>
      <c r="N297" s="174"/>
      <c r="O297" s="174"/>
      <c r="P297" s="174"/>
      <c r="Q297" s="174"/>
      <c r="R297" s="174"/>
      <c r="S297" s="174"/>
      <c r="T297" s="174"/>
      <c r="U297" s="174"/>
      <c r="V297" s="174"/>
      <c r="W297" s="174"/>
      <c r="X297" s="174"/>
      <c r="Y297" s="174"/>
      <c r="Z297" s="174"/>
      <c r="AA297" s="174"/>
      <c r="AB297" s="174"/>
      <c r="AC297" s="174"/>
      <c r="AD297" s="174"/>
      <c r="AE297" s="174"/>
      <c r="AF297" s="174"/>
      <c r="AG297" s="174"/>
      <c r="AH297" s="174"/>
    </row>
    <row r="298" spans="2:34" s="37" customFormat="1" ht="15.75">
      <c r="B298" s="174" t="str">
        <f>VLOOKUP(C298,Companies[],5,FALSE)</f>
        <v>Mining</v>
      </c>
      <c r="C298" s="174" t="s">
        <v>402</v>
      </c>
      <c r="D298" s="174" t="s">
        <v>198</v>
      </c>
      <c r="E298" s="174" t="s">
        <v>986</v>
      </c>
      <c r="F298" s="174" t="s">
        <v>68</v>
      </c>
      <c r="G298" s="174" t="s">
        <v>68</v>
      </c>
      <c r="H298" s="235"/>
      <c r="I298" s="174" t="s">
        <v>78</v>
      </c>
      <c r="J298" s="309">
        <v>39600</v>
      </c>
      <c r="K298" s="174" t="s">
        <v>72</v>
      </c>
      <c r="L298" s="174" t="s">
        <v>72</v>
      </c>
      <c r="M298" s="174" t="s">
        <v>72</v>
      </c>
      <c r="N298" s="174"/>
      <c r="O298" s="174"/>
      <c r="P298" s="174"/>
      <c r="Q298" s="174"/>
      <c r="R298" s="174"/>
      <c r="S298" s="174"/>
      <c r="T298" s="174"/>
      <c r="U298" s="174"/>
      <c r="V298" s="174"/>
      <c r="W298" s="174"/>
      <c r="X298" s="174"/>
      <c r="Y298" s="174"/>
      <c r="Z298" s="174"/>
      <c r="AA298" s="174"/>
      <c r="AB298" s="174"/>
      <c r="AC298" s="174"/>
      <c r="AD298" s="174"/>
      <c r="AE298" s="174"/>
      <c r="AF298" s="174"/>
      <c r="AG298" s="174"/>
      <c r="AH298" s="174"/>
    </row>
    <row r="299" spans="2:34" s="37" customFormat="1" ht="15.75">
      <c r="B299" s="174" t="str">
        <f>VLOOKUP(C299,Companies[],5,FALSE)</f>
        <v>Mining</v>
      </c>
      <c r="C299" s="174" t="s">
        <v>402</v>
      </c>
      <c r="D299" s="174" t="s">
        <v>198</v>
      </c>
      <c r="E299" s="174" t="s">
        <v>986</v>
      </c>
      <c r="F299" s="174" t="s">
        <v>68</v>
      </c>
      <c r="G299" s="174" t="s">
        <v>68</v>
      </c>
      <c r="H299" s="235"/>
      <c r="I299" s="174" t="s">
        <v>78</v>
      </c>
      <c r="J299" s="309">
        <v>74366</v>
      </c>
      <c r="K299" s="174" t="s">
        <v>72</v>
      </c>
      <c r="L299" s="174" t="s">
        <v>72</v>
      </c>
      <c r="M299" s="174" t="s">
        <v>72</v>
      </c>
      <c r="N299" s="174"/>
      <c r="O299" s="174"/>
      <c r="P299" s="174"/>
      <c r="Q299" s="174"/>
      <c r="R299" s="174"/>
      <c r="S299" s="174"/>
      <c r="T299" s="174"/>
      <c r="U299" s="174"/>
      <c r="V299" s="174"/>
      <c r="W299" s="174"/>
      <c r="X299" s="174"/>
      <c r="Y299" s="174"/>
      <c r="Z299" s="174"/>
      <c r="AA299" s="174"/>
      <c r="AB299" s="174"/>
      <c r="AC299" s="174"/>
      <c r="AD299" s="174"/>
      <c r="AE299" s="174"/>
      <c r="AF299" s="174"/>
      <c r="AG299" s="174"/>
      <c r="AH299" s="174"/>
    </row>
    <row r="300" spans="2:34" s="37" customFormat="1" ht="15.75">
      <c r="B300" s="174" t="str">
        <f>VLOOKUP(C300,Companies[],5,FALSE)</f>
        <v>Mining</v>
      </c>
      <c r="C300" s="174" t="s">
        <v>402</v>
      </c>
      <c r="D300" s="174" t="s">
        <v>198</v>
      </c>
      <c r="E300" s="174" t="s">
        <v>986</v>
      </c>
      <c r="F300" s="174" t="s">
        <v>68</v>
      </c>
      <c r="G300" s="174" t="s">
        <v>68</v>
      </c>
      <c r="H300" s="235"/>
      <c r="I300" s="174" t="s">
        <v>78</v>
      </c>
      <c r="J300" s="309">
        <v>189936</v>
      </c>
      <c r="K300" s="174" t="s">
        <v>72</v>
      </c>
      <c r="L300" s="174" t="s">
        <v>72</v>
      </c>
      <c r="M300" s="174" t="s">
        <v>72</v>
      </c>
      <c r="N300" s="174"/>
      <c r="O300" s="174"/>
      <c r="P300" s="174"/>
      <c r="Q300" s="174"/>
      <c r="R300" s="174"/>
      <c r="S300" s="174"/>
      <c r="T300" s="174"/>
      <c r="U300" s="174"/>
      <c r="V300" s="174"/>
      <c r="W300" s="174"/>
      <c r="X300" s="174"/>
      <c r="Y300" s="174"/>
      <c r="Z300" s="174"/>
      <c r="AA300" s="174"/>
      <c r="AB300" s="174"/>
      <c r="AC300" s="174"/>
      <c r="AD300" s="174"/>
      <c r="AE300" s="174"/>
      <c r="AF300" s="174"/>
      <c r="AG300" s="174"/>
      <c r="AH300" s="174"/>
    </row>
    <row r="301" spans="2:34" s="37" customFormat="1" ht="15.75">
      <c r="B301" s="174" t="str">
        <f>VLOOKUP(C301,Companies[],5,FALSE)</f>
        <v>Mining</v>
      </c>
      <c r="C301" s="174" t="s">
        <v>402</v>
      </c>
      <c r="D301" s="174" t="s">
        <v>198</v>
      </c>
      <c r="E301" s="174" t="s">
        <v>986</v>
      </c>
      <c r="F301" s="174" t="s">
        <v>68</v>
      </c>
      <c r="G301" s="174" t="s">
        <v>68</v>
      </c>
      <c r="H301" s="235"/>
      <c r="I301" s="174" t="s">
        <v>78</v>
      </c>
      <c r="J301" s="309">
        <v>122869</v>
      </c>
      <c r="K301" s="174" t="s">
        <v>72</v>
      </c>
      <c r="L301" s="174" t="s">
        <v>72</v>
      </c>
      <c r="M301" s="174" t="s">
        <v>72</v>
      </c>
      <c r="N301" s="174"/>
      <c r="O301" s="174"/>
      <c r="P301" s="174"/>
      <c r="Q301" s="174"/>
      <c r="R301" s="174"/>
      <c r="S301" s="174"/>
      <c r="T301" s="174"/>
      <c r="U301" s="174"/>
      <c r="V301" s="174"/>
      <c r="W301" s="174"/>
      <c r="X301" s="174"/>
      <c r="Y301" s="174"/>
      <c r="Z301" s="174"/>
      <c r="AA301" s="174"/>
      <c r="AB301" s="174"/>
      <c r="AC301" s="174"/>
      <c r="AD301" s="174"/>
      <c r="AE301" s="174"/>
      <c r="AF301" s="174"/>
      <c r="AG301" s="174"/>
      <c r="AH301" s="174"/>
    </row>
    <row r="302" spans="2:34" s="37" customFormat="1" ht="15.75">
      <c r="B302" s="174" t="str">
        <f>VLOOKUP(C302,Companies[],5,FALSE)</f>
        <v>Mining</v>
      </c>
      <c r="C302" s="174" t="s">
        <v>402</v>
      </c>
      <c r="D302" s="174" t="s">
        <v>198</v>
      </c>
      <c r="E302" s="174" t="s">
        <v>986</v>
      </c>
      <c r="F302" s="174" t="s">
        <v>68</v>
      </c>
      <c r="G302" s="174" t="s">
        <v>68</v>
      </c>
      <c r="H302" s="235"/>
      <c r="I302" s="174" t="s">
        <v>78</v>
      </c>
      <c r="J302" s="309">
        <v>118704</v>
      </c>
      <c r="K302" s="174" t="s">
        <v>72</v>
      </c>
      <c r="L302" s="174" t="s">
        <v>72</v>
      </c>
      <c r="M302" s="174" t="s">
        <v>72</v>
      </c>
      <c r="N302" s="174"/>
      <c r="O302" s="174"/>
      <c r="P302" s="174"/>
      <c r="Q302" s="174"/>
      <c r="R302" s="174"/>
      <c r="S302" s="174"/>
      <c r="T302" s="174"/>
      <c r="U302" s="174"/>
      <c r="V302" s="174"/>
      <c r="W302" s="174"/>
      <c r="X302" s="174"/>
      <c r="Y302" s="174"/>
      <c r="Z302" s="174"/>
      <c r="AA302" s="174"/>
      <c r="AB302" s="174"/>
      <c r="AC302" s="174"/>
      <c r="AD302" s="174"/>
      <c r="AE302" s="174"/>
      <c r="AF302" s="174"/>
      <c r="AG302" s="174"/>
      <c r="AH302" s="174"/>
    </row>
    <row r="303" spans="2:34" s="37" customFormat="1" ht="15.75">
      <c r="B303" s="174" t="str">
        <f>VLOOKUP(C303,Companies[],5,FALSE)</f>
        <v>Mining</v>
      </c>
      <c r="C303" s="174" t="s">
        <v>402</v>
      </c>
      <c r="D303" s="174" t="s">
        <v>198</v>
      </c>
      <c r="E303" s="174" t="s">
        <v>986</v>
      </c>
      <c r="F303" s="174" t="s">
        <v>68</v>
      </c>
      <c r="G303" s="174" t="s">
        <v>68</v>
      </c>
      <c r="H303" s="235"/>
      <c r="I303" s="174" t="s">
        <v>78</v>
      </c>
      <c r="J303" s="309">
        <v>574576</v>
      </c>
      <c r="K303" s="174" t="s">
        <v>72</v>
      </c>
      <c r="L303" s="174" t="s">
        <v>72</v>
      </c>
      <c r="M303" s="174" t="s">
        <v>72</v>
      </c>
      <c r="N303" s="174"/>
      <c r="O303" s="174"/>
      <c r="P303" s="174"/>
      <c r="Q303" s="174"/>
      <c r="R303" s="174"/>
      <c r="S303" s="174"/>
      <c r="T303" s="174"/>
      <c r="U303" s="174"/>
      <c r="V303" s="174"/>
      <c r="W303" s="174"/>
      <c r="X303" s="174"/>
      <c r="Y303" s="174"/>
      <c r="Z303" s="174"/>
      <c r="AA303" s="174"/>
      <c r="AB303" s="174"/>
      <c r="AC303" s="174"/>
      <c r="AD303" s="174"/>
      <c r="AE303" s="174"/>
      <c r="AF303" s="174"/>
      <c r="AG303" s="174"/>
      <c r="AH303" s="174"/>
    </row>
    <row r="304" spans="2:34" s="37" customFormat="1" ht="15.75">
      <c r="B304" s="174" t="str">
        <f>VLOOKUP(C304,Companies[],5,FALSE)</f>
        <v>Mining</v>
      </c>
      <c r="C304" s="174" t="s">
        <v>402</v>
      </c>
      <c r="D304" s="174" t="s">
        <v>198</v>
      </c>
      <c r="E304" s="174" t="s">
        <v>986</v>
      </c>
      <c r="F304" s="174" t="s">
        <v>68</v>
      </c>
      <c r="G304" s="174" t="s">
        <v>68</v>
      </c>
      <c r="H304" s="235"/>
      <c r="I304" s="174" t="s">
        <v>78</v>
      </c>
      <c r="J304" s="309">
        <v>118704</v>
      </c>
      <c r="K304" s="174" t="s">
        <v>72</v>
      </c>
      <c r="L304" s="174" t="s">
        <v>72</v>
      </c>
      <c r="M304" s="174" t="s">
        <v>72</v>
      </c>
      <c r="N304" s="174"/>
      <c r="O304" s="174"/>
      <c r="P304" s="174"/>
      <c r="Q304" s="174"/>
      <c r="R304" s="174"/>
      <c r="S304" s="174"/>
      <c r="T304" s="174"/>
      <c r="U304" s="174"/>
      <c r="V304" s="174"/>
      <c r="W304" s="174"/>
      <c r="X304" s="174"/>
      <c r="Y304" s="174"/>
      <c r="Z304" s="174"/>
      <c r="AA304" s="174"/>
      <c r="AB304" s="174"/>
      <c r="AC304" s="174"/>
      <c r="AD304" s="174"/>
      <c r="AE304" s="174"/>
      <c r="AF304" s="174"/>
      <c r="AG304" s="174"/>
      <c r="AH304" s="174"/>
    </row>
    <row r="305" spans="2:34" s="37" customFormat="1" ht="15.75">
      <c r="B305" s="174" t="str">
        <f>VLOOKUP(C305,Companies[],5,FALSE)</f>
        <v>Mining</v>
      </c>
      <c r="C305" s="174" t="s">
        <v>402</v>
      </c>
      <c r="D305" s="174" t="s">
        <v>198</v>
      </c>
      <c r="E305" s="174" t="s">
        <v>986</v>
      </c>
      <c r="F305" s="174" t="s">
        <v>68</v>
      </c>
      <c r="G305" s="174" t="s">
        <v>68</v>
      </c>
      <c r="H305" s="235"/>
      <c r="I305" s="174" t="s">
        <v>78</v>
      </c>
      <c r="J305" s="309">
        <v>840146</v>
      </c>
      <c r="K305" s="174" t="s">
        <v>72</v>
      </c>
      <c r="L305" s="174" t="s">
        <v>72</v>
      </c>
      <c r="M305" s="174" t="s">
        <v>72</v>
      </c>
      <c r="N305" s="174"/>
      <c r="O305" s="174"/>
      <c r="P305" s="174"/>
      <c r="Q305" s="174"/>
      <c r="R305" s="174"/>
      <c r="S305" s="174"/>
      <c r="T305" s="174"/>
      <c r="U305" s="174"/>
      <c r="V305" s="174"/>
      <c r="W305" s="174"/>
      <c r="X305" s="174"/>
      <c r="Y305" s="174"/>
      <c r="Z305" s="174"/>
      <c r="AA305" s="174"/>
      <c r="AB305" s="174"/>
      <c r="AC305" s="174"/>
      <c r="AD305" s="174"/>
      <c r="AE305" s="174"/>
      <c r="AF305" s="174"/>
      <c r="AG305" s="174"/>
      <c r="AH305" s="174"/>
    </row>
    <row r="306" spans="2:34" s="37" customFormat="1" ht="15.75">
      <c r="B306" s="174" t="str">
        <f>VLOOKUP(C306,Companies[],5,FALSE)</f>
        <v>Oil &amp; Gas</v>
      </c>
      <c r="C306" s="174" t="s">
        <v>405</v>
      </c>
      <c r="D306" s="174" t="s">
        <v>196</v>
      </c>
      <c r="E306" s="174" t="s">
        <v>981</v>
      </c>
      <c r="F306" s="174" t="s">
        <v>68</v>
      </c>
      <c r="G306" s="174" t="s">
        <v>68</v>
      </c>
      <c r="H306" s="174"/>
      <c r="I306" s="174" t="s">
        <v>78</v>
      </c>
      <c r="J306" s="309">
        <v>-1207735</v>
      </c>
      <c r="K306" s="174" t="s">
        <v>72</v>
      </c>
      <c r="L306" s="174" t="s">
        <v>72</v>
      </c>
      <c r="M306" s="174" t="s">
        <v>72</v>
      </c>
      <c r="N306" s="174"/>
      <c r="O306" s="174"/>
      <c r="P306" s="174"/>
      <c r="Q306" s="174"/>
      <c r="R306" s="174"/>
      <c r="S306" s="174"/>
      <c r="T306" s="174"/>
      <c r="U306" s="174"/>
      <c r="V306" s="174"/>
      <c r="W306" s="174"/>
      <c r="X306" s="174"/>
      <c r="Y306" s="174"/>
      <c r="Z306" s="174"/>
      <c r="AA306" s="174"/>
      <c r="AB306" s="174"/>
      <c r="AC306" s="174"/>
      <c r="AD306" s="174"/>
      <c r="AE306" s="174"/>
      <c r="AF306" s="174"/>
      <c r="AG306" s="174"/>
      <c r="AH306" s="174"/>
    </row>
    <row r="307" spans="2:34" s="37" customFormat="1" ht="15.75">
      <c r="B307" s="174" t="str">
        <f>VLOOKUP(C307,Companies[],5,FALSE)</f>
        <v>Oil &amp; Gas</v>
      </c>
      <c r="C307" s="174" t="s">
        <v>405</v>
      </c>
      <c r="D307" s="174" t="s">
        <v>196</v>
      </c>
      <c r="E307" s="174" t="s">
        <v>977</v>
      </c>
      <c r="F307" s="174" t="s">
        <v>72</v>
      </c>
      <c r="G307" s="174" t="s">
        <v>72</v>
      </c>
      <c r="H307" s="174"/>
      <c r="I307" s="174" t="s">
        <v>78</v>
      </c>
      <c r="J307" s="309">
        <v>0</v>
      </c>
      <c r="K307" s="174" t="s">
        <v>72</v>
      </c>
      <c r="L307" s="174" t="s">
        <v>72</v>
      </c>
      <c r="M307" s="174" t="s">
        <v>72</v>
      </c>
      <c r="N307" s="174"/>
      <c r="O307" s="174"/>
      <c r="P307" s="174"/>
      <c r="Q307" s="174"/>
      <c r="R307" s="174"/>
      <c r="S307" s="174"/>
      <c r="T307" s="174"/>
      <c r="U307" s="174"/>
      <c r="V307" s="174"/>
      <c r="W307" s="174"/>
      <c r="X307" s="174"/>
      <c r="Y307" s="174"/>
      <c r="Z307" s="174"/>
      <c r="AA307" s="174"/>
      <c r="AB307" s="174"/>
      <c r="AC307" s="174"/>
      <c r="AD307" s="174"/>
      <c r="AE307" s="174"/>
      <c r="AF307" s="174"/>
      <c r="AG307" s="174"/>
      <c r="AH307" s="174"/>
    </row>
    <row r="308" spans="2:34" s="37" customFormat="1" ht="15.75">
      <c r="B308" s="174" t="str">
        <f>VLOOKUP(C308,Companies[],5,FALSE)</f>
        <v>Oil &amp; Gas</v>
      </c>
      <c r="C308" s="174" t="s">
        <v>405</v>
      </c>
      <c r="D308" s="174" t="s">
        <v>196</v>
      </c>
      <c r="E308" s="174" t="s">
        <v>980</v>
      </c>
      <c r="F308" s="174" t="s">
        <v>72</v>
      </c>
      <c r="G308" s="174" t="s">
        <v>72</v>
      </c>
      <c r="H308" s="174"/>
      <c r="I308" s="174" t="s">
        <v>78</v>
      </c>
      <c r="J308" s="309">
        <v>0</v>
      </c>
      <c r="K308" s="174" t="s">
        <v>72</v>
      </c>
      <c r="L308" s="174" t="s">
        <v>72</v>
      </c>
      <c r="M308" s="174" t="s">
        <v>72</v>
      </c>
      <c r="N308" s="174"/>
      <c r="O308" s="174"/>
      <c r="P308" s="174"/>
      <c r="Q308" s="174"/>
      <c r="R308" s="174"/>
      <c r="S308" s="174"/>
      <c r="T308" s="174"/>
      <c r="U308" s="174"/>
      <c r="V308" s="174"/>
      <c r="W308" s="174"/>
      <c r="X308" s="174"/>
      <c r="Y308" s="174"/>
      <c r="Z308" s="174"/>
      <c r="AA308" s="174"/>
      <c r="AB308" s="174"/>
      <c r="AC308" s="174"/>
      <c r="AD308" s="174"/>
      <c r="AE308" s="174"/>
      <c r="AF308" s="174"/>
      <c r="AG308" s="174"/>
      <c r="AH308" s="174"/>
    </row>
    <row r="309" spans="2:34" s="37" customFormat="1" ht="15.75">
      <c r="B309" s="174" t="str">
        <f>VLOOKUP(C309,Companies[],5,FALSE)</f>
        <v>Oil &amp; Gas</v>
      </c>
      <c r="C309" s="174" t="s">
        <v>407</v>
      </c>
      <c r="D309" s="174" t="s">
        <v>196</v>
      </c>
      <c r="E309" s="174" t="s">
        <v>977</v>
      </c>
      <c r="F309" s="174" t="s">
        <v>72</v>
      </c>
      <c r="G309" s="174" t="s">
        <v>72</v>
      </c>
      <c r="H309" s="174"/>
      <c r="I309" s="174" t="s">
        <v>78</v>
      </c>
      <c r="J309" s="309">
        <v>5164206</v>
      </c>
      <c r="K309" s="174" t="s">
        <v>72</v>
      </c>
      <c r="L309" s="174" t="s">
        <v>72</v>
      </c>
      <c r="M309" s="174" t="s">
        <v>72</v>
      </c>
      <c r="N309" s="174"/>
      <c r="O309" s="174"/>
      <c r="P309" s="174"/>
      <c r="Q309" s="174"/>
      <c r="R309" s="174"/>
      <c r="S309" s="174"/>
      <c r="T309" s="174"/>
      <c r="U309" s="174"/>
      <c r="V309" s="174"/>
      <c r="W309" s="174"/>
      <c r="X309" s="174"/>
      <c r="Y309" s="174"/>
      <c r="Z309" s="174"/>
      <c r="AA309" s="174"/>
      <c r="AB309" s="174"/>
      <c r="AC309" s="174"/>
      <c r="AD309" s="174"/>
      <c r="AE309" s="174"/>
      <c r="AF309" s="174"/>
      <c r="AG309" s="174"/>
      <c r="AH309" s="174"/>
    </row>
    <row r="310" spans="2:34" s="37" customFormat="1" ht="15.75">
      <c r="B310" s="174" t="str">
        <f>VLOOKUP(C310,Companies[],5,FALSE)</f>
        <v>Oil &amp; Gas</v>
      </c>
      <c r="C310" s="174" t="s">
        <v>407</v>
      </c>
      <c r="D310" s="174" t="s">
        <v>196</v>
      </c>
      <c r="E310" s="174" t="s">
        <v>980</v>
      </c>
      <c r="F310" s="174" t="s">
        <v>72</v>
      </c>
      <c r="G310" s="174" t="s">
        <v>72</v>
      </c>
      <c r="H310" s="174"/>
      <c r="I310" s="174" t="s">
        <v>78</v>
      </c>
      <c r="J310" s="309">
        <v>3688471</v>
      </c>
      <c r="K310" s="174" t="s">
        <v>72</v>
      </c>
      <c r="L310" s="174" t="s">
        <v>72</v>
      </c>
      <c r="M310" s="174" t="s">
        <v>72</v>
      </c>
      <c r="N310" s="174"/>
      <c r="O310" s="174"/>
      <c r="P310" s="174"/>
      <c r="Q310" s="174"/>
      <c r="R310" s="174"/>
      <c r="S310" s="174"/>
      <c r="T310" s="174"/>
      <c r="U310" s="174"/>
      <c r="V310" s="174"/>
      <c r="W310" s="174"/>
      <c r="X310" s="174"/>
      <c r="Y310" s="174"/>
      <c r="Z310" s="174"/>
      <c r="AA310" s="174"/>
      <c r="AB310" s="174"/>
      <c r="AC310" s="174"/>
      <c r="AD310" s="174"/>
      <c r="AE310" s="174"/>
      <c r="AF310" s="174"/>
      <c r="AG310" s="174"/>
      <c r="AH310" s="174"/>
    </row>
    <row r="311" spans="2:34" s="37" customFormat="1" ht="15.75">
      <c r="B311" s="174"/>
      <c r="C311" s="174"/>
      <c r="D311" s="174"/>
      <c r="E311" s="174"/>
      <c r="F311" s="174"/>
      <c r="G311" s="187"/>
      <c r="H311" s="174"/>
      <c r="I311" s="174"/>
      <c r="J311" s="174"/>
      <c r="K311" s="174"/>
      <c r="L311" s="174"/>
      <c r="M311" s="174"/>
      <c r="N311" s="174"/>
      <c r="O311" s="174"/>
      <c r="P311" s="174"/>
      <c r="Q311" s="174"/>
      <c r="R311" s="174"/>
      <c r="S311" s="174"/>
      <c r="T311" s="174"/>
      <c r="U311" s="174"/>
      <c r="V311" s="174"/>
      <c r="W311" s="174"/>
      <c r="X311" s="174"/>
      <c r="Y311" s="174"/>
      <c r="Z311" s="174"/>
      <c r="AA311" s="174"/>
      <c r="AB311" s="174"/>
      <c r="AC311" s="174"/>
      <c r="AD311" s="174"/>
      <c r="AE311" s="174"/>
      <c r="AF311" s="174"/>
      <c r="AG311" s="174"/>
      <c r="AH311" s="174"/>
    </row>
    <row r="312" spans="2:34" s="37" customFormat="1" ht="15.75">
      <c r="B312" s="174"/>
      <c r="C312" s="174"/>
      <c r="D312" s="174"/>
      <c r="E312" s="174"/>
      <c r="F312" s="174"/>
      <c r="G312" s="187"/>
      <c r="H312" s="174"/>
      <c r="I312" s="174"/>
      <c r="J312" s="174"/>
      <c r="K312" s="174"/>
      <c r="L312" s="174"/>
      <c r="M312" s="174"/>
      <c r="N312" s="174"/>
      <c r="O312" s="174"/>
      <c r="P312" s="174"/>
      <c r="Q312" s="174"/>
      <c r="R312" s="174"/>
      <c r="S312" s="174"/>
      <c r="T312" s="174"/>
      <c r="U312" s="174"/>
      <c r="V312" s="174"/>
      <c r="W312" s="174"/>
      <c r="X312" s="174"/>
      <c r="Y312" s="174"/>
      <c r="Z312" s="174"/>
      <c r="AA312" s="174"/>
      <c r="AB312" s="174"/>
      <c r="AC312" s="174"/>
      <c r="AD312" s="174"/>
      <c r="AE312" s="174"/>
      <c r="AF312" s="174"/>
      <c r="AG312" s="174"/>
      <c r="AH312" s="174"/>
    </row>
    <row r="313" spans="2:34" s="37" customFormat="1" ht="15.75">
      <c r="B313" s="174"/>
      <c r="C313" s="174"/>
      <c r="D313" s="174"/>
      <c r="E313" s="174"/>
      <c r="F313" s="174"/>
      <c r="G313" s="187"/>
      <c r="H313" s="174"/>
      <c r="I313" s="174"/>
      <c r="J313" s="174"/>
      <c r="K313" s="174"/>
      <c r="L313" s="174"/>
      <c r="M313" s="174"/>
      <c r="N313" s="174"/>
      <c r="O313" s="174"/>
      <c r="P313" s="174"/>
      <c r="Q313" s="174"/>
      <c r="R313" s="174"/>
      <c r="S313" s="174"/>
      <c r="T313" s="174"/>
      <c r="U313" s="174"/>
      <c r="V313" s="174"/>
      <c r="W313" s="174"/>
      <c r="X313" s="174"/>
      <c r="Y313" s="174"/>
      <c r="Z313" s="174"/>
      <c r="AA313" s="174"/>
      <c r="AB313" s="174"/>
      <c r="AC313" s="174"/>
      <c r="AD313" s="174"/>
      <c r="AE313" s="174"/>
      <c r="AF313" s="174"/>
      <c r="AG313" s="174"/>
      <c r="AH313" s="174"/>
    </row>
    <row r="314" spans="2:34" s="37" customFormat="1" ht="15.75">
      <c r="B314" s="174"/>
      <c r="C314" s="174"/>
      <c r="D314" s="174"/>
      <c r="E314" s="174"/>
      <c r="F314" s="174"/>
      <c r="G314" s="187"/>
      <c r="H314" s="174"/>
      <c r="I314" s="174"/>
      <c r="J314" s="174"/>
      <c r="K314" s="174"/>
      <c r="L314" s="174"/>
      <c r="M314" s="174"/>
      <c r="N314" s="174"/>
      <c r="O314" s="174"/>
      <c r="P314" s="174"/>
      <c r="Q314" s="174"/>
      <c r="R314" s="174"/>
      <c r="S314" s="174"/>
      <c r="T314" s="174"/>
      <c r="U314" s="174"/>
      <c r="V314" s="174"/>
      <c r="W314" s="174"/>
      <c r="X314" s="174"/>
      <c r="Y314" s="174"/>
      <c r="Z314" s="174"/>
      <c r="AA314" s="174"/>
      <c r="AB314" s="174"/>
      <c r="AC314" s="174"/>
      <c r="AD314" s="174"/>
      <c r="AE314" s="174"/>
      <c r="AF314" s="174"/>
      <c r="AG314" s="174"/>
      <c r="AH314" s="174"/>
    </row>
    <row r="315" spans="2:34" s="37" customFormat="1" ht="15.75">
      <c r="B315" s="174"/>
      <c r="C315" s="174"/>
      <c r="D315" s="174"/>
      <c r="E315" s="174"/>
      <c r="F315" s="174"/>
      <c r="G315" s="187"/>
      <c r="H315" s="174"/>
      <c r="I315" s="174"/>
      <c r="J315" s="174"/>
      <c r="K315" s="174"/>
      <c r="L315" s="174"/>
      <c r="M315" s="174"/>
      <c r="N315" s="174"/>
      <c r="O315" s="174"/>
      <c r="P315" s="174"/>
      <c r="Q315" s="174"/>
      <c r="R315" s="174"/>
      <c r="S315" s="174"/>
      <c r="T315" s="174"/>
      <c r="U315" s="174"/>
      <c r="V315" s="174"/>
      <c r="W315" s="174"/>
      <c r="X315" s="174"/>
      <c r="Y315" s="174"/>
      <c r="Z315" s="174"/>
      <c r="AA315" s="174"/>
      <c r="AB315" s="174"/>
      <c r="AC315" s="174"/>
      <c r="AD315" s="174"/>
      <c r="AE315" s="174"/>
      <c r="AF315" s="174"/>
      <c r="AG315" s="174"/>
      <c r="AH315" s="174"/>
    </row>
    <row r="316" spans="2:34" s="37" customFormat="1" ht="15.75">
      <c r="B316" s="174"/>
      <c r="C316" s="174"/>
      <c r="D316" s="174"/>
      <c r="E316" s="174"/>
      <c r="F316" s="174"/>
      <c r="G316" s="187"/>
      <c r="H316" s="174"/>
      <c r="I316" s="174"/>
      <c r="J316" s="174"/>
      <c r="K316" s="174"/>
      <c r="L316" s="174"/>
      <c r="M316" s="174"/>
      <c r="N316" s="174"/>
      <c r="O316" s="174"/>
      <c r="P316" s="174"/>
      <c r="Q316" s="174"/>
      <c r="R316" s="174"/>
      <c r="S316" s="174"/>
      <c r="T316" s="174"/>
      <c r="U316" s="174"/>
      <c r="V316" s="174"/>
      <c r="W316" s="174"/>
      <c r="X316" s="174"/>
      <c r="Y316" s="174"/>
      <c r="Z316" s="174"/>
      <c r="AA316" s="174"/>
      <c r="AB316" s="174"/>
      <c r="AC316" s="174"/>
      <c r="AD316" s="174"/>
      <c r="AE316" s="174"/>
      <c r="AF316" s="174"/>
      <c r="AG316" s="174"/>
      <c r="AH316" s="174"/>
    </row>
    <row r="317" spans="2:34" s="37" customFormat="1" ht="16.5" thickBot="1">
      <c r="B317" s="174"/>
      <c r="C317" s="174"/>
      <c r="D317" s="174"/>
      <c r="E317" s="174"/>
      <c r="F317" s="174"/>
      <c r="G317" s="187"/>
      <c r="H317" s="174"/>
      <c r="I317" s="174"/>
      <c r="J317" s="174"/>
      <c r="K317" s="174"/>
      <c r="L317" s="174"/>
      <c r="M317" s="174"/>
      <c r="N317" s="174"/>
      <c r="O317" s="174"/>
      <c r="P317" s="174"/>
      <c r="Q317" s="174"/>
      <c r="R317" s="174"/>
      <c r="S317" s="174"/>
      <c r="T317" s="174"/>
      <c r="U317" s="174"/>
      <c r="V317" s="174"/>
      <c r="W317" s="174"/>
      <c r="X317" s="174"/>
      <c r="Y317" s="174"/>
      <c r="Z317" s="174"/>
      <c r="AA317" s="174"/>
      <c r="AB317" s="174"/>
      <c r="AC317" s="174"/>
      <c r="AD317" s="174"/>
      <c r="AE317" s="174"/>
      <c r="AF317" s="174"/>
      <c r="AG317" s="174"/>
      <c r="AH317" s="174"/>
    </row>
    <row r="318" spans="2:34" s="37" customFormat="1" ht="16.5" thickBot="1">
      <c r="B318" s="174"/>
      <c r="C318" s="174"/>
      <c r="D318" s="174"/>
      <c r="E318" s="174"/>
      <c r="F318" s="174"/>
      <c r="G318" s="187"/>
      <c r="H318" s="130" t="s">
        <v>993</v>
      </c>
      <c r="I318" s="131"/>
      <c r="J318" s="132">
        <f>SUMIF(Table10[Reporting currency],"USD",Table10[Revenue value])+(IFERROR(SUMIF(Table10[Reporting currency],"&lt;&gt;USD",Table10[Revenue value])/'1_About'!$E$34,0))</f>
        <v>9402161733.7450008</v>
      </c>
      <c r="K318" s="174"/>
      <c r="L318" s="174"/>
      <c r="M318" s="174"/>
      <c r="N318" s="174"/>
      <c r="O318" s="174"/>
      <c r="P318" s="174"/>
      <c r="Q318" s="174"/>
      <c r="R318" s="174"/>
      <c r="S318" s="174"/>
      <c r="T318" s="174"/>
      <c r="U318" s="174"/>
      <c r="V318" s="174"/>
      <c r="W318" s="174"/>
      <c r="X318" s="174"/>
      <c r="Y318" s="174"/>
      <c r="Z318" s="174"/>
      <c r="AA318" s="174"/>
      <c r="AB318" s="174"/>
      <c r="AC318" s="174"/>
      <c r="AD318" s="174"/>
      <c r="AE318" s="174"/>
      <c r="AF318" s="174"/>
      <c r="AG318" s="174"/>
      <c r="AH318" s="174"/>
    </row>
    <row r="319" spans="2:34" s="37" customFormat="1" ht="16.5" thickBot="1">
      <c r="B319" s="174"/>
      <c r="C319" s="174"/>
      <c r="D319" s="174"/>
      <c r="E319" s="174"/>
      <c r="F319" s="174"/>
      <c r="G319" s="187"/>
      <c r="H319" s="165"/>
      <c r="I319" s="165"/>
      <c r="J319" s="166"/>
      <c r="K319" s="174"/>
      <c r="L319" s="174"/>
      <c r="M319" s="174"/>
      <c r="N319" s="174"/>
      <c r="O319" s="174"/>
      <c r="P319" s="174"/>
      <c r="Q319" s="174"/>
      <c r="R319" s="174"/>
      <c r="S319" s="174"/>
      <c r="T319" s="174"/>
      <c r="U319" s="174"/>
      <c r="V319" s="174"/>
      <c r="W319" s="174"/>
      <c r="X319" s="174"/>
      <c r="Y319" s="174"/>
      <c r="Z319" s="174"/>
      <c r="AA319" s="174"/>
      <c r="AB319" s="174"/>
      <c r="AC319" s="174"/>
      <c r="AD319" s="174"/>
      <c r="AE319" s="174"/>
      <c r="AF319" s="174"/>
      <c r="AG319" s="174"/>
      <c r="AH319" s="174"/>
    </row>
    <row r="320" spans="2:34" s="37" customFormat="1" ht="17.25" thickBot="1">
      <c r="B320" s="174"/>
      <c r="C320" s="174"/>
      <c r="D320" s="174"/>
      <c r="E320" s="174"/>
      <c r="F320" s="174"/>
      <c r="G320" s="187"/>
      <c r="H320" s="164" t="str">
        <f>"Total in "&amp;'1_About'!$E$33</f>
        <v>Total in GBP</v>
      </c>
      <c r="I320" s="131"/>
      <c r="J320" s="132">
        <f>IF('1_About'!$E$33="USD",0,SUMIF(Table10[Reporting currency],'1_About'!$E$33,Table10[Revenue value]))+(IFERROR(SUMIF(Table10[Reporting currency],"USD",Table10[Revenue value])*'1_About'!$E$34,0))</f>
        <v>7561654925</v>
      </c>
      <c r="K320" s="174"/>
      <c r="L320" s="174"/>
      <c r="M320" s="174"/>
      <c r="N320" s="174"/>
      <c r="O320" s="174"/>
      <c r="P320" s="174"/>
      <c r="Q320" s="174"/>
      <c r="R320" s="174"/>
      <c r="S320" s="174"/>
      <c r="T320" s="174"/>
      <c r="U320" s="174"/>
      <c r="V320" s="174"/>
      <c r="W320" s="174"/>
      <c r="X320" s="174"/>
      <c r="Y320" s="174"/>
      <c r="Z320" s="174"/>
      <c r="AA320" s="174"/>
      <c r="AB320" s="174"/>
      <c r="AC320" s="174"/>
      <c r="AD320" s="174"/>
      <c r="AE320" s="174"/>
      <c r="AF320" s="174"/>
      <c r="AG320" s="174"/>
      <c r="AH320" s="174"/>
    </row>
    <row r="321" spans="2:34" s="37" customFormat="1" ht="16.5">
      <c r="B321" s="174"/>
      <c r="C321" s="174"/>
      <c r="D321" s="174"/>
      <c r="E321" s="174"/>
      <c r="F321" s="174"/>
      <c r="G321" s="187"/>
      <c r="H321" s="253"/>
      <c r="I321" s="165"/>
      <c r="J321" s="166"/>
      <c r="K321" s="174"/>
      <c r="L321" s="174"/>
      <c r="M321" s="174"/>
      <c r="N321" s="174"/>
      <c r="O321" s="174"/>
      <c r="P321" s="174"/>
      <c r="Q321" s="174"/>
      <c r="R321" s="174"/>
      <c r="S321" s="174"/>
      <c r="T321" s="174"/>
      <c r="U321" s="174"/>
      <c r="V321" s="174"/>
      <c r="W321" s="174"/>
      <c r="X321" s="174"/>
      <c r="Y321" s="174"/>
      <c r="Z321" s="174"/>
      <c r="AA321" s="174"/>
      <c r="AB321" s="174"/>
      <c r="AC321" s="174"/>
      <c r="AD321" s="174"/>
      <c r="AE321" s="174"/>
      <c r="AF321" s="174"/>
      <c r="AG321" s="174"/>
      <c r="AH321" s="174"/>
    </row>
    <row r="322" spans="2:34" s="37" customFormat="1" ht="15.75">
      <c r="B322" s="174"/>
      <c r="C322" s="174"/>
      <c r="D322" s="174"/>
      <c r="E322" s="174"/>
      <c r="F322" s="174"/>
      <c r="G322" s="174"/>
      <c r="H322" s="174"/>
      <c r="I322" s="174"/>
      <c r="J322" s="174"/>
      <c r="K322" s="174"/>
      <c r="L322" s="174"/>
      <c r="M322" s="174"/>
      <c r="N322" s="174"/>
      <c r="O322" s="174"/>
      <c r="P322" s="174"/>
      <c r="Q322" s="174"/>
      <c r="R322" s="174"/>
      <c r="S322" s="174"/>
      <c r="T322" s="174"/>
      <c r="U322" s="174"/>
      <c r="V322" s="174"/>
      <c r="W322" s="174"/>
      <c r="X322" s="174"/>
      <c r="Y322" s="174"/>
      <c r="Z322" s="174"/>
      <c r="AA322" s="174"/>
      <c r="AB322" s="174"/>
      <c r="AC322" s="174"/>
      <c r="AD322" s="174"/>
      <c r="AE322" s="174"/>
      <c r="AF322" s="174"/>
      <c r="AG322" s="174"/>
      <c r="AH322" s="174"/>
    </row>
    <row r="323" spans="2:34" s="37" customFormat="1" ht="21">
      <c r="B323" s="12"/>
      <c r="C323" s="373" t="s">
        <v>994</v>
      </c>
      <c r="D323" s="373"/>
      <c r="E323" s="373"/>
      <c r="F323" s="373"/>
      <c r="G323" s="373"/>
      <c r="H323" s="373"/>
      <c r="I323" s="373"/>
      <c r="J323" s="373"/>
      <c r="K323" s="373"/>
      <c r="L323" s="373"/>
      <c r="M323" s="373"/>
      <c r="N323" s="373"/>
      <c r="O323" s="174"/>
      <c r="P323" s="174"/>
      <c r="Q323" s="174"/>
      <c r="R323" s="174"/>
      <c r="S323" s="174"/>
      <c r="T323" s="174"/>
      <c r="U323" s="174"/>
      <c r="V323" s="174"/>
      <c r="W323" s="174"/>
      <c r="X323" s="174"/>
      <c r="Y323" s="174"/>
      <c r="Z323" s="174"/>
      <c r="AA323" s="174"/>
      <c r="AB323" s="174"/>
      <c r="AC323" s="174"/>
      <c r="AD323" s="174"/>
      <c r="AE323" s="174"/>
      <c r="AF323" s="174"/>
      <c r="AG323" s="174"/>
      <c r="AH323" s="174"/>
    </row>
    <row r="324" spans="2:34" s="37" customFormat="1" ht="15.75">
      <c r="B324" s="174"/>
      <c r="C324" s="263" t="s">
        <v>1014</v>
      </c>
      <c r="D324" s="263"/>
      <c r="E324" s="263"/>
      <c r="F324" s="263"/>
      <c r="G324" s="263"/>
      <c r="H324" s="263"/>
      <c r="I324" s="263"/>
      <c r="J324" s="263"/>
      <c r="K324" s="263"/>
      <c r="L324" s="263"/>
      <c r="M324" s="263"/>
      <c r="N324" s="263"/>
      <c r="O324" s="174"/>
      <c r="P324" s="174"/>
      <c r="Q324" s="174"/>
      <c r="R324" s="174"/>
      <c r="S324" s="174"/>
      <c r="T324" s="174"/>
      <c r="U324" s="174"/>
      <c r="V324" s="174"/>
      <c r="W324" s="174"/>
      <c r="X324" s="174"/>
      <c r="Y324" s="174"/>
      <c r="Z324" s="174"/>
      <c r="AA324" s="174"/>
      <c r="AB324" s="174"/>
      <c r="AC324" s="174"/>
      <c r="AD324" s="174"/>
      <c r="AE324" s="174"/>
      <c r="AF324" s="174"/>
      <c r="AG324" s="174"/>
      <c r="AH324" s="174"/>
    </row>
    <row r="325" spans="2:34" s="37" customFormat="1" ht="15.75">
      <c r="B325" s="174"/>
      <c r="C325" s="135"/>
      <c r="D325" s="135"/>
      <c r="E325" s="135"/>
      <c r="F325" s="135"/>
      <c r="G325" s="135"/>
      <c r="H325" s="135"/>
      <c r="I325" s="135"/>
      <c r="J325" s="135"/>
      <c r="K325" s="135"/>
      <c r="L325" s="135"/>
      <c r="M325" s="135"/>
      <c r="N325" s="135"/>
      <c r="O325" s="174"/>
      <c r="P325" s="174"/>
      <c r="Q325" s="174"/>
      <c r="R325" s="174"/>
      <c r="S325" s="174"/>
      <c r="T325" s="174"/>
      <c r="U325" s="174"/>
      <c r="V325" s="174"/>
      <c r="W325" s="174"/>
      <c r="X325" s="174"/>
      <c r="Y325" s="174"/>
      <c r="Z325" s="174"/>
      <c r="AA325" s="174"/>
      <c r="AB325" s="174"/>
      <c r="AC325" s="174"/>
      <c r="AD325" s="174"/>
      <c r="AE325" s="174"/>
      <c r="AF325" s="174"/>
      <c r="AG325" s="174"/>
      <c r="AH325" s="174"/>
    </row>
    <row r="326" spans="2:34" s="37" customFormat="1" ht="15.75">
      <c r="B326" s="174"/>
      <c r="C326" s="135" t="s">
        <v>1005</v>
      </c>
      <c r="D326" s="135" t="s">
        <v>972</v>
      </c>
      <c r="E326" s="135" t="s">
        <v>971</v>
      </c>
      <c r="F326" s="135" t="s">
        <v>1006</v>
      </c>
      <c r="G326" s="135" t="s">
        <v>1007</v>
      </c>
      <c r="H326" s="135" t="s">
        <v>1008</v>
      </c>
      <c r="I326" s="135" t="s">
        <v>1009</v>
      </c>
      <c r="J326" s="135" t="s">
        <v>974</v>
      </c>
      <c r="K326" s="135" t="s">
        <v>1010</v>
      </c>
      <c r="L326" s="135" t="s">
        <v>1011</v>
      </c>
      <c r="M326" s="135" t="s">
        <v>1012</v>
      </c>
      <c r="N326" s="135" t="s">
        <v>1013</v>
      </c>
      <c r="O326" s="174"/>
      <c r="P326" s="174"/>
      <c r="Q326" s="174"/>
      <c r="R326" s="174"/>
      <c r="S326" s="174"/>
      <c r="T326" s="174"/>
      <c r="U326" s="174"/>
      <c r="V326" s="174"/>
      <c r="W326" s="174"/>
      <c r="X326" s="174"/>
      <c r="Y326" s="174"/>
      <c r="Z326" s="174"/>
      <c r="AA326" s="174"/>
      <c r="AB326" s="174"/>
      <c r="AC326" s="174"/>
      <c r="AD326" s="174"/>
      <c r="AE326" s="174"/>
      <c r="AF326" s="174"/>
      <c r="AG326" s="174"/>
      <c r="AH326" s="174"/>
    </row>
    <row r="327" spans="2:34" s="37" customFormat="1" ht="15.75">
      <c r="B327" s="174"/>
      <c r="C327" s="135" t="s">
        <v>1015</v>
      </c>
      <c r="D327" s="135" t="s">
        <v>200</v>
      </c>
      <c r="E327" s="135" t="s">
        <v>1016</v>
      </c>
      <c r="F327" s="135" t="s">
        <v>68</v>
      </c>
      <c r="G327" s="135" t="s">
        <v>68</v>
      </c>
      <c r="H327" s="135" t="s">
        <v>1017</v>
      </c>
      <c r="I327" s="135" t="s">
        <v>78</v>
      </c>
      <c r="J327" s="135">
        <v>338456</v>
      </c>
      <c r="K327" s="135" t="s">
        <v>72</v>
      </c>
      <c r="L327" s="135" t="s">
        <v>72</v>
      </c>
      <c r="M327" s="135" t="s">
        <v>72</v>
      </c>
      <c r="N327" s="135"/>
      <c r="O327" s="174"/>
      <c r="P327" s="174"/>
      <c r="Q327" s="174"/>
      <c r="R327" s="174"/>
      <c r="S327" s="174"/>
      <c r="T327" s="174"/>
      <c r="U327" s="174"/>
      <c r="V327" s="174"/>
      <c r="W327" s="174"/>
      <c r="X327" s="174"/>
      <c r="Y327" s="174"/>
      <c r="Z327" s="174"/>
      <c r="AA327" s="174"/>
      <c r="AB327" s="174"/>
      <c r="AC327" s="174"/>
      <c r="AD327" s="174"/>
      <c r="AE327" s="174"/>
      <c r="AF327" s="174"/>
      <c r="AG327" s="174"/>
      <c r="AH327" s="174"/>
    </row>
    <row r="328" spans="2:34" s="37" customFormat="1" ht="15.75">
      <c r="B328" s="174"/>
      <c r="C328" s="135" t="s">
        <v>1018</v>
      </c>
      <c r="D328" s="135" t="s">
        <v>196</v>
      </c>
      <c r="E328" s="135" t="s">
        <v>980</v>
      </c>
      <c r="F328" s="135" t="s">
        <v>72</v>
      </c>
      <c r="G328" s="135" t="s">
        <v>72</v>
      </c>
      <c r="H328" s="135" t="s">
        <v>1017</v>
      </c>
      <c r="I328" s="135" t="s">
        <v>78</v>
      </c>
      <c r="J328" s="135">
        <v>-5346400</v>
      </c>
      <c r="K328" s="135" t="s">
        <v>72</v>
      </c>
      <c r="L328" s="135" t="s">
        <v>72</v>
      </c>
      <c r="M328" s="135" t="s">
        <v>72</v>
      </c>
      <c r="N328" s="135"/>
      <c r="O328" s="174"/>
      <c r="P328" s="174"/>
      <c r="Q328" s="174"/>
      <c r="R328" s="174"/>
      <c r="S328" s="174"/>
      <c r="T328" s="174"/>
      <c r="U328" s="174"/>
      <c r="V328" s="174"/>
      <c r="W328" s="174"/>
      <c r="X328" s="174"/>
      <c r="Y328" s="174"/>
      <c r="Z328" s="174"/>
      <c r="AA328" s="174"/>
      <c r="AB328" s="174"/>
      <c r="AC328" s="174"/>
      <c r="AD328" s="174"/>
      <c r="AE328" s="174"/>
      <c r="AF328" s="174"/>
      <c r="AG328" s="174"/>
      <c r="AH328" s="174"/>
    </row>
    <row r="329" spans="2:34" s="37" customFormat="1" ht="15.75">
      <c r="B329" s="174"/>
      <c r="C329" s="135" t="s">
        <v>1018</v>
      </c>
      <c r="D329" s="135" t="s">
        <v>196</v>
      </c>
      <c r="E329" s="135" t="s">
        <v>1019</v>
      </c>
      <c r="F329" s="135" t="s">
        <v>72</v>
      </c>
      <c r="G329" s="135" t="s">
        <v>72</v>
      </c>
      <c r="H329" s="135" t="s">
        <v>1017</v>
      </c>
      <c r="I329" s="135" t="s">
        <v>78</v>
      </c>
      <c r="J329" s="135">
        <v>5645856</v>
      </c>
      <c r="K329" s="135" t="s">
        <v>72</v>
      </c>
      <c r="L329" s="135" t="s">
        <v>72</v>
      </c>
      <c r="M329" s="135" t="s">
        <v>72</v>
      </c>
      <c r="N329" s="135"/>
      <c r="O329" s="174"/>
      <c r="P329" s="174"/>
      <c r="Q329" s="174"/>
      <c r="R329" s="174"/>
      <c r="S329" s="174"/>
      <c r="T329" s="174"/>
      <c r="U329" s="174"/>
      <c r="V329" s="174"/>
      <c r="W329" s="174"/>
      <c r="X329" s="174"/>
      <c r="Y329" s="174"/>
      <c r="Z329" s="174"/>
      <c r="AA329" s="174"/>
      <c r="AB329" s="174"/>
      <c r="AC329" s="174"/>
      <c r="AD329" s="174"/>
      <c r="AE329" s="174"/>
      <c r="AF329" s="174"/>
      <c r="AG329" s="174"/>
      <c r="AH329" s="174"/>
    </row>
    <row r="330" spans="2:34" s="37" customFormat="1" ht="15.75">
      <c r="B330" s="174"/>
      <c r="C330" s="135" t="s">
        <v>1015</v>
      </c>
      <c r="D330" s="135" t="s">
        <v>196</v>
      </c>
      <c r="E330" s="135" t="s">
        <v>1020</v>
      </c>
      <c r="F330" s="135" t="s">
        <v>72</v>
      </c>
      <c r="G330" s="135" t="s">
        <v>72</v>
      </c>
      <c r="H330" s="135" t="s">
        <v>1017</v>
      </c>
      <c r="I330" s="135" t="s">
        <v>78</v>
      </c>
      <c r="J330" s="135">
        <v>2955398</v>
      </c>
      <c r="K330" s="135" t="s">
        <v>72</v>
      </c>
      <c r="L330" s="135" t="s">
        <v>72</v>
      </c>
      <c r="M330" s="135" t="s">
        <v>72</v>
      </c>
      <c r="N330" s="135"/>
      <c r="O330" s="174"/>
      <c r="P330" s="174"/>
      <c r="Q330" s="174"/>
      <c r="R330" s="174"/>
      <c r="S330" s="174"/>
      <c r="T330" s="174"/>
      <c r="U330" s="174"/>
      <c r="V330" s="174"/>
      <c r="W330" s="174"/>
      <c r="X330" s="174"/>
      <c r="Y330" s="174"/>
      <c r="Z330" s="174"/>
      <c r="AA330" s="174"/>
      <c r="AB330" s="174"/>
      <c r="AC330" s="174"/>
      <c r="AD330" s="174"/>
      <c r="AE330" s="174"/>
      <c r="AF330" s="174"/>
      <c r="AG330" s="174"/>
      <c r="AH330" s="174"/>
    </row>
    <row r="331" spans="2:34" s="37" customFormat="1" ht="15.75">
      <c r="B331" s="174"/>
      <c r="C331" s="135" t="s">
        <v>218</v>
      </c>
      <c r="D331" s="135" t="s">
        <v>992</v>
      </c>
      <c r="E331" s="135" t="s">
        <v>990</v>
      </c>
      <c r="F331" s="135" t="s">
        <v>72</v>
      </c>
      <c r="G331" s="135" t="s">
        <v>72</v>
      </c>
      <c r="H331" s="135" t="s">
        <v>1017</v>
      </c>
      <c r="I331" s="135" t="s">
        <v>78</v>
      </c>
      <c r="J331" s="135">
        <v>199309</v>
      </c>
      <c r="K331" s="135" t="s">
        <v>72</v>
      </c>
      <c r="L331" s="135" t="s">
        <v>72</v>
      </c>
      <c r="M331" s="135" t="s">
        <v>72</v>
      </c>
      <c r="N331" s="135"/>
      <c r="O331" s="174"/>
      <c r="P331" s="174"/>
      <c r="Q331" s="174"/>
      <c r="R331" s="174"/>
      <c r="S331" s="174"/>
      <c r="T331" s="174"/>
      <c r="U331" s="174"/>
      <c r="V331" s="174"/>
      <c r="W331" s="174"/>
      <c r="X331" s="174"/>
      <c r="Y331" s="174"/>
      <c r="Z331" s="174"/>
      <c r="AA331" s="174"/>
      <c r="AB331" s="174"/>
      <c r="AC331" s="174"/>
      <c r="AD331" s="174"/>
      <c r="AE331" s="174"/>
      <c r="AF331" s="174"/>
      <c r="AG331" s="174"/>
      <c r="AH331" s="174"/>
    </row>
    <row r="332" spans="2:34" s="37" customFormat="1" ht="15.75">
      <c r="B332" s="174"/>
      <c r="C332" s="135" t="s">
        <v>1021</v>
      </c>
      <c r="D332" s="135" t="s">
        <v>200</v>
      </c>
      <c r="E332" s="135" t="s">
        <v>1022</v>
      </c>
      <c r="F332" s="135" t="s">
        <v>68</v>
      </c>
      <c r="G332" s="135" t="s">
        <v>68</v>
      </c>
      <c r="H332" s="135" t="s">
        <v>1017</v>
      </c>
      <c r="I332" s="135" t="s">
        <v>78</v>
      </c>
      <c r="J332" s="135">
        <v>48458</v>
      </c>
      <c r="K332" s="135" t="s">
        <v>72</v>
      </c>
      <c r="L332" s="135" t="s">
        <v>72</v>
      </c>
      <c r="M332" s="135" t="s">
        <v>72</v>
      </c>
      <c r="N332" s="135"/>
      <c r="O332" s="174"/>
      <c r="P332" s="174"/>
      <c r="Q332" s="174"/>
      <c r="R332" s="174"/>
      <c r="S332" s="174"/>
      <c r="T332" s="174"/>
      <c r="U332" s="174"/>
      <c r="V332" s="174"/>
      <c r="W332" s="174"/>
      <c r="X332" s="174"/>
      <c r="Y332" s="174"/>
      <c r="Z332" s="174"/>
      <c r="AA332" s="174"/>
      <c r="AB332" s="174"/>
      <c r="AC332" s="174"/>
      <c r="AD332" s="174"/>
      <c r="AE332" s="174"/>
      <c r="AF332" s="174"/>
      <c r="AG332" s="174"/>
      <c r="AH332" s="174"/>
    </row>
    <row r="333" spans="2:34" s="37" customFormat="1" ht="15.75">
      <c r="B333" s="174"/>
      <c r="C333" s="135" t="s">
        <v>1021</v>
      </c>
      <c r="D333" s="135" t="s">
        <v>198</v>
      </c>
      <c r="E333" s="135" t="s">
        <v>1023</v>
      </c>
      <c r="F333" s="135" t="s">
        <v>68</v>
      </c>
      <c r="G333" s="135" t="s">
        <v>68</v>
      </c>
      <c r="H333" s="135" t="s">
        <v>1017</v>
      </c>
      <c r="I333" s="135" t="s">
        <v>78</v>
      </c>
      <c r="J333" s="135">
        <v>39233</v>
      </c>
      <c r="K333" s="135" t="s">
        <v>72</v>
      </c>
      <c r="L333" s="135" t="s">
        <v>72</v>
      </c>
      <c r="M333" s="135" t="s">
        <v>72</v>
      </c>
      <c r="N333" s="135"/>
      <c r="O333" s="174"/>
      <c r="P333" s="174"/>
      <c r="Q333" s="174"/>
      <c r="R333" s="174"/>
      <c r="S333" s="174"/>
      <c r="T333" s="174"/>
      <c r="U333" s="174"/>
      <c r="V333" s="174"/>
      <c r="W333" s="174"/>
      <c r="X333" s="174"/>
      <c r="Y333" s="174"/>
      <c r="Z333" s="174"/>
      <c r="AA333" s="174"/>
      <c r="AB333" s="174"/>
      <c r="AC333" s="174"/>
      <c r="AD333" s="174"/>
      <c r="AE333" s="174"/>
      <c r="AF333" s="174"/>
      <c r="AG333" s="174"/>
      <c r="AH333" s="174"/>
    </row>
    <row r="334" spans="2:34" s="37" customFormat="1" ht="15.75">
      <c r="B334" s="174"/>
      <c r="C334" s="135" t="s">
        <v>1021</v>
      </c>
      <c r="D334" s="135" t="s">
        <v>198</v>
      </c>
      <c r="E334" s="135" t="s">
        <v>1016</v>
      </c>
      <c r="F334" s="135" t="s">
        <v>68</v>
      </c>
      <c r="G334" s="135" t="s">
        <v>68</v>
      </c>
      <c r="H334" s="135" t="s">
        <v>1017</v>
      </c>
      <c r="I334" s="135" t="s">
        <v>78</v>
      </c>
      <c r="J334" s="135">
        <v>1199783</v>
      </c>
      <c r="K334" s="135" t="s">
        <v>72</v>
      </c>
      <c r="L334" s="135" t="s">
        <v>72</v>
      </c>
      <c r="M334" s="135" t="s">
        <v>72</v>
      </c>
      <c r="N334" s="135"/>
      <c r="O334" s="174"/>
      <c r="P334" s="174"/>
      <c r="Q334" s="174"/>
      <c r="R334" s="174"/>
      <c r="S334" s="174"/>
      <c r="T334" s="174"/>
      <c r="U334" s="174"/>
      <c r="V334" s="174"/>
      <c r="W334" s="174"/>
      <c r="X334" s="174"/>
      <c r="Y334" s="174"/>
      <c r="Z334" s="174"/>
      <c r="AA334" s="174"/>
      <c r="AB334" s="174"/>
      <c r="AC334" s="174"/>
      <c r="AD334" s="174"/>
      <c r="AE334" s="174"/>
      <c r="AF334" s="174"/>
      <c r="AG334" s="174"/>
      <c r="AH334" s="174"/>
    </row>
    <row r="335" spans="2:34" s="37" customFormat="1" ht="15.75">
      <c r="B335" s="174"/>
      <c r="C335" s="135"/>
      <c r="D335" s="135"/>
      <c r="E335" s="135"/>
      <c r="F335" s="135"/>
      <c r="G335" s="135"/>
      <c r="H335" s="135"/>
      <c r="I335" s="135"/>
      <c r="J335" s="135"/>
      <c r="K335" s="135"/>
      <c r="L335" s="135"/>
      <c r="M335" s="135"/>
      <c r="N335" s="135"/>
      <c r="O335" s="174"/>
      <c r="P335" s="174"/>
      <c r="Q335" s="174"/>
      <c r="R335" s="174"/>
      <c r="S335" s="174"/>
      <c r="T335" s="174"/>
      <c r="U335" s="174"/>
      <c r="V335" s="174"/>
      <c r="W335" s="174"/>
      <c r="X335" s="174"/>
      <c r="Y335" s="174"/>
      <c r="Z335" s="174"/>
      <c r="AA335" s="174"/>
      <c r="AB335" s="174"/>
      <c r="AC335" s="174"/>
      <c r="AD335" s="174"/>
      <c r="AE335" s="174"/>
      <c r="AF335" s="174"/>
      <c r="AG335" s="174"/>
      <c r="AH335" s="174"/>
    </row>
    <row r="336" spans="2:34" s="37" customFormat="1" ht="15.75">
      <c r="B336" s="174"/>
      <c r="C336" s="264" t="s">
        <v>1024</v>
      </c>
      <c r="D336" s="263"/>
      <c r="E336" s="263"/>
      <c r="F336" s="263"/>
      <c r="G336" s="263"/>
      <c r="H336" s="263"/>
      <c r="I336" s="263"/>
      <c r="J336" s="263"/>
      <c r="K336" s="263"/>
      <c r="L336" s="263"/>
      <c r="M336" s="263"/>
      <c r="N336" s="263"/>
      <c r="O336" s="174"/>
      <c r="P336" s="174"/>
      <c r="Q336" s="174"/>
      <c r="R336" s="174"/>
      <c r="S336" s="174"/>
      <c r="T336" s="174"/>
      <c r="U336" s="174"/>
      <c r="V336" s="174"/>
      <c r="W336" s="174"/>
      <c r="X336" s="174"/>
      <c r="Y336" s="174"/>
      <c r="Z336" s="174"/>
      <c r="AA336" s="174"/>
      <c r="AB336" s="174"/>
      <c r="AC336" s="174"/>
      <c r="AD336" s="174"/>
      <c r="AE336" s="174"/>
      <c r="AF336" s="174"/>
      <c r="AG336" s="174"/>
      <c r="AH336" s="174"/>
    </row>
    <row r="337" spans="2:34" s="37" customFormat="1" ht="15" hidden="1" customHeight="1">
      <c r="B337" s="174"/>
      <c r="C337" s="263"/>
      <c r="D337" s="263"/>
      <c r="E337" s="263"/>
      <c r="F337" s="263"/>
      <c r="G337" s="263"/>
      <c r="H337" s="263"/>
      <c r="I337" s="263"/>
      <c r="J337" s="263"/>
      <c r="K337" s="263"/>
      <c r="L337" s="263"/>
      <c r="M337" s="263"/>
      <c r="N337" s="263"/>
      <c r="O337" s="174"/>
      <c r="P337" s="174"/>
      <c r="Q337" s="174"/>
      <c r="R337" s="174"/>
      <c r="S337" s="174"/>
      <c r="T337" s="174"/>
      <c r="U337" s="174"/>
      <c r="V337" s="174"/>
      <c r="W337" s="174"/>
      <c r="X337" s="174"/>
      <c r="Y337" s="174"/>
      <c r="Z337" s="174"/>
      <c r="AA337" s="174"/>
      <c r="AB337" s="174"/>
      <c r="AC337" s="174"/>
      <c r="AD337" s="174"/>
      <c r="AE337" s="174"/>
      <c r="AF337" s="174"/>
      <c r="AG337" s="174"/>
      <c r="AH337" s="174"/>
    </row>
    <row r="338" spans="2:34" s="37" customFormat="1" ht="15" hidden="1" customHeight="1">
      <c r="B338" s="174"/>
      <c r="C338" s="263"/>
      <c r="D338" s="263"/>
      <c r="E338" s="263"/>
      <c r="F338" s="263"/>
      <c r="G338" s="263"/>
      <c r="H338" s="263"/>
      <c r="I338" s="263"/>
      <c r="J338" s="263"/>
      <c r="K338" s="263"/>
      <c r="L338" s="263"/>
      <c r="M338" s="263"/>
      <c r="N338" s="263"/>
      <c r="O338" s="174"/>
      <c r="P338" s="174"/>
      <c r="Q338" s="174"/>
      <c r="R338" s="174"/>
      <c r="S338" s="174"/>
      <c r="T338" s="174"/>
      <c r="U338" s="174"/>
      <c r="V338" s="174"/>
      <c r="W338" s="174"/>
      <c r="X338" s="174"/>
      <c r="Y338" s="174"/>
      <c r="Z338" s="174"/>
      <c r="AA338" s="174"/>
      <c r="AB338" s="174"/>
      <c r="AC338" s="174"/>
      <c r="AD338" s="174"/>
      <c r="AE338" s="174"/>
      <c r="AF338" s="174"/>
      <c r="AG338" s="174"/>
      <c r="AH338" s="174"/>
    </row>
    <row r="339" spans="2:34" s="37" customFormat="1" ht="15" hidden="1" customHeight="1">
      <c r="B339" s="174"/>
      <c r="C339" s="263"/>
      <c r="D339" s="263"/>
      <c r="E339" s="263"/>
      <c r="F339" s="263"/>
      <c r="G339" s="263"/>
      <c r="H339" s="263"/>
      <c r="I339" s="263"/>
      <c r="J339" s="263"/>
      <c r="K339" s="263"/>
      <c r="L339" s="263"/>
      <c r="M339" s="263"/>
      <c r="N339" s="263"/>
      <c r="O339" s="174"/>
      <c r="P339" s="174"/>
      <c r="Q339" s="174"/>
      <c r="R339" s="174"/>
      <c r="S339" s="174"/>
      <c r="T339" s="174"/>
      <c r="U339" s="174"/>
      <c r="V339" s="174"/>
      <c r="W339" s="174"/>
      <c r="X339" s="174"/>
      <c r="Y339" s="174"/>
      <c r="Z339" s="174"/>
      <c r="AA339" s="174"/>
      <c r="AB339" s="174"/>
      <c r="AC339" s="174"/>
      <c r="AD339" s="174"/>
      <c r="AE339" s="174"/>
      <c r="AF339" s="174"/>
      <c r="AG339" s="174"/>
      <c r="AH339" s="174"/>
    </row>
    <row r="340" spans="2:34" s="37" customFormat="1" ht="15" hidden="1" customHeight="1">
      <c r="B340" s="174"/>
      <c r="C340" s="263"/>
      <c r="D340" s="263"/>
      <c r="E340" s="263"/>
      <c r="F340" s="263"/>
      <c r="G340" s="263"/>
      <c r="H340" s="263"/>
      <c r="I340" s="263"/>
      <c r="J340" s="263"/>
      <c r="K340" s="263"/>
      <c r="L340" s="263"/>
      <c r="M340" s="263"/>
      <c r="N340" s="263"/>
      <c r="O340" s="174"/>
      <c r="P340" s="174"/>
      <c r="Q340" s="174"/>
      <c r="R340" s="174"/>
      <c r="S340" s="174"/>
      <c r="T340" s="174"/>
      <c r="U340" s="174"/>
      <c r="V340" s="174"/>
      <c r="W340" s="174"/>
      <c r="X340" s="174"/>
      <c r="Y340" s="174"/>
      <c r="Z340" s="174"/>
      <c r="AA340" s="174"/>
      <c r="AB340" s="174"/>
      <c r="AC340" s="174"/>
      <c r="AD340" s="174"/>
      <c r="AE340" s="174"/>
      <c r="AF340" s="174"/>
      <c r="AG340" s="174"/>
      <c r="AH340" s="174"/>
    </row>
    <row r="341" spans="2:34" s="37" customFormat="1" ht="15.75">
      <c r="B341" s="174"/>
      <c r="C341" s="263"/>
      <c r="D341" s="263"/>
      <c r="E341" s="263"/>
      <c r="F341" s="263"/>
      <c r="G341" s="263"/>
      <c r="H341" s="263"/>
      <c r="I341" s="263"/>
      <c r="J341" s="263"/>
      <c r="K341" s="263"/>
      <c r="L341" s="263"/>
      <c r="M341" s="263"/>
      <c r="N341" s="263"/>
      <c r="O341" s="174"/>
      <c r="P341" s="174"/>
      <c r="Q341" s="174"/>
      <c r="R341" s="174"/>
      <c r="S341" s="174"/>
      <c r="T341" s="174"/>
      <c r="U341" s="174"/>
      <c r="V341" s="174"/>
      <c r="W341" s="174"/>
      <c r="X341" s="174"/>
      <c r="Y341" s="174"/>
      <c r="Z341" s="174"/>
      <c r="AA341" s="174"/>
      <c r="AB341" s="174"/>
      <c r="AC341" s="174"/>
      <c r="AD341" s="174"/>
      <c r="AE341" s="174"/>
      <c r="AF341" s="174"/>
      <c r="AG341" s="174"/>
      <c r="AH341" s="174"/>
    </row>
    <row r="342" spans="2:34" ht="23.25" customHeight="1" thickBot="1">
      <c r="B342" s="174"/>
      <c r="C342" s="372"/>
      <c r="D342" s="372"/>
      <c r="E342" s="372"/>
      <c r="F342" s="372"/>
      <c r="G342" s="372"/>
      <c r="H342" s="372"/>
      <c r="I342" s="372"/>
      <c r="J342" s="372"/>
      <c r="K342" s="372"/>
      <c r="L342" s="372"/>
      <c r="M342" s="372"/>
      <c r="N342" s="372"/>
    </row>
    <row r="343" spans="2:34" s="37" customFormat="1" ht="15.75">
      <c r="B343" s="174"/>
      <c r="C343" s="369"/>
      <c r="D343" s="369"/>
      <c r="E343" s="369"/>
      <c r="F343" s="369"/>
      <c r="G343" s="369"/>
      <c r="H343" s="369"/>
      <c r="I343" s="369"/>
      <c r="J343" s="369"/>
      <c r="K343" s="369"/>
      <c r="L343" s="369"/>
      <c r="M343" s="369"/>
      <c r="N343" s="369"/>
      <c r="O343" s="174"/>
      <c r="P343" s="174"/>
      <c r="Q343" s="174"/>
      <c r="R343" s="174"/>
      <c r="S343" s="174"/>
      <c r="T343" s="174"/>
      <c r="U343" s="174"/>
      <c r="V343" s="174"/>
      <c r="W343" s="174"/>
      <c r="X343" s="174"/>
      <c r="Y343" s="174"/>
      <c r="Z343" s="174"/>
      <c r="AA343" s="174"/>
      <c r="AB343" s="174"/>
      <c r="AC343" s="174"/>
      <c r="AD343" s="174"/>
      <c r="AE343" s="174"/>
      <c r="AF343" s="174"/>
      <c r="AG343" s="174"/>
      <c r="AH343" s="174"/>
    </row>
    <row r="344" spans="2:34" s="37" customFormat="1" ht="16.5" thickBot="1">
      <c r="B344" s="174"/>
      <c r="C344" s="342" t="s">
        <v>32</v>
      </c>
      <c r="D344" s="343"/>
      <c r="E344" s="343"/>
      <c r="F344" s="343"/>
      <c r="G344" s="343"/>
      <c r="H344" s="343"/>
      <c r="I344" s="343"/>
      <c r="J344" s="343"/>
      <c r="K344" s="343"/>
      <c r="L344" s="343"/>
      <c r="M344" s="343"/>
      <c r="N344" s="343"/>
      <c r="O344" s="174"/>
      <c r="P344" s="174"/>
      <c r="Q344" s="174"/>
      <c r="R344" s="174"/>
      <c r="S344" s="174"/>
      <c r="T344" s="174"/>
      <c r="U344" s="174"/>
      <c r="V344" s="174"/>
      <c r="W344" s="174"/>
      <c r="X344" s="174"/>
      <c r="Y344" s="174"/>
      <c r="Z344" s="174"/>
      <c r="AA344" s="174"/>
      <c r="AB344" s="174"/>
      <c r="AC344" s="174"/>
      <c r="AD344" s="174"/>
      <c r="AE344" s="174"/>
      <c r="AF344" s="174"/>
      <c r="AG344" s="174"/>
      <c r="AH344" s="174"/>
    </row>
    <row r="345" spans="2:34" s="37" customFormat="1" ht="15.75">
      <c r="B345" s="174"/>
      <c r="C345" s="344" t="s">
        <v>33</v>
      </c>
      <c r="D345" s="345"/>
      <c r="E345" s="345"/>
      <c r="F345" s="345"/>
      <c r="G345" s="345"/>
      <c r="H345" s="345"/>
      <c r="I345" s="345"/>
      <c r="J345" s="345"/>
      <c r="K345" s="345"/>
      <c r="L345" s="345"/>
      <c r="M345" s="345"/>
      <c r="N345" s="345"/>
      <c r="O345" s="174"/>
      <c r="P345" s="174"/>
      <c r="Q345" s="174"/>
      <c r="R345" s="174"/>
      <c r="S345" s="174"/>
      <c r="T345" s="174"/>
      <c r="U345" s="174"/>
      <c r="V345" s="174"/>
      <c r="W345" s="174"/>
      <c r="X345" s="174"/>
      <c r="Y345" s="174"/>
      <c r="Z345" s="174"/>
      <c r="AA345" s="174"/>
      <c r="AB345" s="174"/>
      <c r="AC345" s="174"/>
      <c r="AD345" s="174"/>
      <c r="AE345" s="174"/>
      <c r="AF345" s="174"/>
      <c r="AG345" s="174"/>
      <c r="AH345" s="174"/>
    </row>
    <row r="346" spans="2:34" s="37" customFormat="1" ht="16.5" thickBot="1">
      <c r="B346" s="174"/>
      <c r="C346" s="355"/>
      <c r="D346" s="355"/>
      <c r="E346" s="355"/>
      <c r="F346" s="355"/>
      <c r="G346" s="355"/>
      <c r="H346" s="355"/>
      <c r="I346" s="355"/>
      <c r="J346" s="355"/>
      <c r="K346" s="355"/>
      <c r="L346" s="355"/>
      <c r="M346" s="355"/>
      <c r="N346" s="355"/>
      <c r="O346" s="174"/>
      <c r="P346" s="174"/>
      <c r="Q346" s="174"/>
      <c r="R346" s="174"/>
      <c r="S346" s="174"/>
      <c r="T346" s="174"/>
      <c r="U346" s="174"/>
      <c r="V346" s="174"/>
      <c r="W346" s="174"/>
      <c r="X346" s="174"/>
      <c r="Y346" s="174"/>
      <c r="Z346" s="174"/>
      <c r="AA346" s="174"/>
      <c r="AB346" s="174"/>
      <c r="AC346" s="174"/>
      <c r="AD346" s="174"/>
      <c r="AE346" s="174"/>
      <c r="AF346" s="174"/>
      <c r="AG346" s="174"/>
      <c r="AH346" s="174"/>
    </row>
    <row r="347" spans="2:34" s="37" customFormat="1" ht="15.75">
      <c r="B347" s="174"/>
      <c r="C347" s="338" t="s">
        <v>34</v>
      </c>
      <c r="D347" s="338"/>
      <c r="E347" s="338"/>
      <c r="F347" s="338"/>
      <c r="G347" s="338"/>
      <c r="H347" s="338"/>
      <c r="I347" s="338"/>
      <c r="J347" s="338"/>
      <c r="K347" s="338"/>
      <c r="L347" s="338"/>
      <c r="M347" s="338"/>
      <c r="N347" s="338"/>
      <c r="O347" s="174"/>
      <c r="P347" s="174"/>
      <c r="Q347" s="174"/>
      <c r="R347" s="174"/>
      <c r="S347" s="174"/>
      <c r="T347" s="174"/>
      <c r="U347" s="174"/>
      <c r="V347" s="174"/>
      <c r="W347" s="174"/>
      <c r="X347" s="174"/>
      <c r="Y347" s="174"/>
      <c r="Z347" s="174"/>
      <c r="AA347" s="174"/>
      <c r="AB347" s="174"/>
      <c r="AC347" s="174"/>
      <c r="AD347" s="174"/>
      <c r="AE347" s="174"/>
      <c r="AF347" s="174"/>
      <c r="AG347" s="174"/>
      <c r="AH347" s="174"/>
    </row>
    <row r="348" spans="2:34" s="37" customFormat="1" ht="15.75">
      <c r="B348" s="174"/>
      <c r="C348" s="319" t="s">
        <v>35</v>
      </c>
      <c r="D348" s="319"/>
      <c r="E348" s="319"/>
      <c r="F348" s="319"/>
      <c r="G348" s="319"/>
      <c r="H348" s="319"/>
      <c r="I348" s="319"/>
      <c r="J348" s="319"/>
      <c r="K348" s="319"/>
      <c r="L348" s="319"/>
      <c r="M348" s="319"/>
      <c r="N348" s="319"/>
      <c r="O348" s="174"/>
      <c r="P348" s="174"/>
      <c r="Q348" s="174"/>
      <c r="R348" s="174"/>
      <c r="S348" s="174"/>
      <c r="T348" s="174"/>
      <c r="U348" s="174"/>
      <c r="V348" s="174"/>
      <c r="W348" s="174"/>
      <c r="X348" s="174"/>
      <c r="Y348" s="174"/>
      <c r="Z348" s="174"/>
      <c r="AA348" s="174"/>
      <c r="AB348" s="174"/>
      <c r="AC348" s="174"/>
      <c r="AD348" s="174"/>
      <c r="AE348" s="174"/>
      <c r="AF348" s="174"/>
      <c r="AG348" s="174"/>
      <c r="AH348" s="174"/>
    </row>
    <row r="349" spans="2:34" s="37" customFormat="1" ht="15.75">
      <c r="B349" s="174"/>
      <c r="C349" s="338" t="s">
        <v>37</v>
      </c>
      <c r="D349" s="338"/>
      <c r="E349" s="338"/>
      <c r="F349" s="338"/>
      <c r="G349" s="338"/>
      <c r="H349" s="338"/>
      <c r="I349" s="338"/>
      <c r="J349" s="338"/>
      <c r="K349" s="338"/>
      <c r="L349" s="338"/>
      <c r="M349" s="338"/>
      <c r="N349" s="338"/>
      <c r="O349" s="174"/>
      <c r="P349" s="174"/>
      <c r="Q349" s="174"/>
      <c r="R349" s="174"/>
      <c r="S349" s="174"/>
      <c r="T349" s="174"/>
      <c r="U349" s="174"/>
      <c r="V349" s="174"/>
      <c r="W349" s="174"/>
      <c r="X349" s="174"/>
      <c r="Y349" s="174"/>
      <c r="Z349" s="174"/>
      <c r="AA349" s="174"/>
      <c r="AB349" s="174"/>
      <c r="AC349" s="174"/>
      <c r="AD349" s="174"/>
      <c r="AE349" s="174"/>
      <c r="AF349" s="174"/>
      <c r="AG349" s="174"/>
      <c r="AH349" s="174"/>
    </row>
    <row r="350" spans="2:34" s="37" customFormat="1" ht="15.75">
      <c r="B350" s="12"/>
      <c r="C350" s="12"/>
      <c r="D350" s="12"/>
      <c r="E350" s="12"/>
      <c r="F350" s="12"/>
      <c r="G350" s="12"/>
      <c r="H350" s="12"/>
      <c r="I350" s="12"/>
      <c r="J350" s="12"/>
      <c r="K350" s="12"/>
      <c r="L350" s="12"/>
      <c r="M350" s="12"/>
      <c r="N350" s="12"/>
      <c r="O350" s="174"/>
      <c r="P350" s="174"/>
      <c r="Q350" s="174"/>
      <c r="R350" s="174"/>
      <c r="S350" s="174"/>
      <c r="T350" s="174"/>
      <c r="U350" s="174"/>
      <c r="V350" s="174"/>
      <c r="W350" s="174"/>
      <c r="X350" s="174"/>
      <c r="Y350" s="174"/>
      <c r="Z350" s="174"/>
      <c r="AA350" s="174"/>
      <c r="AB350" s="174"/>
      <c r="AC350" s="174"/>
      <c r="AD350" s="174"/>
      <c r="AE350" s="174"/>
      <c r="AF350" s="174"/>
      <c r="AG350" s="174"/>
      <c r="AH350" s="174"/>
    </row>
    <row r="351" spans="2:34" s="37" customFormat="1" ht="16.5" customHeight="1">
      <c r="B351" s="12"/>
      <c r="C351" s="12"/>
      <c r="D351" s="12"/>
      <c r="E351" s="12"/>
      <c r="F351" s="12"/>
      <c r="G351" s="12"/>
      <c r="H351" s="12"/>
      <c r="I351" s="12"/>
      <c r="J351" s="12"/>
      <c r="K351" s="12"/>
      <c r="L351" s="12"/>
      <c r="M351" s="12"/>
      <c r="N351" s="12"/>
      <c r="O351" s="174"/>
      <c r="P351" s="174"/>
      <c r="Q351" s="174"/>
      <c r="R351" s="174"/>
      <c r="S351" s="174"/>
      <c r="T351" s="174"/>
      <c r="U351" s="174"/>
      <c r="V351" s="174"/>
      <c r="W351" s="174"/>
      <c r="X351" s="174"/>
      <c r="Y351" s="174"/>
      <c r="Z351" s="174"/>
      <c r="AA351" s="174"/>
      <c r="AB351" s="174"/>
      <c r="AC351" s="174"/>
      <c r="AD351" s="174"/>
      <c r="AE351" s="174"/>
      <c r="AF351" s="174"/>
      <c r="AG351" s="174"/>
      <c r="AH351" s="174"/>
    </row>
    <row r="352" spans="2:34" s="37" customFormat="1" ht="15.75">
      <c r="B352" s="12"/>
      <c r="C352" s="12"/>
      <c r="D352" s="12"/>
      <c r="E352" s="12"/>
      <c r="F352" s="12"/>
      <c r="G352" s="12"/>
      <c r="H352" s="12"/>
      <c r="I352" s="12"/>
      <c r="J352" s="167"/>
      <c r="K352" s="12"/>
      <c r="L352" s="12"/>
      <c r="M352" s="12"/>
      <c r="N352" s="12"/>
      <c r="O352" s="174"/>
      <c r="P352" s="174"/>
      <c r="Q352" s="174"/>
      <c r="R352" s="174"/>
      <c r="S352" s="174"/>
      <c r="T352" s="174"/>
      <c r="U352" s="174"/>
      <c r="V352" s="174"/>
      <c r="W352" s="174"/>
      <c r="X352" s="174"/>
      <c r="Y352" s="174"/>
      <c r="Z352" s="174"/>
      <c r="AA352" s="174"/>
      <c r="AB352" s="174"/>
      <c r="AC352" s="174"/>
      <c r="AD352" s="174"/>
      <c r="AE352" s="174"/>
      <c r="AF352" s="174"/>
      <c r="AG352" s="174"/>
      <c r="AH352" s="174"/>
    </row>
    <row r="353" spans="2:33" s="37" customFormat="1" ht="15.75">
      <c r="B353" s="12"/>
      <c r="C353" s="12"/>
      <c r="D353" s="12"/>
      <c r="E353" s="12"/>
      <c r="F353" s="12"/>
      <c r="G353" s="12"/>
      <c r="H353" s="12"/>
      <c r="I353" s="12"/>
      <c r="J353" s="167"/>
      <c r="K353" s="168"/>
      <c r="L353" s="12"/>
      <c r="M353" s="12"/>
      <c r="N353" s="12"/>
      <c r="O353" s="174"/>
      <c r="P353" s="174"/>
      <c r="Q353" s="174"/>
      <c r="R353" s="174"/>
      <c r="S353" s="174"/>
      <c r="T353" s="174"/>
      <c r="U353" s="174"/>
      <c r="V353" s="174"/>
      <c r="W353" s="174"/>
      <c r="X353" s="174"/>
      <c r="Y353" s="174"/>
      <c r="Z353" s="174"/>
      <c r="AA353" s="174"/>
      <c r="AB353" s="174"/>
      <c r="AC353" s="174"/>
      <c r="AD353" s="174"/>
      <c r="AE353" s="174"/>
      <c r="AF353" s="174"/>
      <c r="AG353" s="174"/>
    </row>
    <row r="354" spans="2:33" s="37" customFormat="1" ht="15.75">
      <c r="B354" s="12"/>
      <c r="C354" s="12"/>
      <c r="D354" s="12"/>
      <c r="E354" s="12"/>
      <c r="F354" s="12"/>
      <c r="G354" s="12"/>
      <c r="H354" s="12"/>
      <c r="I354" s="12"/>
      <c r="J354" s="12"/>
      <c r="K354" s="12"/>
      <c r="L354" s="12"/>
      <c r="M354" s="12"/>
      <c r="N354" s="12"/>
      <c r="O354" s="174"/>
      <c r="P354" s="174"/>
      <c r="Q354" s="174"/>
      <c r="R354" s="174"/>
      <c r="S354" s="174"/>
      <c r="T354" s="174"/>
      <c r="U354" s="174"/>
      <c r="V354" s="174"/>
      <c r="W354" s="174"/>
      <c r="X354" s="174"/>
      <c r="Y354" s="174"/>
      <c r="Z354" s="174"/>
      <c r="AA354" s="174"/>
      <c r="AB354" s="174"/>
      <c r="AC354" s="174"/>
      <c r="AD354" s="174"/>
      <c r="AE354" s="174"/>
      <c r="AF354" s="174"/>
      <c r="AG354" s="174"/>
    </row>
    <row r="355" spans="2:33" s="37" customFormat="1" ht="15.75">
      <c r="B355" s="12"/>
      <c r="C355" s="12"/>
      <c r="D355" s="12"/>
      <c r="E355" s="12"/>
      <c r="F355" s="12"/>
      <c r="G355" s="12"/>
      <c r="H355" s="12"/>
      <c r="I355" s="12"/>
      <c r="J355" s="12"/>
      <c r="K355" s="168"/>
      <c r="L355" s="12"/>
      <c r="M355" s="12"/>
      <c r="N355" s="12"/>
      <c r="O355" s="174"/>
      <c r="P355" s="174"/>
      <c r="Q355" s="174"/>
      <c r="R355" s="174"/>
      <c r="S355" s="174"/>
      <c r="T355" s="174"/>
      <c r="U355" s="174"/>
      <c r="V355" s="174"/>
      <c r="W355" s="174"/>
      <c r="X355" s="174"/>
      <c r="Y355" s="174"/>
      <c r="Z355" s="174"/>
      <c r="AA355" s="174"/>
      <c r="AB355" s="174"/>
      <c r="AC355" s="174"/>
      <c r="AD355" s="174"/>
      <c r="AE355" s="174"/>
      <c r="AF355" s="174"/>
      <c r="AG355" s="174"/>
    </row>
    <row r="356" spans="2:33" s="37" customFormat="1" ht="15.75">
      <c r="B356" s="12"/>
      <c r="C356" s="12"/>
      <c r="D356" s="12"/>
      <c r="E356" s="12"/>
      <c r="F356" s="12"/>
      <c r="G356" s="12"/>
      <c r="H356" s="12"/>
      <c r="I356" s="12"/>
      <c r="J356" s="12"/>
      <c r="K356" s="12"/>
      <c r="L356" s="12"/>
      <c r="M356" s="12"/>
      <c r="N356" s="12"/>
      <c r="O356" s="174"/>
      <c r="P356" s="174"/>
      <c r="Q356" s="174"/>
      <c r="R356" s="174"/>
      <c r="S356" s="174"/>
      <c r="T356" s="174"/>
      <c r="U356" s="174"/>
      <c r="V356" s="174"/>
      <c r="W356" s="174"/>
      <c r="X356" s="174"/>
      <c r="Y356" s="174"/>
      <c r="Z356" s="174"/>
      <c r="AA356" s="174"/>
      <c r="AB356" s="174"/>
      <c r="AC356" s="174"/>
      <c r="AD356" s="174"/>
      <c r="AE356" s="174"/>
      <c r="AF356" s="174"/>
      <c r="AG356" s="174"/>
    </row>
    <row r="357" spans="2:33" s="37" customFormat="1" ht="15.75" customHeight="1">
      <c r="B357" s="12"/>
      <c r="C357" s="12"/>
      <c r="D357" s="12"/>
      <c r="E357" s="12"/>
      <c r="F357" s="12"/>
      <c r="G357" s="12"/>
      <c r="H357" s="12"/>
      <c r="I357" s="12"/>
      <c r="J357" s="12"/>
      <c r="K357" s="12"/>
      <c r="L357" s="12"/>
      <c r="M357" s="12"/>
      <c r="N357" s="12"/>
      <c r="O357" s="174"/>
      <c r="P357" s="174"/>
      <c r="Q357" s="174"/>
      <c r="R357" s="174"/>
      <c r="S357" s="174"/>
      <c r="T357" s="174"/>
      <c r="U357" s="174"/>
      <c r="V357" s="174"/>
      <c r="W357" s="174"/>
      <c r="X357" s="174"/>
      <c r="Y357" s="174"/>
      <c r="Z357" s="174"/>
      <c r="AA357" s="174"/>
      <c r="AB357" s="174"/>
      <c r="AC357" s="174"/>
      <c r="AD357" s="174"/>
      <c r="AE357" s="174"/>
      <c r="AF357" s="174"/>
      <c r="AG357" s="174"/>
    </row>
    <row r="358" spans="2:33" s="37" customFormat="1" ht="15.75">
      <c r="B358" s="12"/>
      <c r="C358" s="12"/>
      <c r="D358" s="12"/>
      <c r="E358" s="12"/>
      <c r="F358" s="12"/>
      <c r="G358" s="12"/>
      <c r="H358" s="12"/>
      <c r="I358" s="12"/>
      <c r="J358" s="12"/>
      <c r="K358" s="12"/>
      <c r="L358" s="12"/>
      <c r="M358" s="12"/>
      <c r="N358" s="12"/>
      <c r="O358" s="174"/>
      <c r="P358" s="174"/>
      <c r="Q358" s="174"/>
      <c r="R358" s="174"/>
      <c r="S358" s="174"/>
      <c r="T358" s="174"/>
      <c r="U358" s="174"/>
      <c r="V358" s="174"/>
      <c r="W358" s="174"/>
      <c r="X358" s="174"/>
      <c r="Y358" s="174"/>
      <c r="Z358" s="174"/>
      <c r="AA358" s="174"/>
      <c r="AB358" s="174"/>
      <c r="AC358" s="174"/>
      <c r="AD358" s="174"/>
      <c r="AE358" s="174"/>
      <c r="AF358" s="174"/>
      <c r="AG358" s="174"/>
    </row>
  </sheetData>
  <protectedRanges>
    <protectedRange algorithmName="SHA-512" hashValue="19r0bVvPR7yZA0UiYij7Tv1CBk3noIABvFePbLhCJ4nk3L6A+Fy+RdPPS3STf+a52x4pG2PQK4FAkXK9epnlIA==" saltValue="gQC4yrLvnbJqxYZ0KSEoZA==" spinCount="100000" sqref="F311:H319 D311:D321 C313:C321 C311 H15:H310 F320:G321 B15:D237 B241:D310 B238:B240 D238:D240" name="Government revenues_1"/>
    <protectedRange algorithmName="SHA-512" hashValue="19r0bVvPR7yZA0UiYij7Tv1CBk3noIABvFePbLhCJ4nk3L6A+Fy+RdPPS3STf+a52x4pG2PQK4FAkXK9epnlIA==" saltValue="gQC4yrLvnbJqxYZ0KSEoZA==" spinCount="100000" sqref="I15:I310 I318:I321" name="Government revenues_2"/>
  </protectedRanges>
  <mergeCells count="20">
    <mergeCell ref="C349:N349"/>
    <mergeCell ref="B13:N13"/>
    <mergeCell ref="C343:N343"/>
    <mergeCell ref="C344:N344"/>
    <mergeCell ref="C345:N345"/>
    <mergeCell ref="C346:N346"/>
    <mergeCell ref="C347:N347"/>
    <mergeCell ref="C348:N348"/>
    <mergeCell ref="C342:N342"/>
    <mergeCell ref="C323:N323"/>
    <mergeCell ref="C2:N2"/>
    <mergeCell ref="C3:N3"/>
    <mergeCell ref="C4:N4"/>
    <mergeCell ref="C5:N5"/>
    <mergeCell ref="C6:N6"/>
    <mergeCell ref="C7:N7"/>
    <mergeCell ref="C8:N8"/>
    <mergeCell ref="C9:N9"/>
    <mergeCell ref="C10:N10"/>
    <mergeCell ref="C11:N11"/>
  </mergeCells>
  <dataValidations xWindow="1133" yWindow="562" count="15">
    <dataValidation type="textLength" allowBlank="1" showInputMessage="1" showErrorMessage="1" errorTitle="Please do not edit these cells" error="Please do not edit these cells" sqref="C323:I335 K323:N335" xr:uid="{5BD11D2E-7C8F-496F-A0AD-C865F4EBDE8D}">
      <formula1>10000</formula1>
      <formula2>50000</formula2>
    </dataValidation>
    <dataValidation type="list" allowBlank="1" showInputMessage="1" showErrorMessage="1" sqref="L15:M55 F15:G310 K15:K310" xr:uid="{6330F492-8F41-4B18-8338-9C60C4BF1F85}">
      <formula1>Simple_options_list</formula1>
    </dataValidation>
    <dataValidation type="textLength" allowBlank="1" showInputMessage="1" showErrorMessage="1" sqref="K342:N349 C322:I322 H311:I317 H319:I319 O337:O358 B311:G311 D312:G312 C313:G321 K311:N322 A1:A358 B312:B322 B342:I349 B1:I14 K1:O14" xr:uid="{FA9D5B36-9236-43A9-B346-F91F9A7BA7B2}">
      <formula1>9999999</formula1>
      <formula2>99999999</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28:E63 E234:E310" xr:uid="{869125D6-CA61-4F7B-AB37-BA3A25D777C0}">
      <formula1>Revenue_stream_list</formula1>
    </dataValidation>
    <dataValidation type="whole" allowBlank="1" showInputMessage="1" showErrorMessage="1" sqref="H318:I318 H320:I321" xr:uid="{5B7817A7-11FB-42D9-9460-F44DC212A83E}">
      <formula1>1</formula1>
      <formula2>2</formula2>
    </dataValidation>
    <dataValidation type="list" showInputMessage="1" showErrorMessage="1" sqref="H194:H310 H15:H157 H159:H192" xr:uid="{A6114BF9-8164-40A8-BE5B-291A21E8C59E}">
      <formula1>Projectname</formula1>
    </dataValidation>
    <dataValidation type="list" allowBlank="1" showInputMessage="1" showErrorMessage="1" sqref="D15:D310" xr:uid="{3D63B995-AC0B-4208-BD62-9C408DE48CDF}">
      <formula1>Government_entities_list</formula1>
    </dataValidation>
    <dataValidation type="list" allowBlank="1" showInputMessage="1" showErrorMessage="1" sqref="I15:I310" xr:uid="{D122FD09-F6C9-4F3D-A48A-BB98A1F564D3}">
      <formula1>Currency_code_list</formula1>
    </dataValidation>
    <dataValidation type="list" showInputMessage="1" showErrorMessage="1" sqref="C15:C148 C187:C237 C241:C310"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56:M310"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56:L310" xr:uid="{645E0D20-6279-4C3E-A19C-F3A7886D2D5E}">
      <formula1>0.1</formula1>
      <formula2>0.2</formula2>
    </dataValidation>
    <dataValidation type="list" allowBlank="1" showInputMessage="1" showErrorMessage="1" sqref="B15:B310" xr:uid="{2BF32111-BE6B-4DF0-BCF7-817B9CC3189C}">
      <formula1>Sector_list</formula1>
    </dataValidation>
    <dataValidation allowBlank="1" sqref="J1:J1048576" xr:uid="{D9FA867E-B4B1-4022-AF57-79541F7BB9D4}"/>
    <dataValidation allowBlank="1" showInputMessage="1" showErrorMessage="1" promptTitle="Company name" prompt="Input company name here._x000a__x000a_Please refrain from using acronyms, and input complete name." sqref="C149:C186 C238:C240" xr:uid="{2915A5F9-F0A2-4ABB-BC02-4AD5E2BD5578}"/>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27 E64:E233" xr:uid="{59ADD87D-0520-4B58-B4E9-C6083B1389B4}"/>
  </dataValidations>
  <hyperlinks>
    <hyperlink ref="B13" r:id="rId1" location="r4-1" display="EITI Requirement 4.1" xr:uid="{C2EB4DE3-FE2A-4B0E-A9A2-A17B452456B1}"/>
    <hyperlink ref="C9:K9" r:id="rId2" display="If you have any questions, please contact data@eiti.org" xr:uid="{2D9BE027-1642-4A10-B6F8-94EC851B8F28}"/>
    <hyperlink ref="C345:G345" r:id="rId3" display="Give us your feedback or report a conflict in the data! Write to us at  data@eiti.org" xr:uid="{72442048-902D-4FAE-8A16-3DE60997178A}"/>
    <hyperlink ref="C344:G344"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8930-0C63-4CCC-9C4E-D0CB52186FC0}">
  <sheetPr codeName="Sheet9">
    <pageSetUpPr fitToPage="1"/>
  </sheetPr>
  <dimension ref="A1:P87"/>
  <sheetViews>
    <sheetView showGridLines="0" topLeftCell="D17" zoomScale="70" zoomScaleNormal="70" workbookViewId="0">
      <selection activeCell="D17" sqref="D17"/>
    </sheetView>
  </sheetViews>
  <sheetFormatPr defaultColWidth="4" defaultRowHeight="24" customHeight="1"/>
  <cols>
    <col min="1" max="1" width="4" style="7"/>
    <col min="2" max="2" width="56.5703125" style="7" customWidth="1"/>
    <col min="3" max="3" width="4" style="7"/>
    <col min="4" max="4" width="50.5703125" style="7" customWidth="1"/>
    <col min="5" max="5" width="5.42578125" style="7" customWidth="1"/>
    <col min="6" max="6" width="50.5703125" style="7" customWidth="1"/>
    <col min="7" max="7" width="4" style="7"/>
    <col min="8" max="8" width="53.7109375" style="7" customWidth="1"/>
    <col min="9" max="15" width="4" style="7"/>
    <col min="16" max="16" width="42" style="7" bestFit="1" customWidth="1"/>
    <col min="17" max="16384" width="4" style="7"/>
  </cols>
  <sheetData>
    <row r="1" spans="1:16" ht="16.5"/>
    <row r="2" spans="1:16" s="17" customFormat="1" ht="15.75">
      <c r="A2" s="160"/>
      <c r="B2" s="46" t="s">
        <v>1025</v>
      </c>
      <c r="C2" s="46"/>
      <c r="D2" s="46"/>
      <c r="E2" s="46"/>
      <c r="F2" s="46"/>
      <c r="G2" s="46"/>
      <c r="H2" s="46"/>
      <c r="I2" s="160"/>
      <c r="J2" s="160"/>
      <c r="K2" s="160"/>
      <c r="L2" s="160"/>
      <c r="M2" s="160"/>
      <c r="N2" s="160"/>
      <c r="O2" s="160"/>
      <c r="P2" s="160"/>
    </row>
    <row r="3" spans="1:16" s="140" customFormat="1">
      <c r="B3" s="329" t="s">
        <v>39</v>
      </c>
      <c r="C3" s="329"/>
      <c r="D3" s="329"/>
      <c r="E3" s="329"/>
      <c r="F3" s="329"/>
      <c r="G3" s="329"/>
      <c r="H3" s="329"/>
    </row>
    <row r="4" spans="1:16" s="17" customFormat="1" ht="17.100000000000001" customHeight="1">
      <c r="A4" s="160"/>
      <c r="B4" s="341" t="s">
        <v>99</v>
      </c>
      <c r="C4" s="341"/>
      <c r="D4" s="341"/>
      <c r="E4" s="341"/>
      <c r="F4" s="341"/>
      <c r="G4" s="341"/>
      <c r="H4" s="341"/>
      <c r="I4" s="160"/>
      <c r="J4" s="160"/>
      <c r="K4" s="160"/>
      <c r="L4" s="160"/>
      <c r="M4" s="160"/>
      <c r="N4" s="160"/>
      <c r="O4" s="160"/>
      <c r="P4" s="160"/>
    </row>
    <row r="5" spans="1:16" s="17" customFormat="1" ht="15.75">
      <c r="A5" s="160"/>
      <c r="B5" s="331" t="s">
        <v>100</v>
      </c>
      <c r="C5" s="331"/>
      <c r="D5" s="331"/>
      <c r="E5" s="331"/>
      <c r="F5" s="331"/>
      <c r="G5" s="331"/>
      <c r="H5" s="331"/>
      <c r="I5" s="160"/>
      <c r="J5" s="160"/>
      <c r="K5" s="160"/>
      <c r="L5" s="160"/>
      <c r="M5" s="160"/>
      <c r="N5" s="160"/>
      <c r="O5" s="160"/>
      <c r="P5" s="160"/>
    </row>
    <row r="6" spans="1:16" s="17" customFormat="1" ht="15.75">
      <c r="A6" s="160"/>
      <c r="B6" s="331" t="s">
        <v>101</v>
      </c>
      <c r="C6" s="331"/>
      <c r="D6" s="331"/>
      <c r="E6" s="331"/>
      <c r="F6" s="331"/>
      <c r="G6" s="331"/>
      <c r="H6" s="331"/>
      <c r="I6" s="160"/>
      <c r="J6" s="160"/>
      <c r="K6" s="160"/>
      <c r="L6" s="160"/>
      <c r="M6" s="160"/>
      <c r="N6" s="160"/>
      <c r="O6" s="160"/>
      <c r="P6" s="15"/>
    </row>
    <row r="7" spans="1:16" s="17" customFormat="1" ht="15.75">
      <c r="A7" s="160"/>
      <c r="B7" s="331" t="s">
        <v>102</v>
      </c>
      <c r="C7" s="331"/>
      <c r="D7" s="331"/>
      <c r="E7" s="331"/>
      <c r="F7" s="331"/>
      <c r="G7" s="331"/>
      <c r="H7" s="331"/>
      <c r="I7" s="160"/>
      <c r="J7" s="160"/>
      <c r="K7" s="160"/>
      <c r="L7" s="160"/>
      <c r="M7" s="160"/>
      <c r="N7" s="160"/>
      <c r="O7" s="160"/>
      <c r="P7" s="160"/>
    </row>
    <row r="8" spans="1:16" s="17" customFormat="1" ht="17.100000000000001" customHeight="1">
      <c r="A8" s="160"/>
      <c r="B8" s="331" t="s">
        <v>103</v>
      </c>
      <c r="C8" s="331"/>
      <c r="D8" s="331"/>
      <c r="E8" s="331"/>
      <c r="F8" s="331"/>
      <c r="G8" s="331"/>
      <c r="H8" s="331"/>
      <c r="I8" s="160"/>
      <c r="J8" s="160"/>
      <c r="K8" s="160"/>
      <c r="L8" s="160"/>
      <c r="M8" s="160"/>
      <c r="N8" s="160"/>
      <c r="O8" s="160"/>
      <c r="P8" s="160"/>
    </row>
    <row r="9" spans="1:16" s="17" customFormat="1" ht="15" customHeight="1">
      <c r="A9" s="160"/>
      <c r="B9" s="346" t="s">
        <v>104</v>
      </c>
      <c r="C9" s="346"/>
      <c r="D9" s="346"/>
      <c r="E9" s="346"/>
      <c r="F9" s="346"/>
      <c r="G9" s="346"/>
      <c r="H9" s="346"/>
      <c r="I9" s="160"/>
      <c r="J9" s="160"/>
      <c r="K9" s="160"/>
      <c r="L9" s="160"/>
      <c r="M9" s="160"/>
      <c r="N9" s="160"/>
      <c r="O9" s="160"/>
      <c r="P9" s="160"/>
    </row>
    <row r="10" spans="1:16" s="17" customFormat="1" ht="15" customHeight="1">
      <c r="A10" s="160"/>
      <c r="B10" s="160"/>
      <c r="C10" s="160"/>
      <c r="D10" s="160"/>
      <c r="E10" s="99"/>
      <c r="F10" s="99"/>
      <c r="G10" s="99"/>
      <c r="H10" s="99"/>
      <c r="I10" s="160"/>
      <c r="J10" s="160"/>
      <c r="K10" s="160"/>
      <c r="L10" s="160"/>
      <c r="M10" s="160"/>
      <c r="N10" s="160"/>
      <c r="O10" s="160"/>
      <c r="P10" s="160"/>
    </row>
    <row r="11" spans="1:16" s="17" customFormat="1" ht="16.5">
      <c r="A11" s="160"/>
      <c r="B11" s="50" t="s">
        <v>44</v>
      </c>
      <c r="C11" s="178"/>
      <c r="D11" s="22" t="s">
        <v>45</v>
      </c>
      <c r="E11" s="178"/>
      <c r="F11" s="23" t="s">
        <v>20</v>
      </c>
      <c r="G11" s="7"/>
      <c r="H11" s="160"/>
      <c r="I11" s="160"/>
      <c r="J11" s="160"/>
      <c r="K11" s="160"/>
      <c r="L11" s="160"/>
      <c r="M11" s="160"/>
      <c r="N11" s="160"/>
      <c r="O11" s="160"/>
      <c r="P11" s="160"/>
    </row>
    <row r="12" spans="1:16" s="17" customFormat="1" ht="15.75">
      <c r="A12" s="160"/>
      <c r="B12" s="160"/>
      <c r="C12" s="160"/>
      <c r="D12" s="160"/>
      <c r="E12" s="160"/>
      <c r="F12" s="160"/>
      <c r="G12" s="160"/>
      <c r="H12" s="160"/>
      <c r="I12" s="160"/>
      <c r="J12" s="160"/>
      <c r="K12" s="160"/>
      <c r="L12" s="160"/>
      <c r="M12" s="160"/>
      <c r="N12" s="160"/>
      <c r="O12" s="160"/>
      <c r="P12" s="160"/>
    </row>
    <row r="13" spans="1:16" s="140" customFormat="1">
      <c r="B13" s="16" t="s">
        <v>1026</v>
      </c>
      <c r="D13" s="141"/>
      <c r="F13" s="141"/>
    </row>
    <row r="14" spans="1:16" s="17" customFormat="1" ht="15.75">
      <c r="A14" s="160"/>
      <c r="B14" s="33" t="s">
        <v>106</v>
      </c>
      <c r="C14" s="160"/>
      <c r="D14" s="33"/>
      <c r="E14" s="160"/>
      <c r="F14" s="33"/>
      <c r="G14" s="160"/>
      <c r="H14" s="160"/>
      <c r="I14" s="160"/>
      <c r="J14" s="160"/>
      <c r="K14" s="160"/>
      <c r="L14" s="160"/>
      <c r="M14" s="160"/>
      <c r="N14" s="160"/>
      <c r="O14" s="160"/>
      <c r="P14" s="160"/>
    </row>
    <row r="15" spans="1:16" s="17" customFormat="1" ht="15.75">
      <c r="A15" s="160"/>
      <c r="B15" s="36"/>
      <c r="C15" s="160"/>
      <c r="D15" s="100"/>
      <c r="E15" s="160"/>
      <c r="F15" s="100"/>
      <c r="G15" s="160"/>
      <c r="H15" s="160"/>
      <c r="I15" s="160"/>
      <c r="J15" s="160"/>
      <c r="K15" s="160"/>
      <c r="L15" s="160"/>
      <c r="M15" s="160"/>
      <c r="N15" s="160"/>
      <c r="O15" s="160"/>
      <c r="P15" s="160"/>
    </row>
    <row r="16" spans="1:16" s="157" customFormat="1" ht="19.5">
      <c r="B16" s="158" t="s">
        <v>107</v>
      </c>
      <c r="D16" s="158" t="s">
        <v>108</v>
      </c>
      <c r="F16" s="158" t="s">
        <v>109</v>
      </c>
      <c r="H16" s="159" t="s">
        <v>111</v>
      </c>
    </row>
    <row r="17" spans="1:16" s="17" customFormat="1" ht="15.75">
      <c r="A17" s="160"/>
      <c r="B17" s="36"/>
      <c r="C17" s="160"/>
      <c r="D17" s="100"/>
      <c r="E17" s="160"/>
      <c r="F17" s="100"/>
      <c r="G17" s="160"/>
      <c r="H17" s="160"/>
      <c r="I17" s="160"/>
      <c r="J17" s="160"/>
      <c r="K17" s="160"/>
      <c r="L17" s="160"/>
      <c r="M17" s="160"/>
      <c r="N17" s="160"/>
      <c r="O17" s="160"/>
      <c r="P17" s="160"/>
    </row>
    <row r="18" spans="1:16" s="17" customFormat="1" ht="15.75">
      <c r="A18" s="160"/>
      <c r="B18" s="36"/>
      <c r="C18" s="160"/>
      <c r="D18" s="100"/>
      <c r="E18" s="160"/>
      <c r="F18" s="100"/>
      <c r="G18" s="160"/>
      <c r="H18" s="160"/>
      <c r="I18" s="160"/>
      <c r="J18" s="160"/>
      <c r="K18" s="160"/>
      <c r="L18" s="160"/>
      <c r="M18" s="160"/>
      <c r="N18" s="160"/>
      <c r="O18" s="160"/>
      <c r="P18" s="160"/>
    </row>
    <row r="19" spans="1:16" s="17" customFormat="1" ht="15.75">
      <c r="A19" s="160"/>
      <c r="B19" s="101" t="s">
        <v>1027</v>
      </c>
      <c r="C19" s="160"/>
      <c r="D19" s="108"/>
      <c r="E19" s="160"/>
      <c r="F19" s="108"/>
      <c r="G19" s="160"/>
      <c r="H19" s="171"/>
      <c r="I19" s="160"/>
      <c r="J19" s="160"/>
      <c r="K19" s="160"/>
      <c r="L19" s="160"/>
      <c r="M19" s="160"/>
      <c r="N19" s="160"/>
      <c r="O19" s="160"/>
      <c r="P19" s="160"/>
    </row>
    <row r="20" spans="1:16" s="17" customFormat="1" ht="31.5">
      <c r="A20" s="160"/>
      <c r="B20" s="109" t="s">
        <v>1028</v>
      </c>
      <c r="C20" s="160"/>
      <c r="D20" s="120" t="s">
        <v>1029</v>
      </c>
      <c r="E20" s="160"/>
      <c r="F20" s="120" t="str">
        <f>IF(D20=Lists!$K$4,"&lt; Input URL to data source &gt;",IF(D20=Lists!$K$5,"&lt; Reference section in EITI Report or URL &gt;",IF(D20=Lists!$K$6,"&lt; Reference evidence of non-applicability &gt;","")))</f>
        <v/>
      </c>
      <c r="G20" s="160"/>
      <c r="H20" s="172"/>
      <c r="I20" s="160"/>
      <c r="J20" s="160"/>
      <c r="K20" s="160"/>
      <c r="L20" s="160"/>
      <c r="M20" s="160"/>
      <c r="N20" s="160"/>
      <c r="O20" s="160"/>
      <c r="P20" s="160"/>
    </row>
    <row r="21" spans="1:16" s="17" customFormat="1" ht="15.75">
      <c r="A21" s="160"/>
      <c r="B21" s="146" t="s">
        <v>1030</v>
      </c>
      <c r="C21" s="184"/>
      <c r="D21" s="102"/>
      <c r="E21" s="184"/>
      <c r="F21" s="102"/>
      <c r="G21" s="160"/>
      <c r="H21" s="172"/>
      <c r="I21" s="160"/>
      <c r="J21" s="160"/>
      <c r="K21" s="160"/>
      <c r="L21" s="160"/>
      <c r="M21" s="160"/>
      <c r="N21" s="160"/>
      <c r="O21" s="160"/>
      <c r="P21" s="160"/>
    </row>
    <row r="22" spans="1:16" s="17" customFormat="1" ht="15.75">
      <c r="A22" s="160"/>
      <c r="B22" s="122" t="s">
        <v>117</v>
      </c>
      <c r="C22" s="160"/>
      <c r="D22" s="120" t="s">
        <v>1031</v>
      </c>
      <c r="E22" s="160"/>
      <c r="F22" s="120" t="s">
        <v>142</v>
      </c>
      <c r="G22" s="160"/>
      <c r="H22" s="172"/>
      <c r="I22" s="160"/>
      <c r="J22" s="160"/>
      <c r="K22" s="160"/>
      <c r="L22" s="160"/>
      <c r="M22" s="160"/>
      <c r="N22" s="160"/>
      <c r="O22" s="160"/>
      <c r="P22" s="160"/>
    </row>
    <row r="23" spans="1:16" s="17" customFormat="1" ht="15.75">
      <c r="A23" s="160"/>
      <c r="B23" s="122" t="s">
        <v>119</v>
      </c>
      <c r="C23" s="160"/>
      <c r="D23" s="120" t="s">
        <v>1031</v>
      </c>
      <c r="E23" s="160"/>
      <c r="F23" s="120" t="s">
        <v>120</v>
      </c>
      <c r="G23" s="160"/>
      <c r="H23" s="172"/>
      <c r="I23" s="160"/>
      <c r="J23" s="160"/>
      <c r="K23" s="160"/>
      <c r="L23" s="160"/>
      <c r="M23" s="160"/>
      <c r="N23" s="160"/>
      <c r="O23" s="160"/>
      <c r="P23" s="160"/>
    </row>
    <row r="24" spans="1:16" s="17" customFormat="1" ht="15.75">
      <c r="A24" s="160"/>
      <c r="B24" s="147" t="s">
        <v>1032</v>
      </c>
      <c r="C24" s="185"/>
      <c r="D24" s="121" t="s">
        <v>1031</v>
      </c>
      <c r="E24" s="185"/>
      <c r="F24" s="121" t="s">
        <v>123</v>
      </c>
      <c r="G24" s="160"/>
      <c r="H24" s="172"/>
      <c r="I24" s="160"/>
      <c r="J24" s="160"/>
      <c r="K24" s="160"/>
      <c r="L24" s="160"/>
      <c r="M24" s="160"/>
      <c r="N24" s="160"/>
      <c r="O24" s="160"/>
      <c r="P24" s="160"/>
    </row>
    <row r="25" spans="1:16" s="17" customFormat="1" ht="15.75">
      <c r="A25" s="160"/>
      <c r="B25" s="146" t="s">
        <v>1033</v>
      </c>
      <c r="C25" s="184"/>
      <c r="D25" s="102"/>
      <c r="E25" s="184"/>
      <c r="F25" s="102"/>
      <c r="G25" s="160"/>
      <c r="H25" s="172"/>
      <c r="I25" s="160"/>
      <c r="J25" s="160"/>
      <c r="K25" s="160"/>
      <c r="L25" s="160"/>
      <c r="M25" s="160"/>
      <c r="N25" s="160"/>
      <c r="O25" s="160"/>
      <c r="P25" s="160"/>
    </row>
    <row r="26" spans="1:16" s="17" customFormat="1" ht="15.75">
      <c r="A26" s="160"/>
      <c r="B26" s="122" t="s">
        <v>117</v>
      </c>
      <c r="C26" s="160"/>
      <c r="D26" s="120" t="s">
        <v>1031</v>
      </c>
      <c r="E26" s="160"/>
      <c r="F26" s="120" t="s">
        <v>142</v>
      </c>
      <c r="G26" s="160"/>
      <c r="H26" s="172"/>
      <c r="I26" s="160"/>
      <c r="J26" s="160"/>
      <c r="K26" s="160"/>
      <c r="L26" s="160"/>
      <c r="M26" s="160"/>
      <c r="N26" s="160"/>
      <c r="O26" s="160"/>
      <c r="P26" s="160"/>
    </row>
    <row r="27" spans="1:16" s="17" customFormat="1" ht="15.75">
      <c r="A27" s="160"/>
      <c r="B27" s="106" t="str">
        <f>LEFT(B26,SEARCH(",",B26))&amp;" value"</f>
        <v>Crude oil (2709), value</v>
      </c>
      <c r="C27" s="160"/>
      <c r="D27" s="120" t="s">
        <v>1031</v>
      </c>
      <c r="E27" s="160"/>
      <c r="F27" s="120" t="s">
        <v>1034</v>
      </c>
      <c r="G27" s="160"/>
      <c r="H27" s="172" t="s">
        <v>1035</v>
      </c>
      <c r="I27" s="160"/>
      <c r="J27" s="160"/>
      <c r="K27" s="160"/>
      <c r="L27" s="160"/>
      <c r="M27" s="160"/>
      <c r="N27" s="160"/>
      <c r="O27" s="160"/>
      <c r="P27" s="160"/>
    </row>
    <row r="28" spans="1:16" s="17" customFormat="1" ht="15.75">
      <c r="A28" s="160"/>
      <c r="B28" s="122" t="s">
        <v>119</v>
      </c>
      <c r="C28" s="160"/>
      <c r="D28" s="120" t="s">
        <v>1031</v>
      </c>
      <c r="E28" s="160"/>
      <c r="F28" s="120" t="s">
        <v>120</v>
      </c>
      <c r="G28" s="160"/>
      <c r="H28" s="172"/>
      <c r="I28" s="160"/>
      <c r="J28" s="160"/>
      <c r="K28" s="160"/>
      <c r="L28" s="160"/>
      <c r="M28" s="160"/>
      <c r="N28" s="160"/>
      <c r="O28" s="160"/>
      <c r="P28" s="160"/>
    </row>
    <row r="29" spans="1:16" s="17" customFormat="1" ht="15.75">
      <c r="A29" s="160"/>
      <c r="B29" s="106" t="str">
        <f>LEFT(B28,SEARCH(",",B28))&amp;" value"</f>
        <v>Natural gas (2711), value</v>
      </c>
      <c r="C29" s="160"/>
      <c r="D29" s="120" t="s">
        <v>1031</v>
      </c>
      <c r="E29" s="160"/>
      <c r="F29" s="120" t="s">
        <v>1034</v>
      </c>
      <c r="G29" s="160"/>
      <c r="H29" s="172" t="s">
        <v>1035</v>
      </c>
      <c r="I29" s="160"/>
      <c r="J29" s="160"/>
      <c r="K29" s="160"/>
      <c r="L29" s="160"/>
      <c r="M29" s="160"/>
      <c r="N29" s="160"/>
      <c r="O29" s="160"/>
      <c r="P29" s="160"/>
    </row>
    <row r="30" spans="1:16" s="17" customFormat="1" ht="15.75">
      <c r="A30" s="160"/>
      <c r="B30" s="122" t="s">
        <v>1032</v>
      </c>
      <c r="C30" s="160"/>
      <c r="D30" s="120" t="s">
        <v>1031</v>
      </c>
      <c r="E30" s="160"/>
      <c r="F30" s="120" t="s">
        <v>123</v>
      </c>
      <c r="G30" s="160"/>
      <c r="H30" s="172"/>
      <c r="I30" s="160"/>
      <c r="J30" s="160"/>
      <c r="K30" s="160"/>
      <c r="L30" s="160"/>
      <c r="M30" s="160"/>
      <c r="N30" s="160"/>
      <c r="O30" s="160"/>
      <c r="P30" s="160"/>
    </row>
    <row r="31" spans="1:16" s="17" customFormat="1" ht="15.75">
      <c r="A31" s="160"/>
      <c r="B31" s="106" t="str">
        <f>LEFT(B30,SEARCH(",",B30))&amp;" value"</f>
        <v>Add commodities here, value</v>
      </c>
      <c r="C31" s="160"/>
      <c r="D31" s="120" t="s">
        <v>1031</v>
      </c>
      <c r="E31" s="160"/>
      <c r="F31" s="120" t="s">
        <v>1034</v>
      </c>
      <c r="G31" s="160"/>
      <c r="H31" s="172" t="s">
        <v>1035</v>
      </c>
      <c r="I31" s="160"/>
      <c r="J31" s="160"/>
      <c r="K31" s="160"/>
      <c r="L31" s="160"/>
      <c r="M31" s="160"/>
      <c r="N31" s="160"/>
      <c r="O31" s="160"/>
      <c r="P31" s="160"/>
    </row>
    <row r="32" spans="1:16" s="17" customFormat="1" ht="31.5">
      <c r="A32" s="160"/>
      <c r="B32" s="145" t="s">
        <v>1036</v>
      </c>
      <c r="C32" s="185"/>
      <c r="D32" s="121" t="s">
        <v>1031</v>
      </c>
      <c r="E32" s="185"/>
      <c r="F32" s="121" t="s">
        <v>1034</v>
      </c>
      <c r="G32" s="185"/>
      <c r="H32" s="173"/>
      <c r="I32" s="160"/>
      <c r="J32" s="160"/>
      <c r="K32" s="160"/>
      <c r="L32" s="160"/>
      <c r="M32" s="160"/>
      <c r="N32" s="160"/>
      <c r="O32" s="160"/>
      <c r="P32" s="160"/>
    </row>
    <row r="33" spans="1:16" s="17" customFormat="1" ht="15.75">
      <c r="A33" s="160"/>
      <c r="B33" s="36"/>
      <c r="C33" s="160"/>
      <c r="D33" s="160"/>
      <c r="E33" s="160"/>
      <c r="F33" s="25"/>
      <c r="G33" s="160"/>
      <c r="H33" s="160"/>
      <c r="I33" s="160"/>
      <c r="J33" s="160"/>
      <c r="K33" s="160"/>
      <c r="L33" s="160"/>
      <c r="M33" s="160"/>
      <c r="N33" s="160"/>
      <c r="O33" s="160"/>
      <c r="P33" s="160"/>
    </row>
    <row r="34" spans="1:16" s="17" customFormat="1" ht="15.75">
      <c r="A34" s="160"/>
      <c r="B34" s="36"/>
      <c r="C34" s="160"/>
      <c r="D34" s="100"/>
      <c r="E34" s="160"/>
      <c r="F34" s="25"/>
      <c r="G34" s="160"/>
      <c r="H34" s="160"/>
      <c r="I34" s="160"/>
      <c r="J34" s="160"/>
      <c r="K34" s="160"/>
      <c r="L34" s="160"/>
      <c r="M34" s="160"/>
      <c r="N34" s="160"/>
      <c r="O34" s="160"/>
      <c r="P34" s="160"/>
    </row>
    <row r="35" spans="1:16" s="17" customFormat="1" ht="15.75">
      <c r="A35" s="160"/>
      <c r="B35" s="101" t="s">
        <v>1037</v>
      </c>
      <c r="C35" s="160"/>
      <c r="D35" s="108"/>
      <c r="E35" s="160"/>
      <c r="F35" s="108"/>
      <c r="G35" s="160"/>
      <c r="H35" s="171"/>
      <c r="I35" s="160"/>
      <c r="J35" s="160"/>
      <c r="K35" s="160"/>
      <c r="L35" s="160"/>
      <c r="M35" s="160"/>
      <c r="N35" s="160"/>
      <c r="O35" s="160"/>
      <c r="P35" s="160"/>
    </row>
    <row r="36" spans="1:16" s="17" customFormat="1" ht="31.5">
      <c r="A36" s="160"/>
      <c r="B36" s="109" t="str">
        <f>"Does the government disclose information on"&amp;RIGHT(B35,LEN(B35)-SEARCH(":",B35,1))&amp;"?"</f>
        <v>Does the government disclose information on Direct subnational payments?</v>
      </c>
      <c r="C36" s="160"/>
      <c r="D36" s="120" t="s">
        <v>1029</v>
      </c>
      <c r="E36" s="160"/>
      <c r="F36" s="120" t="str">
        <f>IF(D36=Lists!$K$4,"&lt; Input URL to data source &gt;",IF(D36=Lists!$K$5,"&lt; Reference section in EITI Report or URL &gt;",IF(D36=Lists!$K$6,"&lt; Reference evidence of non-applicability &gt;","")))</f>
        <v/>
      </c>
      <c r="G36" s="160"/>
      <c r="H36" s="172"/>
      <c r="I36" s="160"/>
      <c r="J36" s="160"/>
      <c r="K36" s="160"/>
      <c r="L36" s="160"/>
      <c r="M36" s="160"/>
      <c r="N36" s="160"/>
      <c r="O36" s="160"/>
      <c r="P36" s="160"/>
    </row>
    <row r="37" spans="1:16" s="17" customFormat="1" ht="31.5">
      <c r="A37" s="160"/>
      <c r="B37" s="113" t="s">
        <v>1038</v>
      </c>
      <c r="C37" s="160"/>
      <c r="D37" s="121" t="s">
        <v>1031</v>
      </c>
      <c r="E37" s="160"/>
      <c r="F37" s="121" t="s">
        <v>1034</v>
      </c>
      <c r="G37" s="160"/>
      <c r="H37" s="173"/>
      <c r="I37" s="160"/>
      <c r="J37" s="160"/>
      <c r="K37" s="160"/>
      <c r="L37" s="160"/>
      <c r="M37" s="160"/>
      <c r="N37" s="160"/>
      <c r="O37" s="160"/>
      <c r="P37" s="160"/>
    </row>
    <row r="38" spans="1:16" s="17" customFormat="1" ht="15.75">
      <c r="A38" s="160"/>
      <c r="B38" s="36"/>
      <c r="C38" s="160"/>
      <c r="D38" s="100"/>
      <c r="E38" s="160"/>
      <c r="F38" s="25"/>
      <c r="G38" s="160"/>
      <c r="H38" s="160"/>
      <c r="I38" s="160"/>
      <c r="J38" s="160"/>
      <c r="K38" s="160"/>
      <c r="L38" s="160"/>
      <c r="M38" s="160"/>
      <c r="N38" s="160"/>
      <c r="O38" s="160"/>
      <c r="P38" s="160"/>
    </row>
    <row r="39" spans="1:16" s="17" customFormat="1" ht="15.75">
      <c r="A39" s="160"/>
      <c r="B39" s="101" t="s">
        <v>1039</v>
      </c>
      <c r="C39" s="160"/>
      <c r="D39" s="108"/>
      <c r="E39" s="160"/>
      <c r="F39" s="108"/>
      <c r="G39" s="160"/>
      <c r="H39" s="171"/>
      <c r="I39" s="160"/>
      <c r="J39" s="160"/>
      <c r="K39" s="160"/>
      <c r="L39" s="160"/>
      <c r="M39" s="160"/>
      <c r="N39" s="160"/>
      <c r="O39" s="160"/>
      <c r="P39" s="160"/>
    </row>
    <row r="40" spans="1:16" s="17" customFormat="1" ht="31.5">
      <c r="A40" s="160"/>
      <c r="B40" s="109" t="s">
        <v>1040</v>
      </c>
      <c r="C40" s="160"/>
      <c r="D40" s="120" t="s">
        <v>1029</v>
      </c>
      <c r="E40" s="160"/>
      <c r="F40" s="120" t="str">
        <f>IF(D40=Lists!$K$4,"&lt; Input URL to data source &gt;",IF(D40=Lists!$K$5,"&lt; Reference section in EITI Report or URL &gt;",IF(D40=Lists!$K$6,"&lt; Reference evidence of non-applicability &gt;","")))</f>
        <v/>
      </c>
      <c r="G40" s="160"/>
      <c r="H40" s="172"/>
      <c r="I40" s="160"/>
      <c r="J40" s="160"/>
      <c r="K40" s="160"/>
      <c r="L40" s="160"/>
      <c r="M40" s="160"/>
      <c r="N40" s="160"/>
      <c r="O40" s="160"/>
      <c r="P40" s="160"/>
    </row>
    <row r="41" spans="1:16" s="17" customFormat="1" ht="47.25">
      <c r="A41" s="160"/>
      <c r="B41" s="112" t="s">
        <v>1041</v>
      </c>
      <c r="C41" s="160"/>
      <c r="D41" s="120" t="s">
        <v>1031</v>
      </c>
      <c r="E41" s="160"/>
      <c r="F41" s="120" t="s">
        <v>1034</v>
      </c>
      <c r="G41" s="160"/>
      <c r="H41" s="172"/>
      <c r="I41" s="160"/>
      <c r="J41" s="160"/>
      <c r="K41" s="160"/>
      <c r="L41" s="160"/>
      <c r="M41" s="160"/>
      <c r="N41" s="160"/>
      <c r="O41" s="160"/>
      <c r="P41" s="160"/>
    </row>
    <row r="42" spans="1:16" s="17" customFormat="1" ht="31.5">
      <c r="A42" s="160"/>
      <c r="B42" s="113" t="s">
        <v>1042</v>
      </c>
      <c r="C42" s="160"/>
      <c r="D42" s="121" t="s">
        <v>1031</v>
      </c>
      <c r="E42" s="160"/>
      <c r="F42" s="121" t="s">
        <v>1034</v>
      </c>
      <c r="G42" s="160"/>
      <c r="H42" s="173"/>
      <c r="I42" s="160"/>
      <c r="J42" s="160"/>
      <c r="K42" s="160"/>
      <c r="L42" s="160"/>
      <c r="M42" s="160"/>
      <c r="N42" s="160"/>
      <c r="O42" s="160"/>
      <c r="P42" s="160"/>
    </row>
    <row r="43" spans="1:16" s="17" customFormat="1" ht="15.75">
      <c r="A43" s="160"/>
      <c r="B43" s="36"/>
      <c r="C43" s="160"/>
      <c r="D43" s="100"/>
      <c r="E43" s="160"/>
      <c r="F43" s="25"/>
      <c r="G43" s="160"/>
      <c r="H43" s="160"/>
      <c r="I43" s="160"/>
      <c r="J43" s="160"/>
      <c r="K43" s="160"/>
      <c r="L43" s="160"/>
      <c r="M43" s="160"/>
      <c r="N43" s="160"/>
      <c r="O43" s="160"/>
      <c r="P43" s="160"/>
    </row>
    <row r="44" spans="1:16" s="17" customFormat="1" ht="15.75">
      <c r="A44" s="160"/>
      <c r="B44" s="101" t="s">
        <v>1043</v>
      </c>
      <c r="C44" s="160"/>
      <c r="D44" s="108"/>
      <c r="E44" s="160"/>
      <c r="F44" s="108"/>
      <c r="G44" s="160"/>
      <c r="H44" s="171"/>
      <c r="I44" s="160"/>
      <c r="J44" s="160"/>
      <c r="K44" s="160"/>
      <c r="L44" s="160"/>
      <c r="M44" s="160"/>
      <c r="N44" s="160"/>
      <c r="O44" s="160"/>
      <c r="P44" s="160"/>
    </row>
    <row r="45" spans="1:16" s="17" customFormat="1" ht="31.5">
      <c r="A45" s="160"/>
      <c r="B45" s="109" t="s">
        <v>1044</v>
      </c>
      <c r="C45" s="160"/>
      <c r="D45" s="120" t="s">
        <v>1029</v>
      </c>
      <c r="E45" s="160"/>
      <c r="F45" s="120" t="str">
        <f>IF(D45=Lists!$K$4,"&lt; Input URL to data source &gt;",IF(D45=Lists!$K$5,"&lt; Reference section in EITI Report or URL &gt;",IF(D45=Lists!$K$6,"&lt; Reference evidence of non-applicability &gt;","")))</f>
        <v/>
      </c>
      <c r="G45" s="160"/>
      <c r="H45" s="172"/>
      <c r="I45" s="160"/>
      <c r="J45" s="160"/>
      <c r="K45" s="160"/>
      <c r="L45" s="160"/>
      <c r="M45" s="160"/>
      <c r="N45" s="160"/>
      <c r="O45" s="160"/>
      <c r="P45" s="160"/>
    </row>
    <row r="46" spans="1:16" s="17" customFormat="1" ht="31.5">
      <c r="A46" s="160"/>
      <c r="B46" s="112" t="s">
        <v>1045</v>
      </c>
      <c r="C46" s="160"/>
      <c r="D46" s="120" t="s">
        <v>1031</v>
      </c>
      <c r="E46" s="160"/>
      <c r="F46" s="120" t="s">
        <v>1034</v>
      </c>
      <c r="G46" s="160"/>
      <c r="H46" s="172"/>
      <c r="I46" s="160"/>
      <c r="J46" s="160"/>
      <c r="K46" s="160"/>
      <c r="L46" s="160"/>
      <c r="M46" s="160"/>
      <c r="N46" s="160"/>
      <c r="O46" s="160"/>
      <c r="P46" s="160"/>
    </row>
    <row r="47" spans="1:16" s="17" customFormat="1" ht="31.5">
      <c r="A47" s="160"/>
      <c r="B47" s="112" t="s">
        <v>1046</v>
      </c>
      <c r="C47" s="160"/>
      <c r="D47" s="120" t="s">
        <v>1031</v>
      </c>
      <c r="E47" s="182"/>
      <c r="F47" s="120" t="s">
        <v>1034</v>
      </c>
      <c r="G47" s="160"/>
      <c r="H47" s="172"/>
      <c r="I47" s="160"/>
      <c r="J47" s="160"/>
      <c r="K47" s="160"/>
      <c r="L47" s="160"/>
      <c r="M47" s="160"/>
      <c r="N47" s="160"/>
      <c r="O47" s="160"/>
      <c r="P47" s="160"/>
    </row>
    <row r="48" spans="1:16" s="17" customFormat="1" ht="31.5">
      <c r="A48" s="160"/>
      <c r="B48" s="109" t="s">
        <v>1047</v>
      </c>
      <c r="C48" s="160"/>
      <c r="D48" s="120" t="s">
        <v>1029</v>
      </c>
      <c r="E48" s="160"/>
      <c r="F48" s="123" t="str">
        <f>IF(D48=Lists!$K$4,"&lt; Input URL to data source &gt;",IF(D48=Lists!$K$5,"&lt; Reference section in EITI Report &gt;",IF(D48=Lists!$K$6,"&lt; Reference evidence of non-applicability &gt;","")))</f>
        <v/>
      </c>
      <c r="G48" s="160"/>
      <c r="H48" s="172"/>
      <c r="I48" s="160"/>
      <c r="J48" s="160"/>
      <c r="K48" s="160"/>
      <c r="L48" s="160"/>
      <c r="M48" s="160"/>
      <c r="N48" s="160"/>
      <c r="O48" s="160"/>
      <c r="P48" s="160"/>
    </row>
    <row r="49" spans="1:16" s="17" customFormat="1" ht="31.5">
      <c r="A49" s="160"/>
      <c r="B49" s="112" t="s">
        <v>1048</v>
      </c>
      <c r="C49" s="160"/>
      <c r="D49" s="120" t="s">
        <v>1031</v>
      </c>
      <c r="E49" s="160"/>
      <c r="F49" s="120" t="s">
        <v>1034</v>
      </c>
      <c r="G49" s="160"/>
      <c r="H49" s="172"/>
      <c r="I49" s="160"/>
      <c r="J49" s="160"/>
      <c r="K49" s="160"/>
      <c r="L49" s="160"/>
      <c r="M49" s="160"/>
      <c r="N49" s="160"/>
      <c r="O49" s="160"/>
      <c r="P49" s="160"/>
    </row>
    <row r="50" spans="1:16" s="17" customFormat="1" ht="31.5">
      <c r="A50" s="160"/>
      <c r="B50" s="112" t="s">
        <v>1049</v>
      </c>
      <c r="C50" s="160"/>
      <c r="D50" s="120" t="s">
        <v>1031</v>
      </c>
      <c r="E50" s="160"/>
      <c r="F50" s="120" t="s">
        <v>1034</v>
      </c>
      <c r="G50" s="160"/>
      <c r="H50" s="172"/>
      <c r="I50" s="160"/>
      <c r="J50" s="160"/>
      <c r="K50" s="160"/>
      <c r="L50" s="160"/>
      <c r="M50" s="160"/>
      <c r="N50" s="160"/>
      <c r="O50" s="160"/>
      <c r="P50" s="160"/>
    </row>
    <row r="51" spans="1:16" s="17" customFormat="1" ht="31.5">
      <c r="A51" s="160"/>
      <c r="B51" s="109" t="s">
        <v>1050</v>
      </c>
      <c r="C51" s="160"/>
      <c r="D51" s="120" t="s">
        <v>1029</v>
      </c>
      <c r="E51" s="160"/>
      <c r="F51" s="120" t="str">
        <f>IF(D51=Lists!$K$4,"&lt; Input URL to data source &gt;",IF(D51=Lists!$K$5,"&lt; Reference section in EITI Report or URL &gt;",IF(D51=Lists!$K$6,"&lt; Reference evidence of non-applicability &gt;","")))</f>
        <v/>
      </c>
      <c r="G51" s="160"/>
      <c r="H51" s="172"/>
      <c r="I51" s="160"/>
      <c r="J51" s="160"/>
      <c r="K51" s="160"/>
      <c r="L51" s="160"/>
      <c r="M51" s="160"/>
      <c r="N51" s="160"/>
      <c r="O51" s="160"/>
      <c r="P51" s="160"/>
    </row>
    <row r="52" spans="1:16" s="17" customFormat="1" ht="31.5">
      <c r="A52" s="160"/>
      <c r="B52" s="112" t="s">
        <v>1051</v>
      </c>
      <c r="C52" s="160"/>
      <c r="D52" s="120" t="s">
        <v>1031</v>
      </c>
      <c r="E52" s="160"/>
      <c r="F52" s="120" t="s">
        <v>1034</v>
      </c>
      <c r="G52" s="160"/>
      <c r="H52" s="172"/>
      <c r="I52" s="160"/>
      <c r="J52" s="160"/>
      <c r="K52" s="160"/>
      <c r="L52" s="160"/>
      <c r="M52" s="160"/>
      <c r="N52" s="160"/>
      <c r="O52" s="160"/>
      <c r="P52" s="160"/>
    </row>
    <row r="53" spans="1:16" s="17" customFormat="1" ht="31.5">
      <c r="A53" s="160"/>
      <c r="B53" s="113" t="s">
        <v>1052</v>
      </c>
      <c r="C53" s="160"/>
      <c r="D53" s="120" t="s">
        <v>1031</v>
      </c>
      <c r="E53" s="160"/>
      <c r="F53" s="120" t="s">
        <v>1034</v>
      </c>
      <c r="G53" s="160"/>
      <c r="H53" s="173"/>
      <c r="I53" s="160"/>
      <c r="J53" s="160"/>
      <c r="K53" s="160"/>
      <c r="L53" s="160"/>
      <c r="M53" s="160"/>
      <c r="N53" s="160"/>
      <c r="O53" s="160"/>
      <c r="P53" s="160"/>
    </row>
    <row r="54" spans="1:16" s="17" customFormat="1" ht="15.75">
      <c r="A54" s="160"/>
      <c r="B54" s="36"/>
      <c r="C54" s="160"/>
      <c r="D54" s="100"/>
      <c r="E54" s="160"/>
      <c r="F54" s="25"/>
      <c r="G54" s="160"/>
      <c r="H54" s="160"/>
      <c r="I54" s="160"/>
      <c r="J54" s="160"/>
      <c r="K54" s="160"/>
      <c r="L54" s="160"/>
      <c r="M54" s="160"/>
      <c r="N54" s="160"/>
      <c r="O54" s="160"/>
      <c r="P54" s="160"/>
    </row>
    <row r="55" spans="1:16" s="17" customFormat="1" ht="16.5" thickBot="1">
      <c r="A55" s="160"/>
      <c r="B55" s="118"/>
      <c r="C55" s="179"/>
      <c r="D55" s="119"/>
      <c r="E55" s="179"/>
      <c r="F55" s="118"/>
      <c r="G55" s="179"/>
      <c r="H55" s="179"/>
      <c r="I55" s="160"/>
      <c r="J55" s="160"/>
      <c r="K55" s="160"/>
      <c r="L55" s="160"/>
      <c r="M55" s="160"/>
      <c r="N55" s="160"/>
      <c r="O55" s="160"/>
      <c r="P55" s="160"/>
    </row>
    <row r="56" spans="1:16" s="17" customFormat="1" ht="15.75">
      <c r="A56" s="160"/>
      <c r="B56" s="25"/>
      <c r="C56" s="160"/>
      <c r="D56" s="117"/>
      <c r="E56" s="160"/>
      <c r="F56" s="25"/>
      <c r="G56" s="160"/>
      <c r="H56" s="160"/>
      <c r="I56" s="160"/>
      <c r="J56" s="160"/>
      <c r="K56" s="160"/>
      <c r="L56" s="160"/>
      <c r="M56" s="160"/>
      <c r="N56" s="160"/>
      <c r="O56" s="160"/>
      <c r="P56" s="160"/>
    </row>
    <row r="57" spans="1:16" s="17" customFormat="1" ht="16.5" thickBot="1">
      <c r="A57" s="160"/>
      <c r="B57" s="342" t="s">
        <v>32</v>
      </c>
      <c r="C57" s="343"/>
      <c r="D57" s="343"/>
      <c r="E57" s="343"/>
      <c r="F57" s="343"/>
      <c r="G57" s="343"/>
      <c r="H57" s="343"/>
      <c r="I57" s="160"/>
      <c r="J57" s="160"/>
      <c r="K57" s="160"/>
      <c r="L57" s="160"/>
      <c r="M57" s="160"/>
      <c r="N57" s="160"/>
      <c r="O57" s="160"/>
      <c r="P57" s="160"/>
    </row>
    <row r="58" spans="1:16" s="17" customFormat="1" ht="15.75">
      <c r="A58" s="160"/>
      <c r="B58" s="344" t="s">
        <v>33</v>
      </c>
      <c r="C58" s="345"/>
      <c r="D58" s="345"/>
      <c r="E58" s="345"/>
      <c r="F58" s="345"/>
      <c r="G58" s="345"/>
      <c r="H58" s="345"/>
      <c r="I58" s="160"/>
      <c r="J58" s="160"/>
      <c r="K58" s="160"/>
      <c r="L58" s="160"/>
      <c r="M58" s="160"/>
      <c r="N58" s="160"/>
      <c r="O58" s="160"/>
      <c r="P58" s="160"/>
    </row>
    <row r="59" spans="1:16" s="17" customFormat="1" ht="16.5" thickBot="1">
      <c r="A59" s="160"/>
      <c r="B59" s="163"/>
      <c r="C59" s="163"/>
      <c r="D59" s="163"/>
      <c r="E59" s="163"/>
      <c r="F59" s="163"/>
      <c r="G59" s="163"/>
      <c r="H59" s="163"/>
      <c r="I59" s="160"/>
      <c r="J59" s="160"/>
      <c r="K59" s="160"/>
      <c r="L59" s="160"/>
      <c r="M59" s="160"/>
      <c r="N59" s="160"/>
      <c r="O59" s="160"/>
      <c r="P59" s="160"/>
    </row>
    <row r="60" spans="1:16" s="17" customFormat="1" ht="15.75">
      <c r="A60" s="160"/>
      <c r="B60" s="338" t="s">
        <v>34</v>
      </c>
      <c r="C60" s="338"/>
      <c r="D60" s="338"/>
      <c r="E60" s="338"/>
      <c r="F60" s="338"/>
      <c r="G60" s="338"/>
      <c r="H60" s="338"/>
      <c r="I60" s="160"/>
      <c r="J60" s="160"/>
      <c r="K60" s="160"/>
      <c r="L60" s="160"/>
      <c r="M60" s="160"/>
      <c r="N60" s="160"/>
      <c r="O60" s="160"/>
      <c r="P60" s="160"/>
    </row>
    <row r="61" spans="1:16" s="17" customFormat="1" ht="15.75" customHeight="1">
      <c r="A61" s="160"/>
      <c r="B61" s="319" t="s">
        <v>35</v>
      </c>
      <c r="C61" s="319"/>
      <c r="D61" s="319"/>
      <c r="E61" s="319"/>
      <c r="F61" s="319"/>
      <c r="G61" s="319"/>
      <c r="H61" s="319"/>
      <c r="I61" s="160"/>
      <c r="J61" s="160"/>
      <c r="K61" s="160"/>
      <c r="L61" s="160"/>
      <c r="M61" s="160"/>
      <c r="N61" s="160"/>
      <c r="O61" s="160"/>
      <c r="P61" s="160"/>
    </row>
    <row r="62" spans="1:16" s="17" customFormat="1" ht="15.75">
      <c r="A62" s="160"/>
      <c r="B62" s="338" t="s">
        <v>37</v>
      </c>
      <c r="C62" s="338"/>
      <c r="D62" s="338"/>
      <c r="E62" s="338"/>
      <c r="F62" s="338"/>
      <c r="G62" s="338"/>
      <c r="H62" s="338"/>
      <c r="I62" s="160"/>
      <c r="J62" s="160"/>
      <c r="K62" s="160"/>
      <c r="L62" s="160"/>
      <c r="M62" s="160"/>
      <c r="N62" s="160"/>
      <c r="O62" s="160"/>
      <c r="P62" s="160"/>
    </row>
    <row r="63" spans="1:16" s="17" customFormat="1" ht="15.75">
      <c r="A63" s="160"/>
      <c r="B63" s="25"/>
      <c r="C63" s="160"/>
      <c r="D63" s="117"/>
      <c r="E63" s="160"/>
      <c r="F63" s="25"/>
      <c r="G63" s="160"/>
      <c r="H63" s="160"/>
      <c r="I63" s="160"/>
      <c r="J63" s="160"/>
      <c r="K63" s="160"/>
      <c r="L63" s="160"/>
      <c r="M63" s="160"/>
      <c r="N63" s="160"/>
      <c r="O63" s="160"/>
      <c r="P63" s="160"/>
    </row>
    <row r="64" spans="1:16" s="17" customFormat="1" ht="15.75">
      <c r="A64" s="160"/>
      <c r="B64" s="25"/>
      <c r="C64" s="160"/>
      <c r="D64" s="117"/>
      <c r="E64" s="160"/>
      <c r="F64" s="25"/>
      <c r="G64" s="160"/>
      <c r="H64" s="160"/>
      <c r="I64" s="160"/>
      <c r="J64" s="160"/>
      <c r="K64" s="160"/>
      <c r="L64" s="160"/>
      <c r="M64" s="160"/>
      <c r="N64" s="160"/>
      <c r="O64" s="160"/>
      <c r="P64" s="160"/>
    </row>
    <row r="65" spans="1:9" s="17" customFormat="1" ht="15.75">
      <c r="A65" s="160"/>
      <c r="B65" s="25"/>
      <c r="C65" s="160"/>
      <c r="D65" s="117"/>
      <c r="E65" s="160"/>
      <c r="F65" s="25"/>
      <c r="G65" s="160"/>
      <c r="H65" s="160"/>
      <c r="I65" s="160"/>
    </row>
    <row r="66" spans="1:9" s="17" customFormat="1" ht="15.75">
      <c r="A66" s="160"/>
      <c r="B66" s="160"/>
      <c r="C66" s="160"/>
      <c r="D66" s="160"/>
      <c r="E66" s="160"/>
      <c r="F66" s="160"/>
      <c r="G66" s="160"/>
      <c r="H66" s="160"/>
      <c r="I66" s="160"/>
    </row>
    <row r="67" spans="1:9" ht="16.5"/>
    <row r="68" spans="1:9" ht="16.5"/>
    <row r="69" spans="1:9" ht="16.5"/>
    <row r="70" spans="1:9" ht="16.5"/>
    <row r="71" spans="1:9" ht="16.5"/>
    <row r="72" spans="1:9" ht="16.5"/>
    <row r="73" spans="1:9" ht="16.5"/>
    <row r="74" spans="1:9" ht="16.5"/>
    <row r="75" spans="1:9" ht="16.5"/>
    <row r="76" spans="1:9" ht="16.5"/>
    <row r="77" spans="1:9" ht="16.5"/>
    <row r="78" spans="1:9" ht="16.5"/>
    <row r="79" spans="1:9" ht="16.5"/>
    <row r="80" spans="1:9" ht="16.5"/>
    <row r="81" ht="16.5"/>
    <row r="82" ht="16.5"/>
    <row r="83" ht="16.5"/>
    <row r="84" ht="16.5"/>
    <row r="85" ht="16.5"/>
    <row r="86" ht="16.5"/>
    <row r="87" ht="16.5"/>
  </sheetData>
  <mergeCells count="12">
    <mergeCell ref="B62:H62"/>
    <mergeCell ref="B3:H3"/>
    <mergeCell ref="B4:H4"/>
    <mergeCell ref="B5:H5"/>
    <mergeCell ref="B6:H6"/>
    <mergeCell ref="B7:H7"/>
    <mergeCell ref="B8:H8"/>
    <mergeCell ref="B9:H9"/>
    <mergeCell ref="B57:H57"/>
    <mergeCell ref="B58:H58"/>
    <mergeCell ref="B60:H60"/>
    <mergeCell ref="B61:H61"/>
  </mergeCells>
  <dataValidations count="15">
    <dataValidation type="whole" showInputMessage="1" showErrorMessage="1" errorTitle="Do not edit these cells" error="Please do not edit these cells" sqref="C2:H9 B3:B9" xr:uid="{486D0E69-9A17-45E6-8629-2B9813FD9818}">
      <formula1>999999</formula1>
      <formula2>99999999</formula2>
    </dataValidation>
    <dataValidation type="textLength" allowBlank="1" showInputMessage="1" showErrorMessage="1" sqref="H19:H32 H35:H37 H39:H42 H44:H53" xr:uid="{66FD9251-C693-4BCC-ADB8-6703E6B7C920}">
      <formula1>0</formula1>
      <formula2>350</formula2>
    </dataValidation>
    <dataValidation type="whole" showInputMessage="1" showErrorMessage="1" sqref="B54:C54 B18:C18 B21:G21 B25:G25 B33:C34 D33:D35 F33:F35 B38:C38 D38:D39 F38:F39 C19:C20 C35:C37 C39:C42 C44:C53 B31:B32 D18:D19 C26:C32 H38 E22:E24 G22:G24 H33:H34 C22:C24 I1:I16 B27 C12:H16 H54 H17:H18 B20 B10:H10 B11:F11 B1:H1 B29 F17:F19 C17:D17 A1:A17 H43 D43:D44 B43:C43 F43:F44 F54 D54 E26:E54 G26:G54 G17:G20 E17:E20 B12 B14:B17" xr:uid="{89348753-E514-46AC-875A-BC75238A6D77}">
      <formula1>999999</formula1>
      <formula2>99999999</formula2>
    </dataValidation>
    <dataValidation type="whole" allowBlank="1" showInputMessage="1" showErrorMessage="1" errorTitle="Do not edit these cells" error="Please do not edit these cells" sqref="B59" xr:uid="{4868CE74-AF95-4E5B-A74F-1F719DD45A63}">
      <formula1>10000</formula1>
      <formula2>50000</formula2>
    </dataValidation>
    <dataValidation allowBlank="1" showInputMessage="1" showErrorMessage="1" errorTitle="Please do not edit these cells" error="Please do not edit these cells" sqref="B51:B53" xr:uid="{5A0F4C6D-46C3-4302-88E7-A5DAC6356F2F}"/>
    <dataValidation type="whole" allowBlank="1" showInputMessage="1" showErrorMessage="1" errorTitle="Please do not edit these cells" error="Please do not edit these cells" sqref="B55:H56" xr:uid="{BC7029B1-0FA4-4079-B4E7-BAAF471EC24D}">
      <formula1>4</formula1>
      <formula2>5</formula2>
    </dataValidation>
    <dataValidation type="whole" allowBlank="1" showInputMessage="1" showErrorMessage="1" errorTitle="Please do not edit these cells" error="Please do not edit these cells" sqref="B44:B50 B39:B42" xr:uid="{7CBB145E-FC01-419E-AF56-AFF038911CBE}">
      <formula1>10000</formula1>
      <formula2>50000</formula2>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30 B28 B26 B22:B24" xr:uid="{F702DCE2-72FD-4600-849B-36C3B1EAF39C}">
      <formula1>Commodities_list</formula1>
    </dataValidation>
    <dataValidation type="list" operator="equal" showInputMessage="1" showErrorMessage="1" errorTitle="Invalid entry" error="Invalid entry" promptTitle="Please input unit" prompt="Please input currency according to 3-letter ISO currency code." sqref="F37 F41:F42 F52:F53 F46:F47 F49:F50" xr:uid="{EA73F691-4CE3-48F1-A955-046C2E0F6815}">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37 D41:D42 D46:D47 D49:D50 D52:D53" xr:uid="{5750C662-FB93-4E3C-8D1F-BD06C0251919}">
      <formula1>0</formula1>
    </dataValidation>
    <dataValidation type="textLength" allowBlank="1" showInputMessage="1" showErrorMessage="1" errorTitle="Please do not edit these cells" error="Please do not edit these cells" sqref="B63:B65 B19 B35:B37" xr:uid="{A4766EA8-2482-422B-ABA0-9F8D0EBB28CB}">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32" xr:uid="{C855DF08-D55D-471C-8015-22FE2C7E3147}">
      <formula1>0</formula1>
    </dataValidation>
    <dataValidation type="list" showInputMessage="1" showErrorMessage="1" promptTitle="Reporting type" prompt="Please indicate which type of reporting, between:_x000a__x000a_Systematic disclosure_x000a_EITI reporting_x000a_Not available_x000a_Not applicable" sqref="D51 D20 D36 D40 D45 D48" xr:uid="{920F1866-9910-44CD-98EB-CB17F35C0EAE}">
      <formula1>Reporting_options_list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30 F28 F26 F22:F24" xr:uid="{5E770AD7-7A15-4F92-B9E3-F0A189D87199}">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22:D24 D26:D31" xr:uid="{2469B506-4087-465B-B0BD-AAA59324CDD5}">
      <formula1>0</formula1>
    </dataValidation>
  </dataValidations>
  <hyperlinks>
    <hyperlink ref="B58:F58" r:id="rId1" display="Give us your feedback or report a conflict in the data! Write to us at  data@eiti.org" xr:uid="{448F24C8-A2E9-4EB9-87CA-E5EAE98C802A}"/>
    <hyperlink ref="B57:F57" r:id="rId2" display="For the latest version of Summary data templates, see  https://eiti.org/summary-data-template" xr:uid="{A2C99F81-D88D-4F29-B67C-BBABAE320094}"/>
    <hyperlink ref="B44" r:id="rId3" location="r6-1" display="EITI Requirement 6.1" xr:uid="{A1EF9AE7-3C06-4B4A-BEB3-AEFA19B81580}"/>
    <hyperlink ref="B39" r:id="rId4" location="r5-2" display="EITI Requirement 5.2" xr:uid="{41307FB3-CFB0-4752-AFAA-FCDF23F47737}"/>
    <hyperlink ref="B35" r:id="rId5" location="r4-6" display="EITI Requirement 4.6" xr:uid="{BBE81706-066D-4905-A744-79E2D0E8F351}"/>
  </hyperlinks>
  <pageMargins left="0.25" right="0.25" top="0.75" bottom="0.75" header="0.3" footer="0.3"/>
  <pageSetup paperSize="9" scale="65" fitToHeight="0" orientation="landscape" horizontalDpi="2400" verticalDpi="2400" r:id="rId6"/>
  <extLst>
    <ext xmlns:x14="http://schemas.microsoft.com/office/spreadsheetml/2009/9/main" uri="{CCE6A557-97BC-4b89-ADB6-D9C93CAAB3DF}">
      <x14:dataValidations xmlns:xm="http://schemas.microsoft.com/office/excel/2006/main" count="2">
        <x14:dataValidation type="list" operator="equal" showInputMessage="1" showErrorMessage="1" errorTitle="Invalid entry" error="Invalid entry" promptTitle="Please input unit" prompt="Please input currency according to 3-letter ISO currency code." xr:uid="{C57AA3D2-3ABC-4ACB-92C5-C2ABBEB8641C}">
          <x14:formula1>
            <xm:f>Lists!$I$11:$I$168</xm:f>
          </x14:formula1>
          <xm:sqref>F31:F32 F29 F27</xm:sqref>
        </x14:dataValidation>
        <x14:dataValidation type="list" allowBlank="1" showInputMessage="1" showErrorMessage="1" xr:uid="{123FB8FD-C59E-4AC9-BEF6-D832E30E7AA8}">
          <x14:formula1>
            <xm:f>Lists!$K$3:$K$7</xm:f>
          </x14:formula1>
          <xm:sqref>D63:D65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zoomScaleNormal="100" workbookViewId="0"/>
  </sheetViews>
  <sheetFormatPr defaultColWidth="9.28515625" defaultRowHeight="14.25"/>
  <cols>
    <col min="1" max="1" width="38.71093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7109375" customWidth="1"/>
    <col min="20" max="20" width="10.7109375" customWidth="1"/>
    <col min="27" max="27" width="10.42578125" customWidth="1"/>
    <col min="29" max="29" width="15.5703125" customWidth="1"/>
    <col min="31" max="31" width="16" customWidth="1"/>
  </cols>
  <sheetData>
    <row r="1" spans="1:31">
      <c r="A1" s="1" t="s">
        <v>1053</v>
      </c>
      <c r="I1" s="1" t="s">
        <v>1054</v>
      </c>
      <c r="K1" s="1" t="s">
        <v>1055</v>
      </c>
      <c r="N1" s="1" t="s">
        <v>1056</v>
      </c>
      <c r="S1" s="1" t="s">
        <v>1057</v>
      </c>
      <c r="AA1" s="1" t="s">
        <v>1058</v>
      </c>
      <c r="AC1" s="1" t="s">
        <v>1059</v>
      </c>
      <c r="AE1" s="1" t="s">
        <v>1060</v>
      </c>
    </row>
    <row r="2" spans="1:31" ht="15">
      <c r="A2" s="1" t="s">
        <v>1061</v>
      </c>
      <c r="B2" s="1" t="s">
        <v>1062</v>
      </c>
      <c r="C2" s="1" t="s">
        <v>52</v>
      </c>
      <c r="D2" s="1" t="s">
        <v>1063</v>
      </c>
      <c r="E2" s="1" t="s">
        <v>1064</v>
      </c>
      <c r="F2" s="1" t="s">
        <v>1065</v>
      </c>
      <c r="G2" s="1" t="s">
        <v>422</v>
      </c>
      <c r="I2" t="s">
        <v>1066</v>
      </c>
      <c r="K2" t="s">
        <v>1066</v>
      </c>
      <c r="N2" s="4" t="s">
        <v>1067</v>
      </c>
      <c r="O2" s="4" t="s">
        <v>1068</v>
      </c>
      <c r="P2" s="4" t="s">
        <v>1069</v>
      </c>
      <c r="S2" s="1" t="s">
        <v>1070</v>
      </c>
      <c r="T2" s="1" t="s">
        <v>1071</v>
      </c>
      <c r="U2" s="1" t="s">
        <v>1072</v>
      </c>
      <c r="V2" s="1" t="s">
        <v>966</v>
      </c>
      <c r="W2" s="1" t="s">
        <v>967</v>
      </c>
      <c r="X2" s="1" t="s">
        <v>968</v>
      </c>
      <c r="Y2" s="1" t="s">
        <v>969</v>
      </c>
      <c r="AA2" s="1" t="s">
        <v>1073</v>
      </c>
      <c r="AC2" t="s">
        <v>1074</v>
      </c>
      <c r="AE2" t="s">
        <v>1075</v>
      </c>
    </row>
    <row r="3" spans="1:31">
      <c r="A3" t="s">
        <v>1076</v>
      </c>
      <c r="B3" t="s">
        <v>1077</v>
      </c>
      <c r="C3" t="s">
        <v>1078</v>
      </c>
      <c r="D3" t="s">
        <v>1079</v>
      </c>
      <c r="E3" t="s">
        <v>1034</v>
      </c>
      <c r="F3">
        <v>840</v>
      </c>
      <c r="G3" t="s">
        <v>1080</v>
      </c>
      <c r="I3" t="s">
        <v>1081</v>
      </c>
      <c r="K3" s="6" t="s">
        <v>1082</v>
      </c>
      <c r="N3" s="5" t="s">
        <v>1083</v>
      </c>
      <c r="O3" s="5" t="s">
        <v>1084</v>
      </c>
      <c r="P3" t="s">
        <v>1085</v>
      </c>
      <c r="S3" t="s">
        <v>979</v>
      </c>
      <c r="T3" t="s">
        <v>1086</v>
      </c>
      <c r="U3" t="s">
        <v>1087</v>
      </c>
      <c r="V3" t="s">
        <v>1088</v>
      </c>
      <c r="W3" t="s">
        <v>1089</v>
      </c>
      <c r="X3" t="s">
        <v>979</v>
      </c>
      <c r="Y3" t="s">
        <v>979</v>
      </c>
      <c r="AA3" t="s">
        <v>1090</v>
      </c>
      <c r="AC3" t="s">
        <v>1091</v>
      </c>
      <c r="AE3" t="s">
        <v>197</v>
      </c>
    </row>
    <row r="4" spans="1:31">
      <c r="A4" t="s">
        <v>1092</v>
      </c>
      <c r="B4" t="s">
        <v>1093</v>
      </c>
      <c r="C4" t="s">
        <v>1094</v>
      </c>
      <c r="D4" t="s">
        <v>1095</v>
      </c>
      <c r="E4" t="s">
        <v>1096</v>
      </c>
      <c r="F4">
        <v>971</v>
      </c>
      <c r="G4" t="s">
        <v>1097</v>
      </c>
      <c r="I4" t="s">
        <v>68</v>
      </c>
      <c r="K4" t="s">
        <v>60</v>
      </c>
      <c r="N4" s="5" t="s">
        <v>1098</v>
      </c>
      <c r="O4" s="5" t="s">
        <v>1099</v>
      </c>
      <c r="P4" t="s">
        <v>1100</v>
      </c>
      <c r="S4" t="s">
        <v>976</v>
      </c>
      <c r="T4" t="s">
        <v>1101</v>
      </c>
      <c r="U4" t="s">
        <v>1102</v>
      </c>
      <c r="V4" t="s">
        <v>1088</v>
      </c>
      <c r="W4" t="s">
        <v>1089</v>
      </c>
      <c r="X4" t="s">
        <v>976</v>
      </c>
      <c r="Y4" t="s">
        <v>976</v>
      </c>
      <c r="AA4" t="s">
        <v>67</v>
      </c>
      <c r="AC4" t="s">
        <v>1103</v>
      </c>
      <c r="AE4" t="s">
        <v>199</v>
      </c>
    </row>
    <row r="5" spans="1:31">
      <c r="A5" t="s">
        <v>1104</v>
      </c>
      <c r="B5" t="s">
        <v>1105</v>
      </c>
      <c r="C5" t="s">
        <v>1106</v>
      </c>
      <c r="D5" t="s">
        <v>1107</v>
      </c>
      <c r="E5" t="s">
        <v>1108</v>
      </c>
      <c r="F5">
        <v>978</v>
      </c>
      <c r="G5" t="s">
        <v>1109</v>
      </c>
      <c r="I5" t="s">
        <v>1110</v>
      </c>
      <c r="K5" t="s">
        <v>1111</v>
      </c>
      <c r="N5" s="5" t="s">
        <v>1112</v>
      </c>
      <c r="O5" s="5" t="s">
        <v>1113</v>
      </c>
      <c r="P5" t="s">
        <v>1114</v>
      </c>
      <c r="S5" t="s">
        <v>1115</v>
      </c>
      <c r="T5" t="s">
        <v>1116</v>
      </c>
      <c r="U5" t="s">
        <v>1117</v>
      </c>
      <c r="V5" t="s">
        <v>1088</v>
      </c>
      <c r="W5" t="s">
        <v>1115</v>
      </c>
      <c r="X5" t="s">
        <v>1115</v>
      </c>
      <c r="Y5" t="s">
        <v>1115</v>
      </c>
      <c r="AA5" t="s">
        <v>69</v>
      </c>
      <c r="AC5" t="s">
        <v>1118</v>
      </c>
      <c r="AE5" t="s">
        <v>202</v>
      </c>
    </row>
    <row r="6" spans="1:31">
      <c r="A6" t="s">
        <v>1119</v>
      </c>
      <c r="B6" t="s">
        <v>1120</v>
      </c>
      <c r="C6" t="s">
        <v>1121</v>
      </c>
      <c r="D6" t="s">
        <v>1122</v>
      </c>
      <c r="E6" t="s">
        <v>1123</v>
      </c>
      <c r="F6">
        <v>8</v>
      </c>
      <c r="G6" t="s">
        <v>1124</v>
      </c>
      <c r="I6" t="s">
        <v>219</v>
      </c>
      <c r="K6" t="s">
        <v>72</v>
      </c>
      <c r="N6" s="5" t="s">
        <v>1125</v>
      </c>
      <c r="O6" s="5" t="s">
        <v>1126</v>
      </c>
      <c r="P6" t="s">
        <v>1127</v>
      </c>
      <c r="S6" t="s">
        <v>1128</v>
      </c>
      <c r="T6" t="s">
        <v>1129</v>
      </c>
      <c r="U6" t="s">
        <v>1130</v>
      </c>
      <c r="V6" t="s">
        <v>1088</v>
      </c>
      <c r="W6" t="s">
        <v>1128</v>
      </c>
      <c r="X6" t="s">
        <v>1128</v>
      </c>
      <c r="Y6" t="s">
        <v>1128</v>
      </c>
      <c r="AA6" t="s">
        <v>222</v>
      </c>
      <c r="AC6" t="s">
        <v>1131</v>
      </c>
      <c r="AE6" t="s">
        <v>1132</v>
      </c>
    </row>
    <row r="7" spans="1:31">
      <c r="A7" t="s">
        <v>1133</v>
      </c>
      <c r="B7" t="s">
        <v>1134</v>
      </c>
      <c r="C7" t="s">
        <v>1135</v>
      </c>
      <c r="D7" t="s">
        <v>1136</v>
      </c>
      <c r="E7" t="s">
        <v>1137</v>
      </c>
      <c r="F7">
        <v>12</v>
      </c>
      <c r="G7" t="s">
        <v>1138</v>
      </c>
      <c r="I7" t="s">
        <v>72</v>
      </c>
      <c r="K7" t="s">
        <v>429</v>
      </c>
      <c r="N7" s="5" t="s">
        <v>1139</v>
      </c>
      <c r="O7" s="5" t="s">
        <v>1140</v>
      </c>
      <c r="P7" t="s">
        <v>1141</v>
      </c>
      <c r="S7" t="s">
        <v>1142</v>
      </c>
      <c r="T7" t="s">
        <v>1143</v>
      </c>
      <c r="U7" t="s">
        <v>1144</v>
      </c>
      <c r="V7" t="s">
        <v>1088</v>
      </c>
      <c r="W7" t="s">
        <v>1145</v>
      </c>
      <c r="X7" t="s">
        <v>1142</v>
      </c>
      <c r="Y7" t="s">
        <v>1142</v>
      </c>
      <c r="AA7" t="s">
        <v>72</v>
      </c>
      <c r="AC7" t="s">
        <v>233</v>
      </c>
      <c r="AE7" t="s">
        <v>233</v>
      </c>
    </row>
    <row r="8" spans="1:31">
      <c r="A8" t="s">
        <v>1146</v>
      </c>
      <c r="B8" t="s">
        <v>1147</v>
      </c>
      <c r="C8" t="s">
        <v>1148</v>
      </c>
      <c r="D8" t="s">
        <v>1149</v>
      </c>
      <c r="E8" t="s">
        <v>1034</v>
      </c>
      <c r="F8">
        <v>840</v>
      </c>
      <c r="G8" t="s">
        <v>1080</v>
      </c>
      <c r="N8" s="5" t="s">
        <v>1150</v>
      </c>
      <c r="O8" s="5" t="s">
        <v>1151</v>
      </c>
      <c r="P8" t="s">
        <v>1152</v>
      </c>
      <c r="S8" t="s">
        <v>1153</v>
      </c>
      <c r="T8" t="s">
        <v>1154</v>
      </c>
      <c r="U8" t="s">
        <v>1155</v>
      </c>
      <c r="V8" t="s">
        <v>1088</v>
      </c>
      <c r="W8" t="s">
        <v>1145</v>
      </c>
      <c r="X8" t="s">
        <v>1153</v>
      </c>
      <c r="Y8" t="s">
        <v>1153</v>
      </c>
      <c r="AA8" t="s">
        <v>232</v>
      </c>
      <c r="AC8" t="s">
        <v>72</v>
      </c>
    </row>
    <row r="9" spans="1:31">
      <c r="A9" t="s">
        <v>1156</v>
      </c>
      <c r="B9" t="s">
        <v>1157</v>
      </c>
      <c r="C9" t="s">
        <v>1158</v>
      </c>
      <c r="D9" t="s">
        <v>1159</v>
      </c>
      <c r="E9" t="s">
        <v>1108</v>
      </c>
      <c r="F9">
        <v>978</v>
      </c>
      <c r="G9" t="s">
        <v>1109</v>
      </c>
      <c r="I9" s="1" t="s">
        <v>1160</v>
      </c>
      <c r="N9" s="5" t="s">
        <v>1161</v>
      </c>
      <c r="O9" s="5" t="s">
        <v>1162</v>
      </c>
      <c r="P9" t="s">
        <v>1163</v>
      </c>
      <c r="S9" t="s">
        <v>982</v>
      </c>
      <c r="T9" t="s">
        <v>1164</v>
      </c>
      <c r="U9" t="s">
        <v>1165</v>
      </c>
      <c r="V9" t="s">
        <v>1088</v>
      </c>
      <c r="W9" t="s">
        <v>1145</v>
      </c>
      <c r="X9" t="s">
        <v>1166</v>
      </c>
      <c r="Y9" t="s">
        <v>982</v>
      </c>
      <c r="AA9" t="s">
        <v>233</v>
      </c>
    </row>
    <row r="10" spans="1:31">
      <c r="A10" t="s">
        <v>1167</v>
      </c>
      <c r="B10" t="s">
        <v>1168</v>
      </c>
      <c r="C10" t="s">
        <v>1169</v>
      </c>
      <c r="D10" t="s">
        <v>1170</v>
      </c>
      <c r="E10" t="s">
        <v>1171</v>
      </c>
      <c r="F10">
        <v>973</v>
      </c>
      <c r="G10" t="s">
        <v>1172</v>
      </c>
      <c r="I10" s="143" t="s">
        <v>1064</v>
      </c>
      <c r="J10" s="143" t="s">
        <v>1065</v>
      </c>
      <c r="K10" s="144" t="s">
        <v>422</v>
      </c>
      <c r="N10" s="5" t="s">
        <v>1173</v>
      </c>
      <c r="O10" s="5" t="s">
        <v>1174</v>
      </c>
      <c r="P10" t="s">
        <v>1175</v>
      </c>
      <c r="S10" t="s">
        <v>1176</v>
      </c>
      <c r="T10" t="s">
        <v>1177</v>
      </c>
      <c r="U10" t="s">
        <v>1178</v>
      </c>
      <c r="V10" t="s">
        <v>1088</v>
      </c>
      <c r="W10" t="s">
        <v>1145</v>
      </c>
      <c r="X10" t="s">
        <v>1166</v>
      </c>
      <c r="Y10" t="s">
        <v>1176</v>
      </c>
    </row>
    <row r="11" spans="1:31">
      <c r="A11" t="s">
        <v>1179</v>
      </c>
      <c r="B11" t="s">
        <v>1180</v>
      </c>
      <c r="C11" t="s">
        <v>1181</v>
      </c>
      <c r="D11" t="s">
        <v>1182</v>
      </c>
      <c r="E11" t="s">
        <v>1183</v>
      </c>
      <c r="F11">
        <v>951</v>
      </c>
      <c r="G11" t="s">
        <v>1184</v>
      </c>
      <c r="I11" s="2" t="s">
        <v>1185</v>
      </c>
      <c r="J11" s="2">
        <v>784</v>
      </c>
      <c r="K11" s="3" t="s">
        <v>1186</v>
      </c>
      <c r="N11" s="5" t="s">
        <v>1187</v>
      </c>
      <c r="O11" s="5" t="s">
        <v>1188</v>
      </c>
      <c r="P11" t="s">
        <v>1189</v>
      </c>
      <c r="S11" t="s">
        <v>1190</v>
      </c>
      <c r="T11" t="s">
        <v>1191</v>
      </c>
      <c r="U11" t="s">
        <v>1192</v>
      </c>
      <c r="V11" t="s">
        <v>1088</v>
      </c>
      <c r="W11" t="s">
        <v>1145</v>
      </c>
      <c r="X11" t="s">
        <v>1166</v>
      </c>
      <c r="Y11" t="s">
        <v>1190</v>
      </c>
    </row>
    <row r="12" spans="1:31">
      <c r="A12" t="s">
        <v>1193</v>
      </c>
      <c r="B12" t="s">
        <v>1194</v>
      </c>
      <c r="C12" t="s">
        <v>1195</v>
      </c>
      <c r="D12" t="s">
        <v>1196</v>
      </c>
      <c r="E12" t="s">
        <v>1183</v>
      </c>
      <c r="F12">
        <v>951</v>
      </c>
      <c r="G12" t="s">
        <v>1184</v>
      </c>
      <c r="I12" s="2" t="s">
        <v>1096</v>
      </c>
      <c r="J12" s="2">
        <v>971</v>
      </c>
      <c r="K12" s="3" t="s">
        <v>1097</v>
      </c>
      <c r="N12" s="5" t="s">
        <v>1197</v>
      </c>
      <c r="O12" s="5" t="s">
        <v>1198</v>
      </c>
      <c r="P12" t="s">
        <v>1199</v>
      </c>
      <c r="S12" t="s">
        <v>1200</v>
      </c>
      <c r="T12" t="s">
        <v>1201</v>
      </c>
      <c r="U12" t="s">
        <v>1202</v>
      </c>
      <c r="V12" t="s">
        <v>1088</v>
      </c>
      <c r="W12" t="s">
        <v>1203</v>
      </c>
      <c r="X12" t="s">
        <v>1200</v>
      </c>
      <c r="Y12" t="s">
        <v>1200</v>
      </c>
    </row>
    <row r="13" spans="1:31">
      <c r="A13" t="s">
        <v>1204</v>
      </c>
      <c r="B13" t="s">
        <v>1205</v>
      </c>
      <c r="C13" t="s">
        <v>1206</v>
      </c>
      <c r="D13" t="s">
        <v>1207</v>
      </c>
      <c r="E13" t="s">
        <v>1208</v>
      </c>
      <c r="F13">
        <v>32</v>
      </c>
      <c r="G13" t="s">
        <v>1209</v>
      </c>
      <c r="I13" s="2" t="s">
        <v>1123</v>
      </c>
      <c r="J13" s="2">
        <v>8</v>
      </c>
      <c r="K13" s="3" t="s">
        <v>1124</v>
      </c>
      <c r="N13" s="5" t="s">
        <v>1210</v>
      </c>
      <c r="O13" s="5" t="s">
        <v>1211</v>
      </c>
      <c r="P13" t="s">
        <v>1212</v>
      </c>
      <c r="S13" t="s">
        <v>1213</v>
      </c>
      <c r="T13" t="s">
        <v>1214</v>
      </c>
      <c r="U13" t="s">
        <v>1215</v>
      </c>
      <c r="V13" t="s">
        <v>1088</v>
      </c>
      <c r="W13" t="s">
        <v>1203</v>
      </c>
      <c r="X13" t="s">
        <v>1213</v>
      </c>
      <c r="Y13" t="s">
        <v>1213</v>
      </c>
    </row>
    <row r="14" spans="1:31">
      <c r="A14" t="s">
        <v>1216</v>
      </c>
      <c r="B14" t="s">
        <v>1217</v>
      </c>
      <c r="C14" t="s">
        <v>1218</v>
      </c>
      <c r="D14" t="s">
        <v>1219</v>
      </c>
      <c r="E14" t="s">
        <v>1220</v>
      </c>
      <c r="F14">
        <v>51</v>
      </c>
      <c r="G14" t="s">
        <v>1221</v>
      </c>
      <c r="I14" s="2" t="s">
        <v>1220</v>
      </c>
      <c r="J14" s="2">
        <v>51</v>
      </c>
      <c r="K14" s="3" t="s">
        <v>1221</v>
      </c>
      <c r="N14" s="5" t="s">
        <v>1222</v>
      </c>
      <c r="O14" s="5" t="s">
        <v>1223</v>
      </c>
      <c r="P14" t="s">
        <v>1224</v>
      </c>
      <c r="S14" t="s">
        <v>1225</v>
      </c>
      <c r="T14" t="s">
        <v>1226</v>
      </c>
      <c r="U14" t="s">
        <v>1227</v>
      </c>
      <c r="V14" t="s">
        <v>1088</v>
      </c>
      <c r="W14" t="s">
        <v>1203</v>
      </c>
      <c r="X14" t="s">
        <v>1225</v>
      </c>
      <c r="Y14" t="s">
        <v>1225</v>
      </c>
    </row>
    <row r="15" spans="1:31">
      <c r="A15" t="s">
        <v>1228</v>
      </c>
      <c r="B15" t="s">
        <v>1229</v>
      </c>
      <c r="C15" t="s">
        <v>1230</v>
      </c>
      <c r="D15" t="s">
        <v>1231</v>
      </c>
      <c r="E15" t="s">
        <v>1232</v>
      </c>
      <c r="F15">
        <v>533</v>
      </c>
      <c r="G15" t="s">
        <v>1233</v>
      </c>
      <c r="I15" s="2" t="s">
        <v>1234</v>
      </c>
      <c r="J15" s="2">
        <v>532</v>
      </c>
      <c r="K15" s="3" t="s">
        <v>1235</v>
      </c>
      <c r="N15" s="5" t="s">
        <v>1236</v>
      </c>
      <c r="O15" s="5" t="s">
        <v>1237</v>
      </c>
      <c r="P15" t="s">
        <v>1238</v>
      </c>
      <c r="S15" t="s">
        <v>984</v>
      </c>
      <c r="T15" t="s">
        <v>1239</v>
      </c>
      <c r="U15" t="s">
        <v>1240</v>
      </c>
      <c r="V15" t="s">
        <v>1088</v>
      </c>
      <c r="W15" t="s">
        <v>984</v>
      </c>
      <c r="X15" t="s">
        <v>984</v>
      </c>
      <c r="Y15" t="s">
        <v>984</v>
      </c>
    </row>
    <row r="16" spans="1:31">
      <c r="A16" t="s">
        <v>1241</v>
      </c>
      <c r="B16" t="s">
        <v>1242</v>
      </c>
      <c r="C16" t="s">
        <v>1243</v>
      </c>
      <c r="D16" t="s">
        <v>1244</v>
      </c>
      <c r="E16" t="s">
        <v>1245</v>
      </c>
      <c r="F16">
        <v>36</v>
      </c>
      <c r="G16" t="s">
        <v>1246</v>
      </c>
      <c r="I16" s="2" t="s">
        <v>1171</v>
      </c>
      <c r="J16" s="2">
        <v>973</v>
      </c>
      <c r="K16" s="3" t="s">
        <v>1172</v>
      </c>
      <c r="N16" s="5" t="s">
        <v>1247</v>
      </c>
      <c r="O16" s="5" t="s">
        <v>1248</v>
      </c>
      <c r="P16" t="s">
        <v>1249</v>
      </c>
      <c r="S16" t="s">
        <v>1250</v>
      </c>
      <c r="T16" t="s">
        <v>1251</v>
      </c>
      <c r="U16" t="s">
        <v>1252</v>
      </c>
      <c r="V16" t="s">
        <v>1253</v>
      </c>
      <c r="W16" t="s">
        <v>1250</v>
      </c>
      <c r="X16" t="s">
        <v>1250</v>
      </c>
      <c r="Y16" t="s">
        <v>1250</v>
      </c>
    </row>
    <row r="17" spans="1:25">
      <c r="A17" t="s">
        <v>1254</v>
      </c>
      <c r="B17" t="s">
        <v>1255</v>
      </c>
      <c r="C17" t="s">
        <v>1256</v>
      </c>
      <c r="D17" t="s">
        <v>1257</v>
      </c>
      <c r="E17" t="s">
        <v>1108</v>
      </c>
      <c r="F17">
        <v>978</v>
      </c>
      <c r="G17" t="s">
        <v>1109</v>
      </c>
      <c r="I17" s="2" t="s">
        <v>1208</v>
      </c>
      <c r="J17" s="2">
        <v>32</v>
      </c>
      <c r="K17" s="3" t="s">
        <v>1209</v>
      </c>
      <c r="N17" s="5" t="s">
        <v>1258</v>
      </c>
      <c r="O17" s="5" t="s">
        <v>1259</v>
      </c>
      <c r="P17" t="s">
        <v>1260</v>
      </c>
      <c r="S17" t="s">
        <v>1261</v>
      </c>
      <c r="T17" t="s">
        <v>1262</v>
      </c>
      <c r="U17" t="s">
        <v>1263</v>
      </c>
      <c r="V17" t="s">
        <v>1264</v>
      </c>
      <c r="W17" t="s">
        <v>1265</v>
      </c>
      <c r="X17" t="s">
        <v>1266</v>
      </c>
      <c r="Y17" t="s">
        <v>1261</v>
      </c>
    </row>
    <row r="18" spans="1:25">
      <c r="A18" t="s">
        <v>1267</v>
      </c>
      <c r="B18" t="s">
        <v>1268</v>
      </c>
      <c r="C18" t="s">
        <v>1269</v>
      </c>
      <c r="D18" t="s">
        <v>1270</v>
      </c>
      <c r="E18" t="s">
        <v>1271</v>
      </c>
      <c r="F18">
        <v>944</v>
      </c>
      <c r="G18" t="s">
        <v>1272</v>
      </c>
      <c r="I18" s="2" t="s">
        <v>1245</v>
      </c>
      <c r="J18" s="2">
        <v>36</v>
      </c>
      <c r="K18" s="3" t="s">
        <v>1246</v>
      </c>
      <c r="N18" s="5" t="s">
        <v>1273</v>
      </c>
      <c r="O18" s="5" t="s">
        <v>1274</v>
      </c>
      <c r="P18" t="s">
        <v>1275</v>
      </c>
      <c r="S18" t="s">
        <v>1276</v>
      </c>
      <c r="T18" t="s">
        <v>1277</v>
      </c>
      <c r="U18" t="s">
        <v>1278</v>
      </c>
      <c r="V18" t="s">
        <v>1264</v>
      </c>
      <c r="W18" t="s">
        <v>1265</v>
      </c>
      <c r="X18" t="s">
        <v>1266</v>
      </c>
      <c r="Y18" t="s">
        <v>1276</v>
      </c>
    </row>
    <row r="19" spans="1:25">
      <c r="A19" t="s">
        <v>1279</v>
      </c>
      <c r="B19" t="s">
        <v>1280</v>
      </c>
      <c r="C19" t="s">
        <v>1281</v>
      </c>
      <c r="D19" t="s">
        <v>1282</v>
      </c>
      <c r="E19" t="s">
        <v>1283</v>
      </c>
      <c r="F19">
        <v>44</v>
      </c>
      <c r="G19" t="s">
        <v>1284</v>
      </c>
      <c r="I19" s="2" t="s">
        <v>1232</v>
      </c>
      <c r="J19" s="2">
        <v>533</v>
      </c>
      <c r="K19" s="3" t="s">
        <v>1233</v>
      </c>
      <c r="N19" s="5" t="s">
        <v>1285</v>
      </c>
      <c r="O19" s="5" t="s">
        <v>1286</v>
      </c>
      <c r="P19" t="s">
        <v>1287</v>
      </c>
      <c r="S19" t="s">
        <v>1288</v>
      </c>
      <c r="T19" t="s">
        <v>1289</v>
      </c>
      <c r="U19" t="s">
        <v>1290</v>
      </c>
      <c r="V19" t="s">
        <v>1264</v>
      </c>
      <c r="W19" t="s">
        <v>1265</v>
      </c>
      <c r="X19" t="s">
        <v>1288</v>
      </c>
      <c r="Y19" t="s">
        <v>1288</v>
      </c>
    </row>
    <row r="20" spans="1:25">
      <c r="A20" t="s">
        <v>1291</v>
      </c>
      <c r="B20" t="s">
        <v>1292</v>
      </c>
      <c r="C20" t="s">
        <v>1293</v>
      </c>
      <c r="D20" t="s">
        <v>1294</v>
      </c>
      <c r="E20" t="s">
        <v>1295</v>
      </c>
      <c r="F20">
        <v>48</v>
      </c>
      <c r="G20" t="s">
        <v>1296</v>
      </c>
      <c r="I20" s="2" t="s">
        <v>1271</v>
      </c>
      <c r="J20" s="2">
        <v>944</v>
      </c>
      <c r="K20" s="3" t="s">
        <v>1272</v>
      </c>
      <c r="N20" s="5" t="s">
        <v>1297</v>
      </c>
      <c r="O20" s="5" t="s">
        <v>1298</v>
      </c>
      <c r="P20" t="s">
        <v>1299</v>
      </c>
      <c r="S20" t="s">
        <v>1300</v>
      </c>
      <c r="T20" t="s">
        <v>1301</v>
      </c>
      <c r="U20" t="s">
        <v>1302</v>
      </c>
      <c r="V20" t="s">
        <v>1264</v>
      </c>
      <c r="W20" t="s">
        <v>1265</v>
      </c>
      <c r="X20" t="s">
        <v>1303</v>
      </c>
      <c r="Y20" t="s">
        <v>1300</v>
      </c>
    </row>
    <row r="21" spans="1:25">
      <c r="A21" t="s">
        <v>1304</v>
      </c>
      <c r="B21" t="s">
        <v>1305</v>
      </c>
      <c r="C21" t="s">
        <v>1306</v>
      </c>
      <c r="D21" t="s">
        <v>1307</v>
      </c>
      <c r="E21" t="s">
        <v>1308</v>
      </c>
      <c r="F21">
        <v>50</v>
      </c>
      <c r="G21" t="s">
        <v>1309</v>
      </c>
      <c r="I21" s="2" t="s">
        <v>1310</v>
      </c>
      <c r="J21" s="2">
        <v>977</v>
      </c>
      <c r="K21" s="3" t="s">
        <v>1311</v>
      </c>
      <c r="N21" s="5" t="s">
        <v>1312</v>
      </c>
      <c r="O21" s="5" t="s">
        <v>1313</v>
      </c>
      <c r="P21" t="s">
        <v>1314</v>
      </c>
      <c r="S21" t="s">
        <v>1315</v>
      </c>
      <c r="T21" t="s">
        <v>1316</v>
      </c>
      <c r="U21" t="s">
        <v>1317</v>
      </c>
      <c r="V21" t="s">
        <v>1264</v>
      </c>
      <c r="W21" t="s">
        <v>1265</v>
      </c>
      <c r="X21" t="s">
        <v>1303</v>
      </c>
      <c r="Y21" t="s">
        <v>1315</v>
      </c>
    </row>
    <row r="22" spans="1:25">
      <c r="A22" t="s">
        <v>1318</v>
      </c>
      <c r="B22" t="s">
        <v>1319</v>
      </c>
      <c r="C22" t="s">
        <v>1320</v>
      </c>
      <c r="D22" t="s">
        <v>1321</v>
      </c>
      <c r="E22" t="s">
        <v>1322</v>
      </c>
      <c r="F22">
        <v>52</v>
      </c>
      <c r="G22" t="s">
        <v>1323</v>
      </c>
      <c r="I22" s="2" t="s">
        <v>1322</v>
      </c>
      <c r="J22" s="2">
        <v>52</v>
      </c>
      <c r="K22" s="3" t="s">
        <v>1323</v>
      </c>
      <c r="N22" s="5" t="s">
        <v>1324</v>
      </c>
      <c r="O22" s="5" t="s">
        <v>1325</v>
      </c>
      <c r="P22" t="s">
        <v>1326</v>
      </c>
      <c r="S22" t="s">
        <v>1327</v>
      </c>
      <c r="T22" t="s">
        <v>1328</v>
      </c>
      <c r="U22" t="s">
        <v>1329</v>
      </c>
      <c r="V22" t="s">
        <v>1264</v>
      </c>
      <c r="W22" t="s">
        <v>1265</v>
      </c>
      <c r="X22" t="s">
        <v>1303</v>
      </c>
      <c r="Y22" t="s">
        <v>1330</v>
      </c>
    </row>
    <row r="23" spans="1:25">
      <c r="A23" t="s">
        <v>1331</v>
      </c>
      <c r="B23" t="s">
        <v>1332</v>
      </c>
      <c r="C23" t="s">
        <v>1333</v>
      </c>
      <c r="D23" t="s">
        <v>1334</v>
      </c>
      <c r="E23" t="s">
        <v>1335</v>
      </c>
      <c r="F23">
        <v>974</v>
      </c>
      <c r="G23" t="s">
        <v>1336</v>
      </c>
      <c r="I23" s="2" t="s">
        <v>1308</v>
      </c>
      <c r="J23" s="2">
        <v>50</v>
      </c>
      <c r="K23" s="3" t="s">
        <v>1309</v>
      </c>
      <c r="N23" s="5" t="s">
        <v>1337</v>
      </c>
      <c r="O23" s="5" t="s">
        <v>1338</v>
      </c>
      <c r="P23" t="s">
        <v>1339</v>
      </c>
      <c r="S23" t="s">
        <v>1340</v>
      </c>
      <c r="T23" t="s">
        <v>1341</v>
      </c>
      <c r="U23" t="s">
        <v>1342</v>
      </c>
      <c r="V23" t="s">
        <v>1264</v>
      </c>
      <c r="W23" t="s">
        <v>1265</v>
      </c>
      <c r="X23" t="s">
        <v>1303</v>
      </c>
      <c r="Y23" t="s">
        <v>1330</v>
      </c>
    </row>
    <row r="24" spans="1:25">
      <c r="A24" t="s">
        <v>1343</v>
      </c>
      <c r="B24" t="s">
        <v>1344</v>
      </c>
      <c r="C24" t="s">
        <v>1345</v>
      </c>
      <c r="D24" t="s">
        <v>1346</v>
      </c>
      <c r="E24" t="s">
        <v>1108</v>
      </c>
      <c r="F24">
        <v>978</v>
      </c>
      <c r="G24" t="s">
        <v>1109</v>
      </c>
      <c r="I24" s="2" t="s">
        <v>1347</v>
      </c>
      <c r="J24" s="2">
        <v>975</v>
      </c>
      <c r="K24" s="3" t="s">
        <v>1348</v>
      </c>
      <c r="N24" s="5" t="s">
        <v>1349</v>
      </c>
      <c r="O24" s="5" t="s">
        <v>1350</v>
      </c>
      <c r="P24" t="s">
        <v>1351</v>
      </c>
      <c r="S24" t="s">
        <v>1352</v>
      </c>
      <c r="T24" t="s">
        <v>1353</v>
      </c>
      <c r="U24" t="s">
        <v>1354</v>
      </c>
      <c r="V24" t="s">
        <v>1264</v>
      </c>
      <c r="W24" t="s">
        <v>1265</v>
      </c>
      <c r="X24" t="s">
        <v>1303</v>
      </c>
      <c r="Y24" t="s">
        <v>1352</v>
      </c>
    </row>
    <row r="25" spans="1:25">
      <c r="A25" t="s">
        <v>1355</v>
      </c>
      <c r="B25" t="s">
        <v>1356</v>
      </c>
      <c r="C25" t="s">
        <v>1357</v>
      </c>
      <c r="D25" t="s">
        <v>1358</v>
      </c>
      <c r="E25" t="s">
        <v>1359</v>
      </c>
      <c r="F25">
        <v>84</v>
      </c>
      <c r="G25" t="s">
        <v>1360</v>
      </c>
      <c r="I25" s="2" t="s">
        <v>1295</v>
      </c>
      <c r="J25" s="2">
        <v>48</v>
      </c>
      <c r="K25" s="3" t="s">
        <v>1296</v>
      </c>
      <c r="N25" s="5" t="s">
        <v>1361</v>
      </c>
      <c r="O25" s="5" t="s">
        <v>1362</v>
      </c>
      <c r="P25" t="s">
        <v>1363</v>
      </c>
      <c r="S25" t="s">
        <v>1364</v>
      </c>
      <c r="T25" t="s">
        <v>1365</v>
      </c>
      <c r="U25" t="s">
        <v>1366</v>
      </c>
      <c r="V25" t="s">
        <v>1264</v>
      </c>
      <c r="W25" t="s">
        <v>1265</v>
      </c>
      <c r="X25" t="s">
        <v>1303</v>
      </c>
      <c r="Y25" t="s">
        <v>1364</v>
      </c>
    </row>
    <row r="26" spans="1:25">
      <c r="A26" t="s">
        <v>1367</v>
      </c>
      <c r="B26" t="s">
        <v>1368</v>
      </c>
      <c r="C26" t="s">
        <v>1369</v>
      </c>
      <c r="D26" t="s">
        <v>1370</v>
      </c>
      <c r="E26" t="s">
        <v>1371</v>
      </c>
      <c r="F26">
        <v>952</v>
      </c>
      <c r="G26" t="s">
        <v>1372</v>
      </c>
      <c r="I26" s="2" t="s">
        <v>1373</v>
      </c>
      <c r="J26" s="2">
        <v>108</v>
      </c>
      <c r="K26" s="3" t="s">
        <v>1374</v>
      </c>
      <c r="N26" s="5" t="s">
        <v>1375</v>
      </c>
      <c r="O26" s="5" t="s">
        <v>1376</v>
      </c>
      <c r="P26" t="s">
        <v>1377</v>
      </c>
      <c r="S26" t="s">
        <v>1378</v>
      </c>
      <c r="T26" t="s">
        <v>1379</v>
      </c>
      <c r="U26" t="s">
        <v>1380</v>
      </c>
      <c r="V26" t="s">
        <v>1264</v>
      </c>
      <c r="W26" t="s">
        <v>1381</v>
      </c>
      <c r="X26" t="s">
        <v>1378</v>
      </c>
      <c r="Y26" t="s">
        <v>1378</v>
      </c>
    </row>
    <row r="27" spans="1:25">
      <c r="A27" t="s">
        <v>1382</v>
      </c>
      <c r="B27" t="s">
        <v>1383</v>
      </c>
      <c r="C27" t="s">
        <v>1384</v>
      </c>
      <c r="D27" t="s">
        <v>1385</v>
      </c>
      <c r="E27" t="s">
        <v>1386</v>
      </c>
      <c r="F27">
        <v>60</v>
      </c>
      <c r="G27" t="s">
        <v>1387</v>
      </c>
      <c r="I27" s="2" t="s">
        <v>1386</v>
      </c>
      <c r="J27" s="2">
        <v>60</v>
      </c>
      <c r="K27" s="3" t="s">
        <v>1387</v>
      </c>
      <c r="N27" s="5" t="s">
        <v>1388</v>
      </c>
      <c r="O27" s="5" t="s">
        <v>1389</v>
      </c>
      <c r="P27" t="s">
        <v>1390</v>
      </c>
      <c r="S27" t="s">
        <v>1391</v>
      </c>
      <c r="T27" t="s">
        <v>1392</v>
      </c>
      <c r="U27" t="s">
        <v>1393</v>
      </c>
      <c r="V27" t="s">
        <v>1264</v>
      </c>
      <c r="W27" t="s">
        <v>1381</v>
      </c>
      <c r="X27" t="s">
        <v>1391</v>
      </c>
      <c r="Y27" t="s">
        <v>1391</v>
      </c>
    </row>
    <row r="28" spans="1:25">
      <c r="A28" t="s">
        <v>1394</v>
      </c>
      <c r="B28" t="s">
        <v>1395</v>
      </c>
      <c r="C28" t="s">
        <v>1396</v>
      </c>
      <c r="D28" t="s">
        <v>1397</v>
      </c>
      <c r="E28" t="s">
        <v>1396</v>
      </c>
      <c r="F28">
        <v>64</v>
      </c>
      <c r="G28" t="s">
        <v>1398</v>
      </c>
      <c r="I28" s="2" t="s">
        <v>1399</v>
      </c>
      <c r="J28" s="2">
        <v>96</v>
      </c>
      <c r="K28" s="3" t="s">
        <v>1400</v>
      </c>
      <c r="N28" s="5" t="s">
        <v>1401</v>
      </c>
      <c r="O28" s="5" t="s">
        <v>1402</v>
      </c>
      <c r="P28" t="s">
        <v>1403</v>
      </c>
      <c r="S28" t="s">
        <v>1404</v>
      </c>
      <c r="T28" t="s">
        <v>1405</v>
      </c>
      <c r="U28" t="s">
        <v>1406</v>
      </c>
      <c r="V28" t="s">
        <v>1264</v>
      </c>
      <c r="W28" t="s">
        <v>1404</v>
      </c>
      <c r="X28" t="s">
        <v>1404</v>
      </c>
      <c r="Y28" t="s">
        <v>1404</v>
      </c>
    </row>
    <row r="29" spans="1:25">
      <c r="A29" t="s">
        <v>1407</v>
      </c>
      <c r="B29" t="s">
        <v>1408</v>
      </c>
      <c r="C29" t="s">
        <v>1409</v>
      </c>
      <c r="D29" t="s">
        <v>1410</v>
      </c>
      <c r="E29" t="s">
        <v>1411</v>
      </c>
      <c r="F29">
        <v>68</v>
      </c>
      <c r="G29" t="s">
        <v>1412</v>
      </c>
      <c r="I29" s="2" t="s">
        <v>1411</v>
      </c>
      <c r="J29" s="2">
        <v>68</v>
      </c>
      <c r="K29" s="3" t="s">
        <v>1412</v>
      </c>
      <c r="N29" s="5" t="s">
        <v>1413</v>
      </c>
      <c r="O29" s="5" t="s">
        <v>1414</v>
      </c>
      <c r="P29" t="s">
        <v>1415</v>
      </c>
      <c r="S29" t="s">
        <v>1416</v>
      </c>
      <c r="T29" t="s">
        <v>1417</v>
      </c>
      <c r="U29" t="s">
        <v>1418</v>
      </c>
      <c r="V29" t="s">
        <v>1264</v>
      </c>
      <c r="W29" t="s">
        <v>1416</v>
      </c>
      <c r="X29" t="s">
        <v>1416</v>
      </c>
      <c r="Y29" t="s">
        <v>1416</v>
      </c>
    </row>
    <row r="30" spans="1:25">
      <c r="A30" t="s">
        <v>1419</v>
      </c>
      <c r="B30" t="s">
        <v>1420</v>
      </c>
      <c r="C30" t="s">
        <v>1421</v>
      </c>
      <c r="D30" t="s">
        <v>1422</v>
      </c>
      <c r="E30" t="s">
        <v>1310</v>
      </c>
      <c r="F30">
        <v>977</v>
      </c>
      <c r="G30" t="s">
        <v>1311</v>
      </c>
      <c r="I30" s="2" t="s">
        <v>1423</v>
      </c>
      <c r="J30" s="2">
        <v>986</v>
      </c>
      <c r="K30" s="3" t="s">
        <v>1424</v>
      </c>
      <c r="N30" s="5" t="s">
        <v>1425</v>
      </c>
      <c r="O30" s="5" t="s">
        <v>1426</v>
      </c>
      <c r="P30" t="s">
        <v>1427</v>
      </c>
      <c r="S30" t="s">
        <v>1428</v>
      </c>
      <c r="T30" t="s">
        <v>1428</v>
      </c>
      <c r="U30" t="s">
        <v>1428</v>
      </c>
      <c r="V30" t="s">
        <v>1428</v>
      </c>
      <c r="W30" t="s">
        <v>1428</v>
      </c>
      <c r="X30" t="s">
        <v>1428</v>
      </c>
      <c r="Y30" t="s">
        <v>1428</v>
      </c>
    </row>
    <row r="31" spans="1:25">
      <c r="A31" t="s">
        <v>1429</v>
      </c>
      <c r="B31" t="s">
        <v>1430</v>
      </c>
      <c r="C31" t="s">
        <v>1431</v>
      </c>
      <c r="D31" t="s">
        <v>1432</v>
      </c>
      <c r="E31" t="s">
        <v>1433</v>
      </c>
      <c r="F31">
        <v>72</v>
      </c>
      <c r="G31" t="s">
        <v>1434</v>
      </c>
      <c r="I31" s="2" t="s">
        <v>1283</v>
      </c>
      <c r="J31" s="2">
        <v>44</v>
      </c>
      <c r="K31" s="3" t="s">
        <v>1284</v>
      </c>
      <c r="N31" s="5" t="s">
        <v>1435</v>
      </c>
      <c r="O31" s="5" t="s">
        <v>1436</v>
      </c>
      <c r="P31" t="s">
        <v>1437</v>
      </c>
    </row>
    <row r="32" spans="1:25">
      <c r="A32" t="s">
        <v>1438</v>
      </c>
      <c r="B32" t="s">
        <v>1439</v>
      </c>
      <c r="C32" t="s">
        <v>1440</v>
      </c>
      <c r="D32" t="s">
        <v>1441</v>
      </c>
      <c r="E32" t="s">
        <v>1423</v>
      </c>
      <c r="F32">
        <v>986</v>
      </c>
      <c r="G32" t="s">
        <v>1424</v>
      </c>
      <c r="I32" s="2" t="s">
        <v>1396</v>
      </c>
      <c r="J32" s="2">
        <v>64</v>
      </c>
      <c r="K32" s="3" t="s">
        <v>1398</v>
      </c>
      <c r="N32" s="5" t="s">
        <v>1442</v>
      </c>
      <c r="O32" s="5" t="s">
        <v>1443</v>
      </c>
      <c r="P32" t="s">
        <v>1444</v>
      </c>
    </row>
    <row r="33" spans="1:16">
      <c r="A33" t="s">
        <v>1445</v>
      </c>
      <c r="B33" t="s">
        <v>1446</v>
      </c>
      <c r="C33" t="s">
        <v>1447</v>
      </c>
      <c r="D33" t="s">
        <v>1448</v>
      </c>
      <c r="E33" t="s">
        <v>1034</v>
      </c>
      <c r="F33">
        <v>840</v>
      </c>
      <c r="G33" t="s">
        <v>1080</v>
      </c>
      <c r="I33" s="2" t="s">
        <v>1433</v>
      </c>
      <c r="J33" s="2">
        <v>72</v>
      </c>
      <c r="K33" s="3" t="s">
        <v>1434</v>
      </c>
      <c r="N33" s="5" t="s">
        <v>1449</v>
      </c>
      <c r="O33" s="5" t="s">
        <v>1450</v>
      </c>
      <c r="P33" t="s">
        <v>1451</v>
      </c>
    </row>
    <row r="34" spans="1:16">
      <c r="A34" t="s">
        <v>1452</v>
      </c>
      <c r="B34" t="s">
        <v>1453</v>
      </c>
      <c r="C34" t="s">
        <v>1454</v>
      </c>
      <c r="D34" t="s">
        <v>1455</v>
      </c>
      <c r="E34" t="s">
        <v>1034</v>
      </c>
      <c r="F34">
        <v>840</v>
      </c>
      <c r="G34" t="s">
        <v>1080</v>
      </c>
      <c r="I34" s="2" t="s">
        <v>1335</v>
      </c>
      <c r="J34" s="2">
        <v>974</v>
      </c>
      <c r="K34" s="3" t="s">
        <v>1336</v>
      </c>
      <c r="N34" s="5" t="s">
        <v>1456</v>
      </c>
      <c r="O34" s="5" t="s">
        <v>1457</v>
      </c>
      <c r="P34" t="s">
        <v>1458</v>
      </c>
    </row>
    <row r="35" spans="1:16">
      <c r="A35" t="s">
        <v>1459</v>
      </c>
      <c r="B35" t="s">
        <v>1460</v>
      </c>
      <c r="C35" t="s">
        <v>1461</v>
      </c>
      <c r="D35" t="s">
        <v>1462</v>
      </c>
      <c r="E35" t="s">
        <v>1399</v>
      </c>
      <c r="F35">
        <v>96</v>
      </c>
      <c r="G35" t="s">
        <v>1400</v>
      </c>
      <c r="I35" s="2" t="s">
        <v>1359</v>
      </c>
      <c r="J35" s="2">
        <v>84</v>
      </c>
      <c r="K35" s="3" t="s">
        <v>1360</v>
      </c>
      <c r="N35" s="5" t="s">
        <v>1463</v>
      </c>
      <c r="O35" s="5" t="s">
        <v>1464</v>
      </c>
      <c r="P35" t="s">
        <v>1465</v>
      </c>
    </row>
    <row r="36" spans="1:16">
      <c r="A36" t="s">
        <v>1466</v>
      </c>
      <c r="B36" t="s">
        <v>1467</v>
      </c>
      <c r="C36" t="s">
        <v>1468</v>
      </c>
      <c r="D36" t="s">
        <v>1469</v>
      </c>
      <c r="E36" t="s">
        <v>1347</v>
      </c>
      <c r="F36">
        <v>975</v>
      </c>
      <c r="G36" t="s">
        <v>1348</v>
      </c>
      <c r="I36" s="2" t="s">
        <v>1470</v>
      </c>
      <c r="J36" s="2">
        <v>124</v>
      </c>
      <c r="K36" s="3" t="s">
        <v>1471</v>
      </c>
      <c r="N36" s="5" t="s">
        <v>1472</v>
      </c>
      <c r="O36" s="5" t="s">
        <v>1473</v>
      </c>
      <c r="P36" t="s">
        <v>1474</v>
      </c>
    </row>
    <row r="37" spans="1:16">
      <c r="A37" t="s">
        <v>1475</v>
      </c>
      <c r="B37" t="s">
        <v>1476</v>
      </c>
      <c r="C37" t="s">
        <v>1477</v>
      </c>
      <c r="D37" t="s">
        <v>1478</v>
      </c>
      <c r="E37" t="s">
        <v>1371</v>
      </c>
      <c r="F37">
        <v>952</v>
      </c>
      <c r="G37" t="s">
        <v>1372</v>
      </c>
      <c r="I37" s="2" t="s">
        <v>1479</v>
      </c>
      <c r="J37" s="2">
        <v>976</v>
      </c>
      <c r="K37" s="3" t="s">
        <v>1480</v>
      </c>
      <c r="N37" s="5" t="s">
        <v>1481</v>
      </c>
      <c r="O37" s="5" t="s">
        <v>1482</v>
      </c>
      <c r="P37" t="s">
        <v>1483</v>
      </c>
    </row>
    <row r="38" spans="1:16">
      <c r="A38" t="s">
        <v>1484</v>
      </c>
      <c r="B38" t="s">
        <v>1485</v>
      </c>
      <c r="C38" t="s">
        <v>1486</v>
      </c>
      <c r="D38" t="s">
        <v>1487</v>
      </c>
      <c r="E38" t="s">
        <v>1373</v>
      </c>
      <c r="F38">
        <v>108</v>
      </c>
      <c r="G38" t="s">
        <v>1374</v>
      </c>
      <c r="I38" s="2" t="s">
        <v>1488</v>
      </c>
      <c r="J38" s="2">
        <v>756</v>
      </c>
      <c r="K38" s="3" t="s">
        <v>1489</v>
      </c>
      <c r="N38" s="5" t="s">
        <v>1490</v>
      </c>
      <c r="O38" s="5" t="s">
        <v>1491</v>
      </c>
      <c r="P38" t="s">
        <v>1492</v>
      </c>
    </row>
    <row r="39" spans="1:16">
      <c r="A39" t="s">
        <v>1493</v>
      </c>
      <c r="B39" t="s">
        <v>1494</v>
      </c>
      <c r="C39" t="s">
        <v>1495</v>
      </c>
      <c r="D39" t="s">
        <v>1496</v>
      </c>
      <c r="E39" t="s">
        <v>1497</v>
      </c>
      <c r="F39">
        <v>116</v>
      </c>
      <c r="G39" t="s">
        <v>1498</v>
      </c>
      <c r="I39" s="2" t="s">
        <v>1499</v>
      </c>
      <c r="J39" s="2">
        <v>990</v>
      </c>
      <c r="K39" s="3" t="s">
        <v>1500</v>
      </c>
      <c r="N39" s="5" t="s">
        <v>1501</v>
      </c>
      <c r="O39" s="5" t="s">
        <v>1502</v>
      </c>
      <c r="P39" t="s">
        <v>1503</v>
      </c>
    </row>
    <row r="40" spans="1:16">
      <c r="A40" t="s">
        <v>1504</v>
      </c>
      <c r="B40" t="s">
        <v>1505</v>
      </c>
      <c r="C40" t="s">
        <v>1506</v>
      </c>
      <c r="D40" t="s">
        <v>1507</v>
      </c>
      <c r="E40" t="s">
        <v>1508</v>
      </c>
      <c r="F40">
        <v>950</v>
      </c>
      <c r="G40" t="s">
        <v>1509</v>
      </c>
      <c r="I40" s="2" t="s">
        <v>1510</v>
      </c>
      <c r="J40" s="2">
        <v>0</v>
      </c>
      <c r="K40" s="3" t="s">
        <v>1511</v>
      </c>
      <c r="N40" s="5" t="s">
        <v>1512</v>
      </c>
      <c r="O40" s="5" t="s">
        <v>1513</v>
      </c>
      <c r="P40" t="s">
        <v>1514</v>
      </c>
    </row>
    <row r="41" spans="1:16">
      <c r="A41" t="s">
        <v>1515</v>
      </c>
      <c r="B41" t="s">
        <v>1516</v>
      </c>
      <c r="C41" t="s">
        <v>1517</v>
      </c>
      <c r="D41" t="s">
        <v>1518</v>
      </c>
      <c r="E41" t="s">
        <v>1470</v>
      </c>
      <c r="F41">
        <v>124</v>
      </c>
      <c r="G41" t="s">
        <v>1471</v>
      </c>
      <c r="I41" s="2" t="s">
        <v>1519</v>
      </c>
      <c r="J41" s="2">
        <v>170</v>
      </c>
      <c r="K41" s="3" t="s">
        <v>1520</v>
      </c>
      <c r="N41" s="5" t="s">
        <v>1521</v>
      </c>
      <c r="O41" s="5" t="s">
        <v>1522</v>
      </c>
      <c r="P41" t="s">
        <v>1523</v>
      </c>
    </row>
    <row r="42" spans="1:16">
      <c r="A42" t="s">
        <v>1524</v>
      </c>
      <c r="B42" t="s">
        <v>1525</v>
      </c>
      <c r="C42" t="s">
        <v>1526</v>
      </c>
      <c r="D42" t="s">
        <v>1527</v>
      </c>
      <c r="E42" t="s">
        <v>1528</v>
      </c>
      <c r="F42">
        <v>132</v>
      </c>
      <c r="G42" t="s">
        <v>1529</v>
      </c>
      <c r="I42" s="2" t="s">
        <v>1530</v>
      </c>
      <c r="J42" s="2">
        <v>188</v>
      </c>
      <c r="K42" s="3" t="s">
        <v>1531</v>
      </c>
      <c r="N42" s="5" t="s">
        <v>1532</v>
      </c>
      <c r="O42" s="5" t="s">
        <v>1533</v>
      </c>
      <c r="P42" t="s">
        <v>1534</v>
      </c>
    </row>
    <row r="43" spans="1:16">
      <c r="A43" t="s">
        <v>1535</v>
      </c>
      <c r="B43" t="s">
        <v>1536</v>
      </c>
      <c r="C43" t="s">
        <v>1537</v>
      </c>
      <c r="D43" t="s">
        <v>1538</v>
      </c>
      <c r="E43" t="s">
        <v>1539</v>
      </c>
      <c r="F43">
        <v>136</v>
      </c>
      <c r="G43" t="s">
        <v>1540</v>
      </c>
      <c r="I43" s="2" t="s">
        <v>1541</v>
      </c>
      <c r="J43" s="2">
        <v>931</v>
      </c>
      <c r="K43" s="3" t="s">
        <v>1542</v>
      </c>
      <c r="N43" s="5" t="s">
        <v>1543</v>
      </c>
      <c r="O43" s="5" t="s">
        <v>1544</v>
      </c>
      <c r="P43" t="s">
        <v>1545</v>
      </c>
    </row>
    <row r="44" spans="1:16">
      <c r="A44" t="s">
        <v>1546</v>
      </c>
      <c r="B44" t="s">
        <v>1547</v>
      </c>
      <c r="C44" t="s">
        <v>1548</v>
      </c>
      <c r="D44" t="s">
        <v>1549</v>
      </c>
      <c r="E44" t="s">
        <v>1508</v>
      </c>
      <c r="F44">
        <v>950</v>
      </c>
      <c r="G44" t="s">
        <v>1509</v>
      </c>
      <c r="I44" s="2" t="s">
        <v>1528</v>
      </c>
      <c r="J44" s="2">
        <v>132</v>
      </c>
      <c r="K44" s="3" t="s">
        <v>1529</v>
      </c>
      <c r="N44" s="5" t="s">
        <v>1550</v>
      </c>
      <c r="O44" s="5" t="s">
        <v>1551</v>
      </c>
      <c r="P44" t="s">
        <v>1552</v>
      </c>
    </row>
    <row r="45" spans="1:16">
      <c r="A45" t="s">
        <v>1553</v>
      </c>
      <c r="B45" t="s">
        <v>1554</v>
      </c>
      <c r="C45" t="s">
        <v>1555</v>
      </c>
      <c r="D45" t="s">
        <v>1556</v>
      </c>
      <c r="E45" t="s">
        <v>1508</v>
      </c>
      <c r="F45">
        <v>950</v>
      </c>
      <c r="G45" t="s">
        <v>1509</v>
      </c>
      <c r="I45" s="2" t="s">
        <v>1557</v>
      </c>
      <c r="J45" s="2">
        <v>203</v>
      </c>
      <c r="K45" s="3" t="s">
        <v>1558</v>
      </c>
      <c r="N45" s="5" t="s">
        <v>1559</v>
      </c>
      <c r="O45" s="5" t="s">
        <v>1560</v>
      </c>
      <c r="P45" t="s">
        <v>1561</v>
      </c>
    </row>
    <row r="46" spans="1:16">
      <c r="A46" t="s">
        <v>1562</v>
      </c>
      <c r="B46" t="s">
        <v>1563</v>
      </c>
      <c r="C46" t="s">
        <v>1564</v>
      </c>
      <c r="D46" t="s">
        <v>1565</v>
      </c>
      <c r="E46" t="s">
        <v>1499</v>
      </c>
      <c r="F46">
        <v>990</v>
      </c>
      <c r="G46" t="s">
        <v>1500</v>
      </c>
      <c r="I46" s="2" t="s">
        <v>1566</v>
      </c>
      <c r="J46" s="2">
        <v>262</v>
      </c>
      <c r="K46" s="3" t="s">
        <v>1567</v>
      </c>
      <c r="N46" s="5" t="s">
        <v>1568</v>
      </c>
      <c r="O46" s="5" t="s">
        <v>1569</v>
      </c>
      <c r="P46" t="s">
        <v>1570</v>
      </c>
    </row>
    <row r="47" spans="1:16">
      <c r="A47" t="s">
        <v>1571</v>
      </c>
      <c r="B47" t="s">
        <v>1572</v>
      </c>
      <c r="C47" t="s">
        <v>1573</v>
      </c>
      <c r="D47" t="s">
        <v>1574</v>
      </c>
      <c r="E47" t="s">
        <v>1510</v>
      </c>
      <c r="F47">
        <v>0</v>
      </c>
      <c r="G47" t="s">
        <v>1511</v>
      </c>
      <c r="I47" s="2" t="s">
        <v>1575</v>
      </c>
      <c r="J47" s="2">
        <v>208</v>
      </c>
      <c r="K47" s="3" t="s">
        <v>1576</v>
      </c>
      <c r="N47" s="5" t="s">
        <v>1577</v>
      </c>
      <c r="O47" s="5" t="s">
        <v>1578</v>
      </c>
      <c r="P47" t="s">
        <v>1579</v>
      </c>
    </row>
    <row r="48" spans="1:16">
      <c r="A48" t="s">
        <v>1580</v>
      </c>
      <c r="B48" t="s">
        <v>1581</v>
      </c>
      <c r="C48" t="s">
        <v>1582</v>
      </c>
      <c r="D48" t="s">
        <v>1583</v>
      </c>
      <c r="E48" t="s">
        <v>1245</v>
      </c>
      <c r="F48">
        <v>36</v>
      </c>
      <c r="G48" t="s">
        <v>1246</v>
      </c>
      <c r="I48" s="2" t="s">
        <v>1584</v>
      </c>
      <c r="J48" s="2">
        <v>214</v>
      </c>
      <c r="K48" s="3" t="s">
        <v>1585</v>
      </c>
      <c r="N48" s="5" t="s">
        <v>1586</v>
      </c>
      <c r="O48" s="5" t="s">
        <v>1587</v>
      </c>
      <c r="P48" t="s">
        <v>1588</v>
      </c>
    </row>
    <row r="49" spans="1:16">
      <c r="A49" t="s">
        <v>1589</v>
      </c>
      <c r="B49" t="s">
        <v>1590</v>
      </c>
      <c r="C49" t="s">
        <v>1591</v>
      </c>
      <c r="D49" t="s">
        <v>1592</v>
      </c>
      <c r="E49" t="s">
        <v>1245</v>
      </c>
      <c r="F49">
        <v>36</v>
      </c>
      <c r="G49" t="s">
        <v>1246</v>
      </c>
      <c r="I49" s="2" t="s">
        <v>1137</v>
      </c>
      <c r="J49" s="2">
        <v>12</v>
      </c>
      <c r="K49" s="3" t="s">
        <v>1138</v>
      </c>
      <c r="N49" s="5" t="s">
        <v>1593</v>
      </c>
      <c r="O49" s="5" t="s">
        <v>1594</v>
      </c>
      <c r="P49" t="s">
        <v>1595</v>
      </c>
    </row>
    <row r="50" spans="1:16">
      <c r="A50" t="s">
        <v>1596</v>
      </c>
      <c r="B50" t="s">
        <v>1597</v>
      </c>
      <c r="C50" t="s">
        <v>1598</v>
      </c>
      <c r="D50" t="s">
        <v>1599</v>
      </c>
      <c r="E50" t="s">
        <v>1519</v>
      </c>
      <c r="F50">
        <v>170</v>
      </c>
      <c r="G50" t="s">
        <v>1520</v>
      </c>
      <c r="I50" s="2" t="s">
        <v>1600</v>
      </c>
      <c r="J50" s="2">
        <v>818</v>
      </c>
      <c r="K50" s="3" t="s">
        <v>1601</v>
      </c>
      <c r="N50" s="5" t="s">
        <v>1602</v>
      </c>
      <c r="O50" s="5" t="s">
        <v>1603</v>
      </c>
      <c r="P50" t="s">
        <v>1604</v>
      </c>
    </row>
    <row r="51" spans="1:16">
      <c r="A51" t="s">
        <v>1605</v>
      </c>
      <c r="B51" t="s">
        <v>1606</v>
      </c>
      <c r="C51" t="s">
        <v>1607</v>
      </c>
      <c r="D51" t="s">
        <v>1608</v>
      </c>
      <c r="E51" t="s">
        <v>1609</v>
      </c>
      <c r="F51">
        <v>174</v>
      </c>
      <c r="G51" t="s">
        <v>1610</v>
      </c>
      <c r="I51" s="2" t="s">
        <v>1611</v>
      </c>
      <c r="J51" s="2">
        <v>232</v>
      </c>
      <c r="K51" s="3" t="s">
        <v>1612</v>
      </c>
      <c r="N51" s="5" t="s">
        <v>1613</v>
      </c>
      <c r="O51" s="5" t="s">
        <v>1614</v>
      </c>
      <c r="P51" t="s">
        <v>1615</v>
      </c>
    </row>
    <row r="52" spans="1:16">
      <c r="A52" t="s">
        <v>1616</v>
      </c>
      <c r="B52" t="s">
        <v>1617</v>
      </c>
      <c r="C52" t="s">
        <v>1618</v>
      </c>
      <c r="D52" t="s">
        <v>1619</v>
      </c>
      <c r="E52" t="s">
        <v>1530</v>
      </c>
      <c r="F52">
        <v>188</v>
      </c>
      <c r="G52" t="s">
        <v>1531</v>
      </c>
      <c r="I52" s="2" t="s">
        <v>1620</v>
      </c>
      <c r="J52" s="2">
        <v>230</v>
      </c>
      <c r="K52" s="3" t="s">
        <v>1621</v>
      </c>
      <c r="N52" s="5" t="s">
        <v>1622</v>
      </c>
      <c r="O52" s="5" t="s">
        <v>1623</v>
      </c>
      <c r="P52" t="s">
        <v>1624</v>
      </c>
    </row>
    <row r="53" spans="1:16">
      <c r="A53" t="s">
        <v>1625</v>
      </c>
      <c r="B53" t="s">
        <v>1626</v>
      </c>
      <c r="C53" t="s">
        <v>1627</v>
      </c>
      <c r="D53" t="s">
        <v>1628</v>
      </c>
      <c r="E53" t="s">
        <v>1371</v>
      </c>
      <c r="F53">
        <v>952</v>
      </c>
      <c r="G53" t="s">
        <v>1372</v>
      </c>
      <c r="I53" s="2" t="s">
        <v>1108</v>
      </c>
      <c r="J53" s="2">
        <v>978</v>
      </c>
      <c r="K53" s="3" t="s">
        <v>1109</v>
      </c>
      <c r="N53" s="5" t="s">
        <v>1629</v>
      </c>
      <c r="O53" s="5" t="s">
        <v>1630</v>
      </c>
      <c r="P53" t="s">
        <v>1631</v>
      </c>
    </row>
    <row r="54" spans="1:16">
      <c r="A54" t="s">
        <v>1632</v>
      </c>
      <c r="B54" t="s">
        <v>1633</v>
      </c>
      <c r="C54" t="s">
        <v>1634</v>
      </c>
      <c r="D54" t="s">
        <v>1635</v>
      </c>
      <c r="E54" t="s">
        <v>1636</v>
      </c>
      <c r="F54">
        <v>191</v>
      </c>
      <c r="G54" t="s">
        <v>1637</v>
      </c>
      <c r="I54" s="2" t="s">
        <v>1638</v>
      </c>
      <c r="J54" s="2">
        <v>242</v>
      </c>
      <c r="K54" s="3" t="s">
        <v>1639</v>
      </c>
      <c r="N54" s="5" t="s">
        <v>1640</v>
      </c>
      <c r="O54" s="5" t="s">
        <v>1641</v>
      </c>
      <c r="P54" t="s">
        <v>122</v>
      </c>
    </row>
    <row r="55" spans="1:16">
      <c r="A55" t="s">
        <v>1642</v>
      </c>
      <c r="B55" t="s">
        <v>1643</v>
      </c>
      <c r="C55" t="s">
        <v>1644</v>
      </c>
      <c r="D55" t="s">
        <v>1645</v>
      </c>
      <c r="E55" t="s">
        <v>1541</v>
      </c>
      <c r="F55">
        <v>931</v>
      </c>
      <c r="G55" t="s">
        <v>1542</v>
      </c>
      <c r="I55" s="2" t="s">
        <v>1646</v>
      </c>
      <c r="J55" s="2">
        <v>238</v>
      </c>
      <c r="K55" s="3" t="s">
        <v>1647</v>
      </c>
      <c r="N55" s="5" t="s">
        <v>1648</v>
      </c>
      <c r="O55" s="5" t="s">
        <v>1649</v>
      </c>
      <c r="P55" t="s">
        <v>1650</v>
      </c>
    </row>
    <row r="56" spans="1:16">
      <c r="A56" t="s">
        <v>1651</v>
      </c>
      <c r="B56" t="s">
        <v>1652</v>
      </c>
      <c r="C56" t="s">
        <v>1653</v>
      </c>
      <c r="D56" t="s">
        <v>1654</v>
      </c>
      <c r="E56" t="s">
        <v>1108</v>
      </c>
      <c r="F56">
        <v>978</v>
      </c>
      <c r="G56" t="s">
        <v>1109</v>
      </c>
      <c r="I56" s="2" t="s">
        <v>78</v>
      </c>
      <c r="J56" s="2">
        <v>826</v>
      </c>
      <c r="K56" s="3" t="s">
        <v>1655</v>
      </c>
      <c r="N56" s="5" t="s">
        <v>1656</v>
      </c>
      <c r="O56" s="5" t="s">
        <v>1657</v>
      </c>
      <c r="P56" t="s">
        <v>1658</v>
      </c>
    </row>
    <row r="57" spans="1:16">
      <c r="A57" t="s">
        <v>1659</v>
      </c>
      <c r="B57" t="s">
        <v>1660</v>
      </c>
      <c r="C57" t="s">
        <v>1661</v>
      </c>
      <c r="D57" t="s">
        <v>1662</v>
      </c>
      <c r="E57" t="s">
        <v>1557</v>
      </c>
      <c r="F57">
        <v>203</v>
      </c>
      <c r="G57" t="s">
        <v>1558</v>
      </c>
      <c r="I57" s="2" t="s">
        <v>1663</v>
      </c>
      <c r="J57" s="2">
        <v>981</v>
      </c>
      <c r="K57" s="3" t="s">
        <v>1664</v>
      </c>
      <c r="N57" s="5" t="s">
        <v>1665</v>
      </c>
      <c r="O57" s="5" t="s">
        <v>1666</v>
      </c>
      <c r="P57" t="s">
        <v>1667</v>
      </c>
    </row>
    <row r="58" spans="1:16">
      <c r="A58" t="s">
        <v>1668</v>
      </c>
      <c r="B58" t="s">
        <v>1669</v>
      </c>
      <c r="C58" t="s">
        <v>1670</v>
      </c>
      <c r="D58" t="s">
        <v>1671</v>
      </c>
      <c r="E58" t="s">
        <v>1479</v>
      </c>
      <c r="F58">
        <v>976</v>
      </c>
      <c r="G58" t="s">
        <v>1480</v>
      </c>
      <c r="I58" s="2" t="s">
        <v>1672</v>
      </c>
      <c r="J58" s="2">
        <v>0</v>
      </c>
      <c r="K58" s="3" t="s">
        <v>1673</v>
      </c>
      <c r="N58" s="5" t="s">
        <v>1674</v>
      </c>
      <c r="O58" s="5" t="s">
        <v>1675</v>
      </c>
      <c r="P58" t="s">
        <v>1676</v>
      </c>
    </row>
    <row r="59" spans="1:16">
      <c r="A59" t="s">
        <v>1677</v>
      </c>
      <c r="B59" t="s">
        <v>1678</v>
      </c>
      <c r="C59" t="s">
        <v>1679</v>
      </c>
      <c r="D59" t="s">
        <v>1680</v>
      </c>
      <c r="E59" t="s">
        <v>1575</v>
      </c>
      <c r="F59">
        <v>208</v>
      </c>
      <c r="G59" t="s">
        <v>1576</v>
      </c>
      <c r="I59" s="2" t="s">
        <v>1681</v>
      </c>
      <c r="J59" s="2">
        <v>936</v>
      </c>
      <c r="K59" s="3" t="s">
        <v>1682</v>
      </c>
      <c r="N59" s="5" t="s">
        <v>1683</v>
      </c>
      <c r="O59" s="5" t="s">
        <v>1684</v>
      </c>
      <c r="P59" t="s">
        <v>1685</v>
      </c>
    </row>
    <row r="60" spans="1:16">
      <c r="A60" t="s">
        <v>1686</v>
      </c>
      <c r="B60" t="s">
        <v>1687</v>
      </c>
      <c r="C60" t="s">
        <v>1688</v>
      </c>
      <c r="D60" t="s">
        <v>1689</v>
      </c>
      <c r="E60" t="s">
        <v>1566</v>
      </c>
      <c r="F60">
        <v>262</v>
      </c>
      <c r="G60" t="s">
        <v>1567</v>
      </c>
      <c r="I60" s="2" t="s">
        <v>1690</v>
      </c>
      <c r="J60" s="2">
        <v>292</v>
      </c>
      <c r="K60" s="3" t="s">
        <v>1691</v>
      </c>
      <c r="N60" s="5" t="s">
        <v>1692</v>
      </c>
      <c r="O60" s="5" t="s">
        <v>1693</v>
      </c>
      <c r="P60" t="s">
        <v>1694</v>
      </c>
    </row>
    <row r="61" spans="1:16">
      <c r="A61" t="s">
        <v>1695</v>
      </c>
      <c r="B61" t="s">
        <v>1696</v>
      </c>
      <c r="C61" t="s">
        <v>1697</v>
      </c>
      <c r="D61" t="s">
        <v>1698</v>
      </c>
      <c r="E61" t="s">
        <v>1183</v>
      </c>
      <c r="F61">
        <v>951</v>
      </c>
      <c r="G61" t="s">
        <v>1184</v>
      </c>
      <c r="I61" s="2" t="s">
        <v>1699</v>
      </c>
      <c r="J61" s="2">
        <v>270</v>
      </c>
      <c r="K61" s="3" t="s">
        <v>1700</v>
      </c>
      <c r="N61" s="5" t="s">
        <v>1701</v>
      </c>
      <c r="O61" s="5" t="s">
        <v>1702</v>
      </c>
      <c r="P61" t="s">
        <v>1703</v>
      </c>
    </row>
    <row r="62" spans="1:16">
      <c r="A62" t="s">
        <v>1704</v>
      </c>
      <c r="B62" t="s">
        <v>1705</v>
      </c>
      <c r="C62" t="s">
        <v>1706</v>
      </c>
      <c r="D62" t="s">
        <v>1707</v>
      </c>
      <c r="E62" t="s">
        <v>1584</v>
      </c>
      <c r="F62">
        <v>214</v>
      </c>
      <c r="G62" t="s">
        <v>1585</v>
      </c>
      <c r="I62" s="2" t="s">
        <v>1708</v>
      </c>
      <c r="J62" s="2">
        <v>324</v>
      </c>
      <c r="K62" s="3" t="s">
        <v>1709</v>
      </c>
      <c r="N62" s="5" t="s">
        <v>1710</v>
      </c>
      <c r="O62" s="5" t="s">
        <v>1711</v>
      </c>
      <c r="P62" t="s">
        <v>117</v>
      </c>
    </row>
    <row r="63" spans="1:16">
      <c r="A63" t="s">
        <v>1712</v>
      </c>
      <c r="B63" t="s">
        <v>1713</v>
      </c>
      <c r="C63" t="s">
        <v>1714</v>
      </c>
      <c r="D63" t="s">
        <v>1715</v>
      </c>
      <c r="E63" t="s">
        <v>1034</v>
      </c>
      <c r="F63">
        <v>840</v>
      </c>
      <c r="G63" t="s">
        <v>1080</v>
      </c>
      <c r="I63" s="2" t="s">
        <v>1716</v>
      </c>
      <c r="J63" s="2">
        <v>320</v>
      </c>
      <c r="K63" s="3" t="s">
        <v>1717</v>
      </c>
      <c r="N63" s="5" t="s">
        <v>1718</v>
      </c>
      <c r="O63" s="5" t="s">
        <v>1719</v>
      </c>
      <c r="P63" t="s">
        <v>1720</v>
      </c>
    </row>
    <row r="64" spans="1:16">
      <c r="A64" t="s">
        <v>1721</v>
      </c>
      <c r="B64" t="s">
        <v>1722</v>
      </c>
      <c r="C64" t="s">
        <v>1723</v>
      </c>
      <c r="D64" t="s">
        <v>1724</v>
      </c>
      <c r="E64" t="s">
        <v>1600</v>
      </c>
      <c r="F64">
        <v>818</v>
      </c>
      <c r="G64" t="s">
        <v>1601</v>
      </c>
      <c r="I64" s="2" t="s">
        <v>1725</v>
      </c>
      <c r="J64" s="2">
        <v>328</v>
      </c>
      <c r="K64" s="3" t="s">
        <v>1726</v>
      </c>
      <c r="N64" s="5" t="s">
        <v>1727</v>
      </c>
      <c r="O64" s="5" t="s">
        <v>1728</v>
      </c>
      <c r="P64" t="s">
        <v>119</v>
      </c>
    </row>
    <row r="65" spans="1:16">
      <c r="A65" t="s">
        <v>1729</v>
      </c>
      <c r="B65" t="s">
        <v>1730</v>
      </c>
      <c r="C65" t="s">
        <v>1731</v>
      </c>
      <c r="D65" t="s">
        <v>1732</v>
      </c>
      <c r="E65" t="s">
        <v>1034</v>
      </c>
      <c r="F65">
        <v>840</v>
      </c>
      <c r="G65" t="s">
        <v>1080</v>
      </c>
      <c r="I65" s="2" t="s">
        <v>1733</v>
      </c>
      <c r="J65" s="2">
        <v>344</v>
      </c>
      <c r="K65" s="3" t="s">
        <v>1734</v>
      </c>
      <c r="N65" s="5" t="s">
        <v>1735</v>
      </c>
      <c r="O65" s="5" t="s">
        <v>1736</v>
      </c>
      <c r="P65" t="s">
        <v>1737</v>
      </c>
    </row>
    <row r="66" spans="1:16">
      <c r="A66" t="s">
        <v>1738</v>
      </c>
      <c r="B66" t="s">
        <v>1739</v>
      </c>
      <c r="C66" t="s">
        <v>1740</v>
      </c>
      <c r="D66" t="s">
        <v>1741</v>
      </c>
      <c r="E66" t="s">
        <v>1508</v>
      </c>
      <c r="F66">
        <v>950</v>
      </c>
      <c r="G66" t="s">
        <v>1509</v>
      </c>
      <c r="I66" s="2" t="s">
        <v>1742</v>
      </c>
      <c r="J66" s="2">
        <v>340</v>
      </c>
      <c r="K66" s="3" t="s">
        <v>1743</v>
      </c>
      <c r="N66" s="5" t="s">
        <v>1744</v>
      </c>
      <c r="O66" s="5" t="s">
        <v>1745</v>
      </c>
      <c r="P66" t="s">
        <v>1746</v>
      </c>
    </row>
    <row r="67" spans="1:16">
      <c r="A67" t="s">
        <v>1747</v>
      </c>
      <c r="B67" t="s">
        <v>1748</v>
      </c>
      <c r="C67" t="s">
        <v>1749</v>
      </c>
      <c r="D67" t="s">
        <v>1750</v>
      </c>
      <c r="E67" t="s">
        <v>1611</v>
      </c>
      <c r="F67">
        <v>232</v>
      </c>
      <c r="G67" t="s">
        <v>1612</v>
      </c>
      <c r="I67" s="2" t="s">
        <v>1636</v>
      </c>
      <c r="J67" s="2">
        <v>191</v>
      </c>
      <c r="K67" s="3" t="s">
        <v>1637</v>
      </c>
      <c r="N67" s="5" t="s">
        <v>1751</v>
      </c>
      <c r="O67" s="5" t="s">
        <v>1752</v>
      </c>
      <c r="P67" t="s">
        <v>1753</v>
      </c>
    </row>
    <row r="68" spans="1:16">
      <c r="A68" t="s">
        <v>1754</v>
      </c>
      <c r="B68" t="s">
        <v>1755</v>
      </c>
      <c r="C68" t="s">
        <v>1756</v>
      </c>
      <c r="D68" t="s">
        <v>1757</v>
      </c>
      <c r="E68" t="s">
        <v>1108</v>
      </c>
      <c r="F68">
        <v>978</v>
      </c>
      <c r="G68" t="s">
        <v>1109</v>
      </c>
      <c r="I68" s="2" t="s">
        <v>1758</v>
      </c>
      <c r="J68" s="2">
        <v>332</v>
      </c>
      <c r="K68" s="3" t="s">
        <v>1759</v>
      </c>
      <c r="N68" s="5" t="s">
        <v>1760</v>
      </c>
      <c r="O68" s="5" t="s">
        <v>1761</v>
      </c>
      <c r="P68" t="s">
        <v>1762</v>
      </c>
    </row>
    <row r="69" spans="1:16">
      <c r="A69" t="s">
        <v>1763</v>
      </c>
      <c r="B69" t="s">
        <v>1764</v>
      </c>
      <c r="C69" t="s">
        <v>1765</v>
      </c>
      <c r="D69" t="s">
        <v>1766</v>
      </c>
      <c r="E69" t="s">
        <v>1767</v>
      </c>
      <c r="F69">
        <v>748</v>
      </c>
      <c r="G69" t="s">
        <v>1768</v>
      </c>
      <c r="I69" s="2" t="s">
        <v>1769</v>
      </c>
      <c r="J69" s="2">
        <v>348</v>
      </c>
      <c r="K69" s="3" t="s">
        <v>1770</v>
      </c>
      <c r="N69" s="5" t="s">
        <v>1771</v>
      </c>
      <c r="O69" s="5" t="s">
        <v>1772</v>
      </c>
      <c r="P69" t="s">
        <v>1773</v>
      </c>
    </row>
    <row r="70" spans="1:16">
      <c r="A70" t="s">
        <v>1774</v>
      </c>
      <c r="B70" t="s">
        <v>1775</v>
      </c>
      <c r="C70" t="s">
        <v>1776</v>
      </c>
      <c r="D70" t="s">
        <v>1777</v>
      </c>
      <c r="E70" t="s">
        <v>1620</v>
      </c>
      <c r="F70">
        <v>230</v>
      </c>
      <c r="G70" t="s">
        <v>1621</v>
      </c>
      <c r="I70" s="2" t="s">
        <v>1778</v>
      </c>
      <c r="J70" s="2">
        <v>360</v>
      </c>
      <c r="K70" s="3" t="s">
        <v>1779</v>
      </c>
      <c r="N70" s="5" t="s">
        <v>1780</v>
      </c>
      <c r="O70" s="5" t="s">
        <v>1781</v>
      </c>
      <c r="P70" t="s">
        <v>1782</v>
      </c>
    </row>
    <row r="71" spans="1:16">
      <c r="A71" t="s">
        <v>1783</v>
      </c>
      <c r="B71" t="s">
        <v>1784</v>
      </c>
      <c r="C71" t="s">
        <v>1785</v>
      </c>
      <c r="D71" t="s">
        <v>1786</v>
      </c>
      <c r="E71" t="s">
        <v>1646</v>
      </c>
      <c r="F71">
        <v>238</v>
      </c>
      <c r="G71" t="s">
        <v>1647</v>
      </c>
      <c r="I71" s="2" t="s">
        <v>1787</v>
      </c>
      <c r="J71" s="2">
        <v>376</v>
      </c>
      <c r="K71" s="3" t="s">
        <v>1788</v>
      </c>
      <c r="N71" s="5" t="s">
        <v>1789</v>
      </c>
      <c r="O71" s="5" t="s">
        <v>1790</v>
      </c>
      <c r="P71" t="s">
        <v>1791</v>
      </c>
    </row>
    <row r="72" spans="1:16">
      <c r="A72" t="s">
        <v>1792</v>
      </c>
      <c r="B72" t="s">
        <v>1793</v>
      </c>
      <c r="C72" t="s">
        <v>1794</v>
      </c>
      <c r="D72" t="s">
        <v>1795</v>
      </c>
      <c r="E72" t="s">
        <v>1575</v>
      </c>
      <c r="F72">
        <v>208</v>
      </c>
      <c r="G72" t="s">
        <v>1576</v>
      </c>
      <c r="I72" s="2" t="s">
        <v>1796</v>
      </c>
      <c r="J72" s="2">
        <v>0</v>
      </c>
      <c r="K72" s="3" t="s">
        <v>1797</v>
      </c>
      <c r="N72" s="5" t="s">
        <v>1798</v>
      </c>
      <c r="O72" s="5" t="s">
        <v>1799</v>
      </c>
      <c r="P72" t="s">
        <v>1800</v>
      </c>
    </row>
    <row r="73" spans="1:16">
      <c r="A73" t="s">
        <v>1801</v>
      </c>
      <c r="B73" t="s">
        <v>1802</v>
      </c>
      <c r="C73" t="s">
        <v>1803</v>
      </c>
      <c r="D73" t="s">
        <v>1804</v>
      </c>
      <c r="E73" t="s">
        <v>1638</v>
      </c>
      <c r="F73">
        <v>242</v>
      </c>
      <c r="G73" t="s">
        <v>1639</v>
      </c>
      <c r="I73" s="2" t="s">
        <v>1805</v>
      </c>
      <c r="J73" s="2">
        <v>356</v>
      </c>
      <c r="K73" s="3" t="s">
        <v>1806</v>
      </c>
      <c r="N73" s="5">
        <v>7103</v>
      </c>
      <c r="O73" s="5" t="s">
        <v>1807</v>
      </c>
      <c r="P73" s="5" t="s">
        <v>1808</v>
      </c>
    </row>
    <row r="74" spans="1:16">
      <c r="A74" t="s">
        <v>1809</v>
      </c>
      <c r="B74" t="s">
        <v>1810</v>
      </c>
      <c r="C74" t="s">
        <v>1811</v>
      </c>
      <c r="D74" t="s">
        <v>1812</v>
      </c>
      <c r="E74" t="s">
        <v>1108</v>
      </c>
      <c r="F74">
        <v>978</v>
      </c>
      <c r="G74" t="s">
        <v>1109</v>
      </c>
      <c r="I74" s="2" t="s">
        <v>1813</v>
      </c>
      <c r="J74" s="2">
        <v>368</v>
      </c>
      <c r="K74" s="3" t="s">
        <v>1814</v>
      </c>
      <c r="N74" s="169">
        <v>7202</v>
      </c>
      <c r="O74" t="s">
        <v>1815</v>
      </c>
      <c r="P74" t="s">
        <v>1816</v>
      </c>
    </row>
    <row r="75" spans="1:16">
      <c r="A75" t="s">
        <v>1817</v>
      </c>
      <c r="B75" t="s">
        <v>1818</v>
      </c>
      <c r="C75" t="s">
        <v>1819</v>
      </c>
      <c r="D75" t="s">
        <v>1820</v>
      </c>
      <c r="E75" t="s">
        <v>1108</v>
      </c>
      <c r="F75">
        <v>978</v>
      </c>
      <c r="G75" t="s">
        <v>1109</v>
      </c>
      <c r="I75" s="2" t="s">
        <v>1821</v>
      </c>
      <c r="J75" s="2">
        <v>364</v>
      </c>
      <c r="K75" s="3" t="s">
        <v>1822</v>
      </c>
      <c r="N75" s="5">
        <v>8506</v>
      </c>
      <c r="O75" s="5" t="s">
        <v>1823</v>
      </c>
      <c r="P75" t="s">
        <v>1824</v>
      </c>
    </row>
    <row r="76" spans="1:16">
      <c r="A76" t="s">
        <v>1825</v>
      </c>
      <c r="B76" t="s">
        <v>1826</v>
      </c>
      <c r="C76" t="s">
        <v>1827</v>
      </c>
      <c r="D76" t="s">
        <v>1828</v>
      </c>
      <c r="E76" t="s">
        <v>1108</v>
      </c>
      <c r="F76">
        <v>978</v>
      </c>
      <c r="G76" t="s">
        <v>1109</v>
      </c>
      <c r="I76" s="2" t="s">
        <v>1829</v>
      </c>
      <c r="J76" s="2">
        <v>352</v>
      </c>
      <c r="K76" s="3" t="s">
        <v>1830</v>
      </c>
    </row>
    <row r="77" spans="1:16">
      <c r="A77" t="s">
        <v>1831</v>
      </c>
      <c r="B77" t="s">
        <v>1832</v>
      </c>
      <c r="C77" t="s">
        <v>1833</v>
      </c>
      <c r="D77" t="s">
        <v>1834</v>
      </c>
      <c r="E77" t="s">
        <v>1108</v>
      </c>
      <c r="F77">
        <v>978</v>
      </c>
      <c r="G77" t="s">
        <v>1109</v>
      </c>
      <c r="I77" s="2" t="s">
        <v>1835</v>
      </c>
      <c r="J77" s="2">
        <v>0</v>
      </c>
      <c r="K77" s="3" t="s">
        <v>1836</v>
      </c>
    </row>
    <row r="78" spans="1:16">
      <c r="A78" t="s">
        <v>1837</v>
      </c>
      <c r="B78" t="s">
        <v>1838</v>
      </c>
      <c r="C78" t="s">
        <v>1839</v>
      </c>
      <c r="D78" t="s">
        <v>1840</v>
      </c>
      <c r="E78" t="s">
        <v>1108</v>
      </c>
      <c r="F78">
        <v>978</v>
      </c>
      <c r="G78" t="s">
        <v>1109</v>
      </c>
      <c r="I78" s="2" t="s">
        <v>1841</v>
      </c>
      <c r="J78" s="2">
        <v>388</v>
      </c>
      <c r="K78" s="3" t="s">
        <v>1842</v>
      </c>
    </row>
    <row r="79" spans="1:16">
      <c r="A79" t="s">
        <v>1843</v>
      </c>
      <c r="B79" t="s">
        <v>1844</v>
      </c>
      <c r="C79" t="s">
        <v>1845</v>
      </c>
      <c r="D79" t="s">
        <v>1846</v>
      </c>
      <c r="E79" t="s">
        <v>1508</v>
      </c>
      <c r="F79">
        <v>950</v>
      </c>
      <c r="G79" t="s">
        <v>1509</v>
      </c>
      <c r="I79" s="2" t="s">
        <v>1847</v>
      </c>
      <c r="J79" s="2">
        <v>400</v>
      </c>
      <c r="K79" s="3" t="s">
        <v>1848</v>
      </c>
    </row>
    <row r="80" spans="1:16">
      <c r="A80" t="s">
        <v>1849</v>
      </c>
      <c r="B80" t="s">
        <v>1850</v>
      </c>
      <c r="C80" t="s">
        <v>1851</v>
      </c>
      <c r="D80" t="s">
        <v>1852</v>
      </c>
      <c r="E80" t="s">
        <v>1699</v>
      </c>
      <c r="F80">
        <v>270</v>
      </c>
      <c r="G80" t="s">
        <v>1700</v>
      </c>
      <c r="I80" s="2" t="s">
        <v>1853</v>
      </c>
      <c r="J80" s="2">
        <v>392</v>
      </c>
      <c r="K80" s="3" t="s">
        <v>1854</v>
      </c>
    </row>
    <row r="81" spans="1:11">
      <c r="A81" t="s">
        <v>1855</v>
      </c>
      <c r="B81" t="s">
        <v>1856</v>
      </c>
      <c r="C81" t="s">
        <v>1857</v>
      </c>
      <c r="D81" t="s">
        <v>1858</v>
      </c>
      <c r="E81" t="s">
        <v>1663</v>
      </c>
      <c r="F81">
        <v>981</v>
      </c>
      <c r="G81" t="s">
        <v>1664</v>
      </c>
      <c r="I81" s="2" t="s">
        <v>1859</v>
      </c>
      <c r="J81" s="2">
        <v>404</v>
      </c>
      <c r="K81" s="3" t="s">
        <v>1860</v>
      </c>
    </row>
    <row r="82" spans="1:11">
      <c r="A82" t="s">
        <v>1861</v>
      </c>
      <c r="B82" t="s">
        <v>1862</v>
      </c>
      <c r="C82" t="s">
        <v>1863</v>
      </c>
      <c r="D82" t="s">
        <v>1864</v>
      </c>
      <c r="E82" t="s">
        <v>1108</v>
      </c>
      <c r="F82">
        <v>978</v>
      </c>
      <c r="G82" t="s">
        <v>1109</v>
      </c>
      <c r="I82" s="2" t="s">
        <v>1865</v>
      </c>
      <c r="J82" s="2">
        <v>417</v>
      </c>
      <c r="K82" s="3" t="s">
        <v>1866</v>
      </c>
    </row>
    <row r="83" spans="1:11">
      <c r="A83" t="s">
        <v>1867</v>
      </c>
      <c r="B83" t="s">
        <v>1868</v>
      </c>
      <c r="C83" t="s">
        <v>1869</v>
      </c>
      <c r="D83" t="s">
        <v>1870</v>
      </c>
      <c r="E83" t="s">
        <v>1681</v>
      </c>
      <c r="F83">
        <v>936</v>
      </c>
      <c r="G83" t="s">
        <v>1682</v>
      </c>
      <c r="I83" s="2" t="s">
        <v>1497</v>
      </c>
      <c r="J83" s="2">
        <v>116</v>
      </c>
      <c r="K83" s="3" t="s">
        <v>1498</v>
      </c>
    </row>
    <row r="84" spans="1:11">
      <c r="A84" t="s">
        <v>1871</v>
      </c>
      <c r="B84" t="s">
        <v>1872</v>
      </c>
      <c r="C84" t="s">
        <v>1873</v>
      </c>
      <c r="D84" t="s">
        <v>1874</v>
      </c>
      <c r="E84" t="s">
        <v>1690</v>
      </c>
      <c r="F84">
        <v>292</v>
      </c>
      <c r="G84" t="s">
        <v>1691</v>
      </c>
      <c r="I84" s="2" t="s">
        <v>1609</v>
      </c>
      <c r="J84" s="2">
        <v>174</v>
      </c>
      <c r="K84" s="3" t="s">
        <v>1610</v>
      </c>
    </row>
    <row r="85" spans="1:11">
      <c r="A85" t="s">
        <v>1875</v>
      </c>
      <c r="B85" t="s">
        <v>1876</v>
      </c>
      <c r="C85" t="s">
        <v>1877</v>
      </c>
      <c r="D85" t="s">
        <v>1878</v>
      </c>
      <c r="E85" t="s">
        <v>1108</v>
      </c>
      <c r="F85">
        <v>978</v>
      </c>
      <c r="G85" t="s">
        <v>1109</v>
      </c>
      <c r="I85" s="2" t="s">
        <v>1879</v>
      </c>
      <c r="J85" s="2">
        <v>408</v>
      </c>
      <c r="K85" s="3" t="s">
        <v>1880</v>
      </c>
    </row>
    <row r="86" spans="1:11">
      <c r="A86" t="s">
        <v>1881</v>
      </c>
      <c r="B86" t="s">
        <v>1882</v>
      </c>
      <c r="C86" t="s">
        <v>1883</v>
      </c>
      <c r="D86" t="s">
        <v>1884</v>
      </c>
      <c r="E86" t="s">
        <v>1575</v>
      </c>
      <c r="F86">
        <v>208</v>
      </c>
      <c r="G86" t="s">
        <v>1576</v>
      </c>
      <c r="I86" s="2" t="s">
        <v>1885</v>
      </c>
      <c r="J86" s="2">
        <v>410</v>
      </c>
      <c r="K86" s="3" t="s">
        <v>1886</v>
      </c>
    </row>
    <row r="87" spans="1:11">
      <c r="A87" t="s">
        <v>1887</v>
      </c>
      <c r="B87" t="s">
        <v>1888</v>
      </c>
      <c r="C87" t="s">
        <v>1889</v>
      </c>
      <c r="D87" t="s">
        <v>1890</v>
      </c>
      <c r="E87" t="s">
        <v>1183</v>
      </c>
      <c r="F87">
        <v>951</v>
      </c>
      <c r="G87" t="s">
        <v>1184</v>
      </c>
      <c r="I87" s="2" t="s">
        <v>1891</v>
      </c>
      <c r="J87" s="2">
        <v>414</v>
      </c>
      <c r="K87" s="3" t="s">
        <v>1892</v>
      </c>
    </row>
    <row r="88" spans="1:11">
      <c r="A88" t="s">
        <v>1893</v>
      </c>
      <c r="B88" t="s">
        <v>1894</v>
      </c>
      <c r="C88" t="s">
        <v>1895</v>
      </c>
      <c r="D88" t="s">
        <v>1896</v>
      </c>
      <c r="E88" t="s">
        <v>1108</v>
      </c>
      <c r="F88">
        <v>978</v>
      </c>
      <c r="G88" t="s">
        <v>1109</v>
      </c>
      <c r="I88" s="2" t="s">
        <v>1539</v>
      </c>
      <c r="J88" s="2">
        <v>136</v>
      </c>
      <c r="K88" s="3" t="s">
        <v>1540</v>
      </c>
    </row>
    <row r="89" spans="1:11">
      <c r="A89" t="s">
        <v>1897</v>
      </c>
      <c r="B89" t="s">
        <v>1898</v>
      </c>
      <c r="C89" t="s">
        <v>1899</v>
      </c>
      <c r="D89" t="s">
        <v>1900</v>
      </c>
      <c r="E89" t="s">
        <v>1034</v>
      </c>
      <c r="F89">
        <v>840</v>
      </c>
      <c r="G89" t="s">
        <v>1080</v>
      </c>
      <c r="I89" s="2" t="s">
        <v>1901</v>
      </c>
      <c r="J89" s="2">
        <v>398</v>
      </c>
      <c r="K89" s="3" t="s">
        <v>1902</v>
      </c>
    </row>
    <row r="90" spans="1:11">
      <c r="A90" t="s">
        <v>1903</v>
      </c>
      <c r="B90" t="s">
        <v>1904</v>
      </c>
      <c r="C90" t="s">
        <v>1905</v>
      </c>
      <c r="D90" t="s">
        <v>1906</v>
      </c>
      <c r="E90" t="s">
        <v>1716</v>
      </c>
      <c r="F90">
        <v>320</v>
      </c>
      <c r="G90" t="s">
        <v>1717</v>
      </c>
      <c r="I90" s="2" t="s">
        <v>1907</v>
      </c>
      <c r="J90" s="2">
        <v>418</v>
      </c>
      <c r="K90" s="3" t="s">
        <v>1908</v>
      </c>
    </row>
    <row r="91" spans="1:11">
      <c r="A91" t="s">
        <v>1909</v>
      </c>
      <c r="B91" t="s">
        <v>1910</v>
      </c>
      <c r="C91" t="s">
        <v>1911</v>
      </c>
      <c r="D91" t="s">
        <v>1912</v>
      </c>
      <c r="E91" t="s">
        <v>1672</v>
      </c>
      <c r="F91">
        <v>0</v>
      </c>
      <c r="G91" t="s">
        <v>1673</v>
      </c>
      <c r="I91" s="2" t="s">
        <v>1913</v>
      </c>
      <c r="J91" s="2">
        <v>422</v>
      </c>
      <c r="K91" s="3" t="s">
        <v>1914</v>
      </c>
    </row>
    <row r="92" spans="1:11">
      <c r="A92" t="s">
        <v>1915</v>
      </c>
      <c r="B92" t="s">
        <v>1916</v>
      </c>
      <c r="C92" t="s">
        <v>1917</v>
      </c>
      <c r="D92" t="s">
        <v>1918</v>
      </c>
      <c r="E92" t="s">
        <v>1708</v>
      </c>
      <c r="F92">
        <v>324</v>
      </c>
      <c r="G92" t="s">
        <v>1709</v>
      </c>
      <c r="I92" s="2" t="s">
        <v>1919</v>
      </c>
      <c r="J92" s="2">
        <v>144</v>
      </c>
      <c r="K92" s="3" t="s">
        <v>1920</v>
      </c>
    </row>
    <row r="93" spans="1:11">
      <c r="A93" t="s">
        <v>1921</v>
      </c>
      <c r="B93" t="s">
        <v>1922</v>
      </c>
      <c r="C93" t="s">
        <v>1923</v>
      </c>
      <c r="D93" t="s">
        <v>1924</v>
      </c>
      <c r="E93" t="s">
        <v>1371</v>
      </c>
      <c r="F93">
        <v>952</v>
      </c>
      <c r="G93" t="s">
        <v>1372</v>
      </c>
      <c r="I93" s="2" t="s">
        <v>1925</v>
      </c>
      <c r="J93" s="2">
        <v>430</v>
      </c>
      <c r="K93" s="3" t="s">
        <v>1926</v>
      </c>
    </row>
    <row r="94" spans="1:11">
      <c r="A94" t="s">
        <v>1927</v>
      </c>
      <c r="B94" t="s">
        <v>1928</v>
      </c>
      <c r="C94" t="s">
        <v>1929</v>
      </c>
      <c r="D94" t="s">
        <v>1930</v>
      </c>
      <c r="E94" t="s">
        <v>1725</v>
      </c>
      <c r="F94">
        <v>328</v>
      </c>
      <c r="G94" t="s">
        <v>1726</v>
      </c>
      <c r="I94" s="2" t="s">
        <v>1931</v>
      </c>
      <c r="J94" s="2">
        <v>426</v>
      </c>
      <c r="K94" s="3" t="s">
        <v>1932</v>
      </c>
    </row>
    <row r="95" spans="1:11">
      <c r="A95" t="s">
        <v>1933</v>
      </c>
      <c r="B95" t="s">
        <v>1934</v>
      </c>
      <c r="C95" t="s">
        <v>1935</v>
      </c>
      <c r="D95" t="s">
        <v>1936</v>
      </c>
      <c r="E95" t="s">
        <v>1758</v>
      </c>
      <c r="F95">
        <v>332</v>
      </c>
      <c r="G95" t="s">
        <v>1759</v>
      </c>
      <c r="I95" s="2" t="s">
        <v>1937</v>
      </c>
      <c r="J95" s="2">
        <v>434</v>
      </c>
      <c r="K95" s="3" t="s">
        <v>1938</v>
      </c>
    </row>
    <row r="96" spans="1:11">
      <c r="A96" t="s">
        <v>1939</v>
      </c>
      <c r="B96" t="s">
        <v>1940</v>
      </c>
      <c r="C96" t="s">
        <v>1941</v>
      </c>
      <c r="D96" t="s">
        <v>1942</v>
      </c>
      <c r="I96" s="2" t="s">
        <v>1943</v>
      </c>
      <c r="J96" s="2">
        <v>504</v>
      </c>
      <c r="K96" s="3" t="s">
        <v>1944</v>
      </c>
    </row>
    <row r="97" spans="1:11">
      <c r="A97" t="s">
        <v>1945</v>
      </c>
      <c r="B97" t="s">
        <v>1946</v>
      </c>
      <c r="C97" t="s">
        <v>1947</v>
      </c>
      <c r="D97" t="s">
        <v>1948</v>
      </c>
      <c r="E97" t="s">
        <v>1742</v>
      </c>
      <c r="F97">
        <v>340</v>
      </c>
      <c r="G97" t="s">
        <v>1743</v>
      </c>
      <c r="I97" s="2" t="s">
        <v>1949</v>
      </c>
      <c r="J97" s="2">
        <v>498</v>
      </c>
      <c r="K97" s="3" t="s">
        <v>1950</v>
      </c>
    </row>
    <row r="98" spans="1:11">
      <c r="A98" t="s">
        <v>1951</v>
      </c>
      <c r="B98" t="s">
        <v>1952</v>
      </c>
      <c r="C98" t="s">
        <v>1953</v>
      </c>
      <c r="D98" t="s">
        <v>1954</v>
      </c>
      <c r="E98" t="s">
        <v>1733</v>
      </c>
      <c r="F98">
        <v>344</v>
      </c>
      <c r="G98" t="s">
        <v>1734</v>
      </c>
      <c r="I98" s="2" t="s">
        <v>1955</v>
      </c>
      <c r="J98" s="2">
        <v>969</v>
      </c>
      <c r="K98" s="3" t="s">
        <v>1956</v>
      </c>
    </row>
    <row r="99" spans="1:11">
      <c r="A99" t="s">
        <v>1957</v>
      </c>
      <c r="B99" t="s">
        <v>1958</v>
      </c>
      <c r="C99" t="s">
        <v>1959</v>
      </c>
      <c r="D99" t="s">
        <v>1960</v>
      </c>
      <c r="E99" t="s">
        <v>1769</v>
      </c>
      <c r="F99">
        <v>348</v>
      </c>
      <c r="G99" t="s">
        <v>1770</v>
      </c>
      <c r="I99" s="2" t="s">
        <v>1961</v>
      </c>
      <c r="J99" s="2">
        <v>807</v>
      </c>
      <c r="K99" s="3" t="s">
        <v>1962</v>
      </c>
    </row>
    <row r="100" spans="1:11">
      <c r="A100" t="s">
        <v>1963</v>
      </c>
      <c r="B100" t="s">
        <v>1964</v>
      </c>
      <c r="C100" t="s">
        <v>1965</v>
      </c>
      <c r="D100" t="s">
        <v>1966</v>
      </c>
      <c r="E100" t="s">
        <v>1829</v>
      </c>
      <c r="F100">
        <v>352</v>
      </c>
      <c r="G100" t="s">
        <v>1830</v>
      </c>
      <c r="I100" s="2" t="s">
        <v>1967</v>
      </c>
      <c r="J100" s="2">
        <v>104</v>
      </c>
      <c r="K100" s="3" t="s">
        <v>1968</v>
      </c>
    </row>
    <row r="101" spans="1:11">
      <c r="A101" t="s">
        <v>1969</v>
      </c>
      <c r="B101" t="s">
        <v>1970</v>
      </c>
      <c r="C101" t="s">
        <v>1971</v>
      </c>
      <c r="D101" t="s">
        <v>1972</v>
      </c>
      <c r="E101" t="s">
        <v>1805</v>
      </c>
      <c r="F101">
        <v>356</v>
      </c>
      <c r="G101" t="s">
        <v>1806</v>
      </c>
      <c r="I101" s="2" t="s">
        <v>1973</v>
      </c>
      <c r="J101" s="2">
        <v>496</v>
      </c>
      <c r="K101" s="3" t="s">
        <v>1974</v>
      </c>
    </row>
    <row r="102" spans="1:11">
      <c r="A102" t="s">
        <v>1975</v>
      </c>
      <c r="B102" t="s">
        <v>1976</v>
      </c>
      <c r="C102" t="s">
        <v>1977</v>
      </c>
      <c r="D102" t="s">
        <v>1978</v>
      </c>
      <c r="E102" t="s">
        <v>1778</v>
      </c>
      <c r="F102">
        <v>360</v>
      </c>
      <c r="G102" t="s">
        <v>1779</v>
      </c>
      <c r="I102" s="2" t="s">
        <v>1979</v>
      </c>
      <c r="J102" s="2">
        <v>446</v>
      </c>
      <c r="K102" s="3" t="s">
        <v>1980</v>
      </c>
    </row>
    <row r="103" spans="1:11">
      <c r="A103" t="s">
        <v>1981</v>
      </c>
      <c r="B103" t="s">
        <v>1982</v>
      </c>
      <c r="C103" t="s">
        <v>1983</v>
      </c>
      <c r="D103" t="s">
        <v>1984</v>
      </c>
      <c r="E103" t="s">
        <v>1821</v>
      </c>
      <c r="F103">
        <v>364</v>
      </c>
      <c r="G103" t="s">
        <v>1822</v>
      </c>
      <c r="I103" s="2" t="s">
        <v>1985</v>
      </c>
      <c r="J103" s="2">
        <v>478</v>
      </c>
      <c r="K103" s="3" t="s">
        <v>1986</v>
      </c>
    </row>
    <row r="104" spans="1:11">
      <c r="A104" t="s">
        <v>1987</v>
      </c>
      <c r="B104" t="s">
        <v>1988</v>
      </c>
      <c r="C104" t="s">
        <v>1989</v>
      </c>
      <c r="D104" t="s">
        <v>1990</v>
      </c>
      <c r="E104" t="s">
        <v>1813</v>
      </c>
      <c r="F104">
        <v>368</v>
      </c>
      <c r="G104" t="s">
        <v>1814</v>
      </c>
      <c r="I104" s="2" t="s">
        <v>1991</v>
      </c>
      <c r="J104" s="2">
        <v>480</v>
      </c>
      <c r="K104" s="3" t="s">
        <v>1992</v>
      </c>
    </row>
    <row r="105" spans="1:11">
      <c r="A105" t="s">
        <v>1993</v>
      </c>
      <c r="B105" t="s">
        <v>1994</v>
      </c>
      <c r="C105" t="s">
        <v>1995</v>
      </c>
      <c r="D105" t="s">
        <v>1996</v>
      </c>
      <c r="E105" t="s">
        <v>1108</v>
      </c>
      <c r="F105">
        <v>978</v>
      </c>
      <c r="G105" t="s">
        <v>1109</v>
      </c>
      <c r="I105" s="2" t="s">
        <v>1997</v>
      </c>
      <c r="J105" s="2">
        <v>462</v>
      </c>
      <c r="K105" s="3" t="s">
        <v>1998</v>
      </c>
    </row>
    <row r="106" spans="1:11">
      <c r="A106" t="s">
        <v>1999</v>
      </c>
      <c r="B106" t="s">
        <v>2000</v>
      </c>
      <c r="C106" t="s">
        <v>2001</v>
      </c>
      <c r="D106" t="s">
        <v>2002</v>
      </c>
      <c r="E106" t="s">
        <v>1796</v>
      </c>
      <c r="F106">
        <v>0</v>
      </c>
      <c r="G106" t="s">
        <v>1797</v>
      </c>
      <c r="I106" s="2" t="s">
        <v>2003</v>
      </c>
      <c r="J106" s="2">
        <v>454</v>
      </c>
      <c r="K106" s="3" t="s">
        <v>2004</v>
      </c>
    </row>
    <row r="107" spans="1:11">
      <c r="A107" t="s">
        <v>2005</v>
      </c>
      <c r="B107" t="s">
        <v>2006</v>
      </c>
      <c r="C107" t="s">
        <v>2007</v>
      </c>
      <c r="D107" t="s">
        <v>2008</v>
      </c>
      <c r="E107" t="s">
        <v>1787</v>
      </c>
      <c r="F107">
        <v>376</v>
      </c>
      <c r="G107" t="s">
        <v>1788</v>
      </c>
      <c r="I107" s="2" t="s">
        <v>2009</v>
      </c>
      <c r="J107" s="2">
        <v>484</v>
      </c>
      <c r="K107" s="3" t="s">
        <v>2010</v>
      </c>
    </row>
    <row r="108" spans="1:11">
      <c r="A108" t="s">
        <v>2011</v>
      </c>
      <c r="B108" t="s">
        <v>2012</v>
      </c>
      <c r="C108" t="s">
        <v>2013</v>
      </c>
      <c r="D108" t="s">
        <v>2014</v>
      </c>
      <c r="E108" t="s">
        <v>1108</v>
      </c>
      <c r="F108">
        <v>978</v>
      </c>
      <c r="G108" t="s">
        <v>1109</v>
      </c>
      <c r="I108" s="2" t="s">
        <v>2015</v>
      </c>
      <c r="J108" s="2">
        <v>458</v>
      </c>
      <c r="K108" s="3" t="s">
        <v>2016</v>
      </c>
    </row>
    <row r="109" spans="1:11">
      <c r="A109" t="s">
        <v>2017</v>
      </c>
      <c r="B109" t="s">
        <v>2018</v>
      </c>
      <c r="C109" t="s">
        <v>2019</v>
      </c>
      <c r="D109" t="s">
        <v>2020</v>
      </c>
      <c r="E109" t="s">
        <v>1841</v>
      </c>
      <c r="F109">
        <v>388</v>
      </c>
      <c r="G109" t="s">
        <v>1842</v>
      </c>
      <c r="I109" s="2" t="s">
        <v>2021</v>
      </c>
      <c r="J109" s="2">
        <v>943</v>
      </c>
      <c r="K109" s="3" t="s">
        <v>2022</v>
      </c>
    </row>
    <row r="110" spans="1:11">
      <c r="A110" t="s">
        <v>2023</v>
      </c>
      <c r="B110" t="s">
        <v>2024</v>
      </c>
      <c r="C110" t="s">
        <v>2025</v>
      </c>
      <c r="D110" t="s">
        <v>2026</v>
      </c>
      <c r="E110" t="s">
        <v>1853</v>
      </c>
      <c r="F110">
        <v>392</v>
      </c>
      <c r="G110" t="s">
        <v>1854</v>
      </c>
      <c r="I110" s="2" t="s">
        <v>2027</v>
      </c>
      <c r="J110" s="2">
        <v>516</v>
      </c>
      <c r="K110" s="3" t="s">
        <v>2028</v>
      </c>
    </row>
    <row r="111" spans="1:11">
      <c r="A111" t="s">
        <v>2029</v>
      </c>
      <c r="B111" t="s">
        <v>2030</v>
      </c>
      <c r="C111" t="s">
        <v>2031</v>
      </c>
      <c r="D111" t="s">
        <v>2032</v>
      </c>
      <c r="E111" t="s">
        <v>1835</v>
      </c>
      <c r="F111">
        <v>0</v>
      </c>
      <c r="G111" t="s">
        <v>1836</v>
      </c>
      <c r="I111" s="2" t="s">
        <v>2033</v>
      </c>
      <c r="J111" s="2">
        <v>566</v>
      </c>
      <c r="K111" s="3" t="s">
        <v>2034</v>
      </c>
    </row>
    <row r="112" spans="1:11">
      <c r="A112" t="s">
        <v>2035</v>
      </c>
      <c r="B112" t="s">
        <v>2036</v>
      </c>
      <c r="C112" t="s">
        <v>2037</v>
      </c>
      <c r="D112" t="s">
        <v>2038</v>
      </c>
      <c r="E112" t="s">
        <v>1847</v>
      </c>
      <c r="F112">
        <v>400</v>
      </c>
      <c r="G112" t="s">
        <v>1848</v>
      </c>
      <c r="I112" s="2" t="s">
        <v>2039</v>
      </c>
      <c r="J112" s="2">
        <v>558</v>
      </c>
      <c r="K112" s="3" t="s">
        <v>2040</v>
      </c>
    </row>
    <row r="113" spans="1:11">
      <c r="A113" t="s">
        <v>2041</v>
      </c>
      <c r="B113" t="s">
        <v>2042</v>
      </c>
      <c r="C113" t="s">
        <v>2043</v>
      </c>
      <c r="D113" t="s">
        <v>2044</v>
      </c>
      <c r="E113" t="s">
        <v>1901</v>
      </c>
      <c r="F113">
        <v>398</v>
      </c>
      <c r="G113" t="s">
        <v>1902</v>
      </c>
      <c r="I113" s="2" t="s">
        <v>2045</v>
      </c>
      <c r="J113" s="2">
        <v>578</v>
      </c>
      <c r="K113" s="3" t="s">
        <v>2046</v>
      </c>
    </row>
    <row r="114" spans="1:11">
      <c r="A114" t="s">
        <v>2047</v>
      </c>
      <c r="B114" t="s">
        <v>2048</v>
      </c>
      <c r="C114" t="s">
        <v>2049</v>
      </c>
      <c r="D114" t="s">
        <v>2050</v>
      </c>
      <c r="E114" t="s">
        <v>1859</v>
      </c>
      <c r="F114">
        <v>404</v>
      </c>
      <c r="G114" t="s">
        <v>1860</v>
      </c>
      <c r="I114" s="2" t="s">
        <v>2051</v>
      </c>
      <c r="J114" s="2">
        <v>524</v>
      </c>
      <c r="K114" s="3" t="s">
        <v>2052</v>
      </c>
    </row>
    <row r="115" spans="1:11">
      <c r="A115" t="s">
        <v>2053</v>
      </c>
      <c r="B115" t="s">
        <v>2054</v>
      </c>
      <c r="C115" t="s">
        <v>2055</v>
      </c>
      <c r="D115" t="s">
        <v>2056</v>
      </c>
      <c r="I115" s="2" t="s">
        <v>2057</v>
      </c>
      <c r="J115" s="2">
        <v>554</v>
      </c>
      <c r="K115" s="3" t="s">
        <v>2058</v>
      </c>
    </row>
    <row r="116" spans="1:11">
      <c r="A116" t="s">
        <v>2059</v>
      </c>
      <c r="B116" t="s">
        <v>2060</v>
      </c>
      <c r="C116" t="s">
        <v>2061</v>
      </c>
      <c r="D116" t="s">
        <v>2062</v>
      </c>
      <c r="E116" t="s">
        <v>1879</v>
      </c>
      <c r="F116">
        <v>408</v>
      </c>
      <c r="G116" t="s">
        <v>1880</v>
      </c>
      <c r="I116" s="2" t="s">
        <v>2063</v>
      </c>
      <c r="J116" s="2">
        <v>512</v>
      </c>
      <c r="K116" s="3" t="s">
        <v>2064</v>
      </c>
    </row>
    <row r="117" spans="1:11">
      <c r="A117" t="s">
        <v>2065</v>
      </c>
      <c r="B117" t="s">
        <v>2066</v>
      </c>
      <c r="C117" t="s">
        <v>2067</v>
      </c>
      <c r="D117" t="s">
        <v>2068</v>
      </c>
      <c r="E117" t="s">
        <v>1885</v>
      </c>
      <c r="F117">
        <v>410</v>
      </c>
      <c r="G117" t="s">
        <v>1886</v>
      </c>
      <c r="I117" s="2" t="s">
        <v>2069</v>
      </c>
      <c r="J117" s="2">
        <v>590</v>
      </c>
      <c r="K117" s="3" t="s">
        <v>2070</v>
      </c>
    </row>
    <row r="118" spans="1:11">
      <c r="A118" t="s">
        <v>2071</v>
      </c>
      <c r="B118" t="s">
        <v>2072</v>
      </c>
      <c r="C118" t="s">
        <v>2073</v>
      </c>
      <c r="D118" t="s">
        <v>2074</v>
      </c>
      <c r="E118" t="s">
        <v>1108</v>
      </c>
      <c r="F118">
        <v>978</v>
      </c>
      <c r="G118" t="s">
        <v>1109</v>
      </c>
      <c r="I118" s="2" t="s">
        <v>2075</v>
      </c>
      <c r="J118" s="2">
        <v>604</v>
      </c>
      <c r="K118" s="3" t="s">
        <v>2076</v>
      </c>
    </row>
    <row r="119" spans="1:11">
      <c r="A119" t="s">
        <v>2077</v>
      </c>
      <c r="B119" t="s">
        <v>2078</v>
      </c>
      <c r="C119" t="s">
        <v>2079</v>
      </c>
      <c r="D119" t="s">
        <v>2080</v>
      </c>
      <c r="E119" t="s">
        <v>1891</v>
      </c>
      <c r="F119">
        <v>414</v>
      </c>
      <c r="G119" t="s">
        <v>1892</v>
      </c>
      <c r="I119" s="2" t="s">
        <v>2081</v>
      </c>
      <c r="J119" s="2">
        <v>598</v>
      </c>
      <c r="K119" s="3" t="s">
        <v>2082</v>
      </c>
    </row>
    <row r="120" spans="1:11">
      <c r="A120" t="s">
        <v>2083</v>
      </c>
      <c r="B120" t="s">
        <v>2084</v>
      </c>
      <c r="C120" t="s">
        <v>2085</v>
      </c>
      <c r="D120" t="s">
        <v>2086</v>
      </c>
      <c r="E120" t="s">
        <v>1865</v>
      </c>
      <c r="F120">
        <v>417</v>
      </c>
      <c r="G120" t="s">
        <v>1866</v>
      </c>
      <c r="I120" s="2" t="s">
        <v>2087</v>
      </c>
      <c r="J120" s="2">
        <v>608</v>
      </c>
      <c r="K120" s="3" t="s">
        <v>2088</v>
      </c>
    </row>
    <row r="121" spans="1:11">
      <c r="A121" t="s">
        <v>2089</v>
      </c>
      <c r="B121" t="s">
        <v>2090</v>
      </c>
      <c r="C121" t="s">
        <v>2091</v>
      </c>
      <c r="D121" t="s">
        <v>2092</v>
      </c>
      <c r="E121" t="s">
        <v>1907</v>
      </c>
      <c r="F121">
        <v>418</v>
      </c>
      <c r="G121" t="s">
        <v>1908</v>
      </c>
      <c r="I121" s="2" t="s">
        <v>2093</v>
      </c>
      <c r="J121" s="2">
        <v>586</v>
      </c>
      <c r="K121" s="3" t="s">
        <v>2094</v>
      </c>
    </row>
    <row r="122" spans="1:11">
      <c r="A122" t="s">
        <v>2095</v>
      </c>
      <c r="B122" t="s">
        <v>2096</v>
      </c>
      <c r="C122" t="s">
        <v>2097</v>
      </c>
      <c r="D122" t="s">
        <v>2098</v>
      </c>
      <c r="E122" t="s">
        <v>1108</v>
      </c>
      <c r="F122">
        <v>978</v>
      </c>
      <c r="G122" t="s">
        <v>1109</v>
      </c>
      <c r="I122" s="2" t="s">
        <v>2099</v>
      </c>
      <c r="J122" s="2">
        <v>985</v>
      </c>
      <c r="K122" s="3" t="s">
        <v>2100</v>
      </c>
    </row>
    <row r="123" spans="1:11">
      <c r="A123" t="s">
        <v>2101</v>
      </c>
      <c r="B123" t="s">
        <v>2102</v>
      </c>
      <c r="C123" t="s">
        <v>2103</v>
      </c>
      <c r="D123" t="s">
        <v>2104</v>
      </c>
      <c r="E123" t="s">
        <v>1913</v>
      </c>
      <c r="F123">
        <v>422</v>
      </c>
      <c r="G123" t="s">
        <v>1914</v>
      </c>
      <c r="I123" s="2" t="s">
        <v>2105</v>
      </c>
      <c r="J123" s="2">
        <v>600</v>
      </c>
      <c r="K123" s="3" t="s">
        <v>2106</v>
      </c>
    </row>
    <row r="124" spans="1:11">
      <c r="A124" t="s">
        <v>2107</v>
      </c>
      <c r="B124" t="s">
        <v>2108</v>
      </c>
      <c r="C124" t="s">
        <v>2109</v>
      </c>
      <c r="D124" t="s">
        <v>2110</v>
      </c>
      <c r="E124" t="s">
        <v>1931</v>
      </c>
      <c r="F124">
        <v>426</v>
      </c>
      <c r="G124" t="s">
        <v>1932</v>
      </c>
      <c r="I124" s="2" t="s">
        <v>2111</v>
      </c>
      <c r="J124" s="2">
        <v>634</v>
      </c>
      <c r="K124" s="3" t="s">
        <v>2112</v>
      </c>
    </row>
    <row r="125" spans="1:11">
      <c r="A125" t="s">
        <v>2113</v>
      </c>
      <c r="B125" t="s">
        <v>2114</v>
      </c>
      <c r="C125" t="s">
        <v>2115</v>
      </c>
      <c r="D125" t="s">
        <v>2116</v>
      </c>
      <c r="E125" t="s">
        <v>1925</v>
      </c>
      <c r="F125">
        <v>430</v>
      </c>
      <c r="G125" t="s">
        <v>1926</v>
      </c>
      <c r="I125" s="2" t="s">
        <v>2117</v>
      </c>
      <c r="J125" s="2">
        <v>946</v>
      </c>
      <c r="K125" s="3" t="s">
        <v>2118</v>
      </c>
    </row>
    <row r="126" spans="1:11">
      <c r="A126" t="s">
        <v>2119</v>
      </c>
      <c r="B126" t="s">
        <v>2120</v>
      </c>
      <c r="C126" t="s">
        <v>2121</v>
      </c>
      <c r="D126" t="s">
        <v>2122</v>
      </c>
      <c r="E126" t="s">
        <v>1937</v>
      </c>
      <c r="F126">
        <v>434</v>
      </c>
      <c r="G126" t="s">
        <v>1938</v>
      </c>
      <c r="I126" s="2" t="s">
        <v>2123</v>
      </c>
      <c r="J126" s="2">
        <v>941</v>
      </c>
      <c r="K126" s="3" t="s">
        <v>2124</v>
      </c>
    </row>
    <row r="127" spans="1:11">
      <c r="A127" t="s">
        <v>2125</v>
      </c>
      <c r="B127" t="s">
        <v>2126</v>
      </c>
      <c r="C127" t="s">
        <v>2127</v>
      </c>
      <c r="D127" t="s">
        <v>2128</v>
      </c>
      <c r="E127" t="s">
        <v>1488</v>
      </c>
      <c r="F127">
        <v>756</v>
      </c>
      <c r="G127" t="s">
        <v>1489</v>
      </c>
      <c r="I127" s="2" t="s">
        <v>2129</v>
      </c>
      <c r="J127" s="2">
        <v>643</v>
      </c>
      <c r="K127" s="3" t="s">
        <v>2130</v>
      </c>
    </row>
    <row r="128" spans="1:11">
      <c r="A128" t="s">
        <v>2131</v>
      </c>
      <c r="B128" t="s">
        <v>2132</v>
      </c>
      <c r="C128" t="s">
        <v>2133</v>
      </c>
      <c r="D128" t="s">
        <v>2134</v>
      </c>
      <c r="E128" t="s">
        <v>1108</v>
      </c>
      <c r="F128">
        <v>978</v>
      </c>
      <c r="G128" t="s">
        <v>1109</v>
      </c>
      <c r="I128" s="2" t="s">
        <v>2135</v>
      </c>
      <c r="J128" s="2">
        <v>646</v>
      </c>
      <c r="K128" s="3" t="s">
        <v>2136</v>
      </c>
    </row>
    <row r="129" spans="1:11">
      <c r="A129" t="s">
        <v>2137</v>
      </c>
      <c r="B129" t="s">
        <v>2138</v>
      </c>
      <c r="C129" t="s">
        <v>2139</v>
      </c>
      <c r="D129" t="s">
        <v>2140</v>
      </c>
      <c r="E129" t="s">
        <v>1108</v>
      </c>
      <c r="F129">
        <v>978</v>
      </c>
      <c r="G129" t="s">
        <v>1109</v>
      </c>
      <c r="I129" s="2" t="s">
        <v>2141</v>
      </c>
      <c r="J129" s="2">
        <v>682</v>
      </c>
      <c r="K129" s="3" t="s">
        <v>2142</v>
      </c>
    </row>
    <row r="130" spans="1:11">
      <c r="A130" t="s">
        <v>2143</v>
      </c>
      <c r="B130" t="s">
        <v>2144</v>
      </c>
      <c r="C130" t="s">
        <v>2145</v>
      </c>
      <c r="D130" t="s">
        <v>2146</v>
      </c>
      <c r="E130" t="s">
        <v>1979</v>
      </c>
      <c r="F130">
        <v>446</v>
      </c>
      <c r="G130" t="s">
        <v>1980</v>
      </c>
      <c r="I130" s="2" t="s">
        <v>2147</v>
      </c>
      <c r="J130" s="2">
        <v>90</v>
      </c>
      <c r="K130" s="3" t="s">
        <v>2148</v>
      </c>
    </row>
    <row r="131" spans="1:11">
      <c r="A131" t="s">
        <v>2149</v>
      </c>
      <c r="B131" t="s">
        <v>2150</v>
      </c>
      <c r="C131" t="s">
        <v>1961</v>
      </c>
      <c r="D131" t="s">
        <v>2151</v>
      </c>
      <c r="E131" t="s">
        <v>1961</v>
      </c>
      <c r="F131">
        <v>807</v>
      </c>
      <c r="G131" t="s">
        <v>1962</v>
      </c>
      <c r="I131" s="2" t="s">
        <v>2152</v>
      </c>
      <c r="J131" s="2">
        <v>690</v>
      </c>
      <c r="K131" s="3" t="s">
        <v>2153</v>
      </c>
    </row>
    <row r="132" spans="1:11">
      <c r="A132" t="s">
        <v>2154</v>
      </c>
      <c r="B132" t="s">
        <v>2155</v>
      </c>
      <c r="C132" t="s">
        <v>2156</v>
      </c>
      <c r="D132" t="s">
        <v>2157</v>
      </c>
      <c r="E132" t="s">
        <v>1955</v>
      </c>
      <c r="F132">
        <v>969</v>
      </c>
      <c r="G132" t="s">
        <v>1956</v>
      </c>
      <c r="I132" s="2" t="s">
        <v>2158</v>
      </c>
      <c r="J132" s="2">
        <v>938</v>
      </c>
      <c r="K132" s="3" t="s">
        <v>2159</v>
      </c>
    </row>
    <row r="133" spans="1:11">
      <c r="A133" t="s">
        <v>2160</v>
      </c>
      <c r="B133" t="s">
        <v>2161</v>
      </c>
      <c r="C133" t="s">
        <v>2162</v>
      </c>
      <c r="D133" t="s">
        <v>2163</v>
      </c>
      <c r="E133" t="s">
        <v>2003</v>
      </c>
      <c r="F133">
        <v>454</v>
      </c>
      <c r="G133" t="s">
        <v>2004</v>
      </c>
      <c r="I133" s="2" t="s">
        <v>2164</v>
      </c>
      <c r="J133" s="2">
        <v>752</v>
      </c>
      <c r="K133" s="3" t="s">
        <v>2165</v>
      </c>
    </row>
    <row r="134" spans="1:11">
      <c r="A134" t="s">
        <v>2166</v>
      </c>
      <c r="B134" t="s">
        <v>2167</v>
      </c>
      <c r="C134" t="s">
        <v>2168</v>
      </c>
      <c r="D134" t="s">
        <v>2169</v>
      </c>
      <c r="E134" t="s">
        <v>2015</v>
      </c>
      <c r="F134">
        <v>458</v>
      </c>
      <c r="G134" t="s">
        <v>2016</v>
      </c>
      <c r="I134" s="2" t="s">
        <v>2170</v>
      </c>
      <c r="J134" s="2">
        <v>702</v>
      </c>
      <c r="K134" s="3" t="s">
        <v>2171</v>
      </c>
    </row>
    <row r="135" spans="1:11">
      <c r="A135" t="s">
        <v>2172</v>
      </c>
      <c r="B135" t="s">
        <v>2173</v>
      </c>
      <c r="C135" t="s">
        <v>2174</v>
      </c>
      <c r="D135" t="s">
        <v>2175</v>
      </c>
      <c r="E135" t="s">
        <v>1997</v>
      </c>
      <c r="F135">
        <v>462</v>
      </c>
      <c r="G135" t="s">
        <v>1998</v>
      </c>
      <c r="I135" s="2" t="s">
        <v>2176</v>
      </c>
      <c r="J135" s="2">
        <v>654</v>
      </c>
      <c r="K135" s="3" t="s">
        <v>2177</v>
      </c>
    </row>
    <row r="136" spans="1:11">
      <c r="A136" t="s">
        <v>2178</v>
      </c>
      <c r="B136" t="s">
        <v>2179</v>
      </c>
      <c r="C136" t="s">
        <v>2180</v>
      </c>
      <c r="D136" t="s">
        <v>2181</v>
      </c>
      <c r="E136" t="s">
        <v>1371</v>
      </c>
      <c r="F136">
        <v>952</v>
      </c>
      <c r="G136" t="s">
        <v>1372</v>
      </c>
      <c r="I136" s="2" t="s">
        <v>2182</v>
      </c>
      <c r="J136" s="2">
        <v>694</v>
      </c>
      <c r="K136" s="3" t="s">
        <v>2183</v>
      </c>
    </row>
    <row r="137" spans="1:11">
      <c r="A137" t="s">
        <v>2184</v>
      </c>
      <c r="B137" t="s">
        <v>2185</v>
      </c>
      <c r="C137" t="s">
        <v>2186</v>
      </c>
      <c r="D137" t="s">
        <v>2187</v>
      </c>
      <c r="E137" t="s">
        <v>1108</v>
      </c>
      <c r="F137">
        <v>978</v>
      </c>
      <c r="G137" t="s">
        <v>1109</v>
      </c>
      <c r="I137" s="2" t="s">
        <v>2188</v>
      </c>
      <c r="J137" s="2">
        <v>706</v>
      </c>
      <c r="K137" s="3" t="s">
        <v>2189</v>
      </c>
    </row>
    <row r="138" spans="1:11">
      <c r="A138" t="s">
        <v>2190</v>
      </c>
      <c r="B138" t="s">
        <v>2191</v>
      </c>
      <c r="C138" t="s">
        <v>2192</v>
      </c>
      <c r="D138" t="s">
        <v>2193</v>
      </c>
      <c r="E138" t="s">
        <v>1034</v>
      </c>
      <c r="F138">
        <v>840</v>
      </c>
      <c r="G138" t="s">
        <v>1080</v>
      </c>
      <c r="I138" s="2" t="s">
        <v>2194</v>
      </c>
      <c r="J138" s="2">
        <v>968</v>
      </c>
      <c r="K138" s="3" t="s">
        <v>2195</v>
      </c>
    </row>
    <row r="139" spans="1:11">
      <c r="A139" t="s">
        <v>2196</v>
      </c>
      <c r="B139" t="s">
        <v>2197</v>
      </c>
      <c r="C139" t="s">
        <v>2198</v>
      </c>
      <c r="D139" t="s">
        <v>2199</v>
      </c>
      <c r="E139" t="s">
        <v>1108</v>
      </c>
      <c r="F139">
        <v>978</v>
      </c>
      <c r="G139" t="s">
        <v>1109</v>
      </c>
      <c r="I139" s="2" t="s">
        <v>2200</v>
      </c>
      <c r="J139" s="2">
        <v>728</v>
      </c>
      <c r="K139" s="3" t="s">
        <v>2201</v>
      </c>
    </row>
    <row r="140" spans="1:11">
      <c r="A140" t="s">
        <v>2202</v>
      </c>
      <c r="B140" t="s">
        <v>2203</v>
      </c>
      <c r="C140" t="s">
        <v>2204</v>
      </c>
      <c r="D140" t="s">
        <v>2205</v>
      </c>
      <c r="E140" t="s">
        <v>1985</v>
      </c>
      <c r="F140">
        <v>478</v>
      </c>
      <c r="G140" t="s">
        <v>1986</v>
      </c>
      <c r="I140" s="2" t="s">
        <v>2206</v>
      </c>
      <c r="J140" s="2">
        <v>678</v>
      </c>
      <c r="K140" s="3" t="s">
        <v>2207</v>
      </c>
    </row>
    <row r="141" spans="1:11">
      <c r="A141" t="s">
        <v>2208</v>
      </c>
      <c r="B141" t="s">
        <v>2209</v>
      </c>
      <c r="C141" t="s">
        <v>2210</v>
      </c>
      <c r="D141" t="s">
        <v>2211</v>
      </c>
      <c r="E141" t="s">
        <v>1991</v>
      </c>
      <c r="F141">
        <v>480</v>
      </c>
      <c r="G141" t="s">
        <v>1992</v>
      </c>
      <c r="I141" s="2" t="s">
        <v>2212</v>
      </c>
      <c r="J141" s="2">
        <v>760</v>
      </c>
      <c r="K141" s="3" t="s">
        <v>2213</v>
      </c>
    </row>
    <row r="142" spans="1:11">
      <c r="A142" t="s">
        <v>2214</v>
      </c>
      <c r="B142" t="s">
        <v>2215</v>
      </c>
      <c r="C142" t="s">
        <v>2216</v>
      </c>
      <c r="D142" t="s">
        <v>2217</v>
      </c>
      <c r="E142" t="s">
        <v>1108</v>
      </c>
      <c r="F142">
        <v>978</v>
      </c>
      <c r="G142" t="s">
        <v>1109</v>
      </c>
      <c r="I142" s="2" t="s">
        <v>1767</v>
      </c>
      <c r="J142" s="2">
        <v>748</v>
      </c>
      <c r="K142" s="3" t="s">
        <v>1768</v>
      </c>
    </row>
    <row r="143" spans="1:11">
      <c r="A143" t="s">
        <v>2218</v>
      </c>
      <c r="B143" t="s">
        <v>2219</v>
      </c>
      <c r="C143" t="s">
        <v>2220</v>
      </c>
      <c r="D143" t="s">
        <v>2221</v>
      </c>
      <c r="E143" t="s">
        <v>2009</v>
      </c>
      <c r="F143">
        <v>484</v>
      </c>
      <c r="G143" t="s">
        <v>2010</v>
      </c>
      <c r="I143" s="2" t="s">
        <v>2222</v>
      </c>
      <c r="J143" s="2">
        <v>764</v>
      </c>
      <c r="K143" s="3" t="s">
        <v>2223</v>
      </c>
    </row>
    <row r="144" spans="1:11">
      <c r="A144" t="s">
        <v>2224</v>
      </c>
      <c r="B144" t="s">
        <v>2225</v>
      </c>
      <c r="C144" t="s">
        <v>2226</v>
      </c>
      <c r="D144" t="s">
        <v>2227</v>
      </c>
      <c r="E144" t="s">
        <v>1034</v>
      </c>
      <c r="F144">
        <v>840</v>
      </c>
      <c r="G144" t="s">
        <v>1080</v>
      </c>
      <c r="I144" s="2" t="s">
        <v>2228</v>
      </c>
      <c r="J144" s="2">
        <v>972</v>
      </c>
      <c r="K144" s="3" t="s">
        <v>2229</v>
      </c>
    </row>
    <row r="145" spans="1:11">
      <c r="A145" t="s">
        <v>2230</v>
      </c>
      <c r="B145" t="s">
        <v>2231</v>
      </c>
      <c r="C145" t="s">
        <v>2232</v>
      </c>
      <c r="D145" t="s">
        <v>2233</v>
      </c>
      <c r="E145" t="s">
        <v>1949</v>
      </c>
      <c r="F145">
        <v>498</v>
      </c>
      <c r="G145" t="s">
        <v>1950</v>
      </c>
      <c r="I145" s="2" t="s">
        <v>2234</v>
      </c>
      <c r="J145" s="2">
        <v>934</v>
      </c>
      <c r="K145" s="3" t="s">
        <v>2235</v>
      </c>
    </row>
    <row r="146" spans="1:11">
      <c r="A146" t="s">
        <v>2236</v>
      </c>
      <c r="B146" t="s">
        <v>2237</v>
      </c>
      <c r="C146" t="s">
        <v>2238</v>
      </c>
      <c r="D146" t="s">
        <v>2239</v>
      </c>
      <c r="E146" t="s">
        <v>1108</v>
      </c>
      <c r="F146">
        <v>978</v>
      </c>
      <c r="G146" t="s">
        <v>1109</v>
      </c>
      <c r="I146" s="2" t="s">
        <v>2240</v>
      </c>
      <c r="J146" s="2">
        <v>788</v>
      </c>
      <c r="K146" s="3" t="s">
        <v>2241</v>
      </c>
    </row>
    <row r="147" spans="1:11">
      <c r="A147" t="s">
        <v>2242</v>
      </c>
      <c r="B147" t="s">
        <v>2243</v>
      </c>
      <c r="C147" t="s">
        <v>2244</v>
      </c>
      <c r="D147" t="s">
        <v>2245</v>
      </c>
      <c r="E147" t="s">
        <v>1973</v>
      </c>
      <c r="F147">
        <v>496</v>
      </c>
      <c r="G147" t="s">
        <v>1974</v>
      </c>
      <c r="I147" s="2" t="s">
        <v>2246</v>
      </c>
      <c r="J147" s="2">
        <v>776</v>
      </c>
      <c r="K147" s="3" t="s">
        <v>2247</v>
      </c>
    </row>
    <row r="148" spans="1:11">
      <c r="A148" t="s">
        <v>2248</v>
      </c>
      <c r="B148" t="s">
        <v>2249</v>
      </c>
      <c r="C148" t="s">
        <v>2250</v>
      </c>
      <c r="D148" t="s">
        <v>2251</v>
      </c>
      <c r="E148" t="s">
        <v>1108</v>
      </c>
      <c r="F148">
        <v>978</v>
      </c>
      <c r="G148" t="s">
        <v>1109</v>
      </c>
      <c r="I148" s="2" t="s">
        <v>2252</v>
      </c>
      <c r="J148" s="2">
        <v>949</v>
      </c>
      <c r="K148" s="3" t="s">
        <v>2253</v>
      </c>
    </row>
    <row r="149" spans="1:11">
      <c r="A149" t="s">
        <v>2254</v>
      </c>
      <c r="B149" t="s">
        <v>2255</v>
      </c>
      <c r="C149" t="s">
        <v>2256</v>
      </c>
      <c r="D149" t="s">
        <v>2257</v>
      </c>
      <c r="E149" t="s">
        <v>1183</v>
      </c>
      <c r="F149">
        <v>951</v>
      </c>
      <c r="G149" t="s">
        <v>1184</v>
      </c>
      <c r="I149" s="2" t="s">
        <v>2258</v>
      </c>
      <c r="J149" s="2">
        <v>780</v>
      </c>
      <c r="K149" s="3" t="s">
        <v>2259</v>
      </c>
    </row>
    <row r="150" spans="1:11">
      <c r="A150" t="s">
        <v>2260</v>
      </c>
      <c r="B150" t="s">
        <v>2261</v>
      </c>
      <c r="C150" t="s">
        <v>2262</v>
      </c>
      <c r="D150" t="s">
        <v>2263</v>
      </c>
      <c r="E150" t="s">
        <v>1943</v>
      </c>
      <c r="F150">
        <v>504</v>
      </c>
      <c r="G150" t="s">
        <v>1944</v>
      </c>
      <c r="I150" s="2" t="s">
        <v>2264</v>
      </c>
      <c r="J150" s="2">
        <v>0</v>
      </c>
      <c r="K150" s="3" t="s">
        <v>2265</v>
      </c>
    </row>
    <row r="151" spans="1:11">
      <c r="A151" t="s">
        <v>2266</v>
      </c>
      <c r="B151" t="s">
        <v>2267</v>
      </c>
      <c r="C151" t="s">
        <v>2268</v>
      </c>
      <c r="D151" t="s">
        <v>2269</v>
      </c>
      <c r="E151" t="s">
        <v>2021</v>
      </c>
      <c r="F151">
        <v>943</v>
      </c>
      <c r="G151" t="s">
        <v>2022</v>
      </c>
      <c r="I151" s="2" t="s">
        <v>2270</v>
      </c>
      <c r="J151" s="2">
        <v>901</v>
      </c>
      <c r="K151" s="3" t="s">
        <v>2271</v>
      </c>
    </row>
    <row r="152" spans="1:11">
      <c r="A152" t="s">
        <v>2272</v>
      </c>
      <c r="B152" t="s">
        <v>2273</v>
      </c>
      <c r="C152" t="s">
        <v>2274</v>
      </c>
      <c r="D152" t="s">
        <v>2275</v>
      </c>
      <c r="E152" t="s">
        <v>1967</v>
      </c>
      <c r="F152">
        <v>104</v>
      </c>
      <c r="G152" t="s">
        <v>1968</v>
      </c>
      <c r="I152" s="2" t="s">
        <v>2276</v>
      </c>
      <c r="J152" s="2">
        <v>834</v>
      </c>
      <c r="K152" s="3" t="s">
        <v>2277</v>
      </c>
    </row>
    <row r="153" spans="1:11">
      <c r="A153" t="s">
        <v>2278</v>
      </c>
      <c r="B153" t="s">
        <v>2279</v>
      </c>
      <c r="C153" t="s">
        <v>2280</v>
      </c>
      <c r="D153" t="s">
        <v>2281</v>
      </c>
      <c r="E153" t="s">
        <v>2027</v>
      </c>
      <c r="F153">
        <v>516</v>
      </c>
      <c r="G153" t="s">
        <v>2028</v>
      </c>
      <c r="I153" s="2" t="s">
        <v>2282</v>
      </c>
      <c r="J153" s="2">
        <v>980</v>
      </c>
      <c r="K153" s="3" t="s">
        <v>2283</v>
      </c>
    </row>
    <row r="154" spans="1:11">
      <c r="A154" t="s">
        <v>2284</v>
      </c>
      <c r="B154" t="s">
        <v>2285</v>
      </c>
      <c r="C154" t="s">
        <v>2286</v>
      </c>
      <c r="D154" t="s">
        <v>2287</v>
      </c>
      <c r="I154" s="2" t="s">
        <v>2288</v>
      </c>
      <c r="J154" s="2">
        <v>800</v>
      </c>
      <c r="K154" s="3" t="s">
        <v>2289</v>
      </c>
    </row>
    <row r="155" spans="1:11">
      <c r="A155" t="s">
        <v>2290</v>
      </c>
      <c r="B155" t="s">
        <v>2291</v>
      </c>
      <c r="C155" t="s">
        <v>2292</v>
      </c>
      <c r="D155" t="s">
        <v>2293</v>
      </c>
      <c r="E155" t="s">
        <v>2051</v>
      </c>
      <c r="F155">
        <v>524</v>
      </c>
      <c r="G155" t="s">
        <v>2052</v>
      </c>
      <c r="I155" s="2" t="s">
        <v>1034</v>
      </c>
      <c r="J155" s="2">
        <v>840</v>
      </c>
      <c r="K155" s="3" t="s">
        <v>1080</v>
      </c>
    </row>
    <row r="156" spans="1:11">
      <c r="A156" t="s">
        <v>2294</v>
      </c>
      <c r="B156" t="s">
        <v>2295</v>
      </c>
      <c r="C156" t="s">
        <v>2296</v>
      </c>
      <c r="D156" t="s">
        <v>2297</v>
      </c>
      <c r="E156" t="s">
        <v>1108</v>
      </c>
      <c r="F156">
        <v>978</v>
      </c>
      <c r="G156" t="s">
        <v>1109</v>
      </c>
      <c r="I156" s="2" t="s">
        <v>1034</v>
      </c>
      <c r="J156" s="2"/>
      <c r="K156" s="3"/>
    </row>
    <row r="157" spans="1:11">
      <c r="A157" t="s">
        <v>2298</v>
      </c>
      <c r="B157" t="s">
        <v>2299</v>
      </c>
      <c r="C157" t="s">
        <v>2300</v>
      </c>
      <c r="D157" t="s">
        <v>2301</v>
      </c>
      <c r="E157" t="s">
        <v>1234</v>
      </c>
      <c r="F157">
        <v>532</v>
      </c>
      <c r="G157" t="s">
        <v>1235</v>
      </c>
      <c r="I157" s="2" t="s">
        <v>2302</v>
      </c>
      <c r="J157" s="2">
        <v>858</v>
      </c>
      <c r="K157" s="3" t="s">
        <v>2303</v>
      </c>
    </row>
    <row r="158" spans="1:11">
      <c r="A158" t="s">
        <v>2304</v>
      </c>
      <c r="B158" t="s">
        <v>2305</v>
      </c>
      <c r="C158" t="s">
        <v>2306</v>
      </c>
      <c r="D158" t="s">
        <v>2307</v>
      </c>
      <c r="I158" s="2" t="s">
        <v>2308</v>
      </c>
      <c r="J158" s="2">
        <v>860</v>
      </c>
      <c r="K158" s="3" t="s">
        <v>2309</v>
      </c>
    </row>
    <row r="159" spans="1:11">
      <c r="A159" t="s">
        <v>2310</v>
      </c>
      <c r="B159" t="s">
        <v>2311</v>
      </c>
      <c r="C159" t="s">
        <v>2312</v>
      </c>
      <c r="D159" t="s">
        <v>2313</v>
      </c>
      <c r="E159" t="s">
        <v>2057</v>
      </c>
      <c r="F159">
        <v>554</v>
      </c>
      <c r="G159" t="s">
        <v>2058</v>
      </c>
      <c r="I159" s="2" t="s">
        <v>2314</v>
      </c>
      <c r="J159" s="2">
        <v>937</v>
      </c>
      <c r="K159" s="3" t="s">
        <v>2315</v>
      </c>
    </row>
    <row r="160" spans="1:11">
      <c r="A160" t="s">
        <v>2316</v>
      </c>
      <c r="B160" t="s">
        <v>2317</v>
      </c>
      <c r="C160" t="s">
        <v>2318</v>
      </c>
      <c r="D160" t="s">
        <v>2319</v>
      </c>
      <c r="E160" t="s">
        <v>2039</v>
      </c>
      <c r="F160">
        <v>558</v>
      </c>
      <c r="G160" t="s">
        <v>2040</v>
      </c>
      <c r="I160" s="2" t="s">
        <v>2320</v>
      </c>
      <c r="J160" s="2">
        <v>704</v>
      </c>
      <c r="K160" s="3" t="s">
        <v>2321</v>
      </c>
    </row>
    <row r="161" spans="1:11">
      <c r="A161" t="s">
        <v>2322</v>
      </c>
      <c r="B161" t="s">
        <v>2323</v>
      </c>
      <c r="C161" t="s">
        <v>2324</v>
      </c>
      <c r="D161" t="s">
        <v>2325</v>
      </c>
      <c r="E161" t="s">
        <v>1371</v>
      </c>
      <c r="F161">
        <v>952</v>
      </c>
      <c r="G161" t="s">
        <v>1372</v>
      </c>
      <c r="I161" s="2" t="s">
        <v>2326</v>
      </c>
      <c r="J161" s="2">
        <v>548</v>
      </c>
      <c r="K161" s="3" t="s">
        <v>2327</v>
      </c>
    </row>
    <row r="162" spans="1:11">
      <c r="A162" t="s">
        <v>2328</v>
      </c>
      <c r="B162" t="s">
        <v>2329</v>
      </c>
      <c r="C162" t="s">
        <v>2330</v>
      </c>
      <c r="D162" t="s">
        <v>2331</v>
      </c>
      <c r="E162" t="s">
        <v>2033</v>
      </c>
      <c r="F162">
        <v>566</v>
      </c>
      <c r="G162" t="s">
        <v>2034</v>
      </c>
      <c r="I162" s="2" t="s">
        <v>2332</v>
      </c>
      <c r="J162" s="2">
        <v>882</v>
      </c>
      <c r="K162" s="3" t="s">
        <v>2333</v>
      </c>
    </row>
    <row r="163" spans="1:11">
      <c r="A163" t="s">
        <v>2334</v>
      </c>
      <c r="B163" t="s">
        <v>2335</v>
      </c>
      <c r="C163" t="s">
        <v>2336</v>
      </c>
      <c r="D163" t="s">
        <v>2337</v>
      </c>
      <c r="I163" s="2" t="s">
        <v>1508</v>
      </c>
      <c r="J163" s="2">
        <v>950</v>
      </c>
      <c r="K163" s="3" t="s">
        <v>1509</v>
      </c>
    </row>
    <row r="164" spans="1:11">
      <c r="A164" t="s">
        <v>2338</v>
      </c>
      <c r="B164" t="s">
        <v>2339</v>
      </c>
      <c r="C164" t="s">
        <v>2340</v>
      </c>
      <c r="D164" t="s">
        <v>2341</v>
      </c>
      <c r="I164" s="2" t="s">
        <v>1183</v>
      </c>
      <c r="J164" s="2">
        <v>951</v>
      </c>
      <c r="K164" s="3" t="s">
        <v>1184</v>
      </c>
    </row>
    <row r="165" spans="1:11">
      <c r="A165" t="s">
        <v>2342</v>
      </c>
      <c r="B165" t="s">
        <v>2343</v>
      </c>
      <c r="C165" t="s">
        <v>2344</v>
      </c>
      <c r="D165" t="s">
        <v>2345</v>
      </c>
      <c r="E165" t="s">
        <v>1034</v>
      </c>
      <c r="F165">
        <v>840</v>
      </c>
      <c r="G165" t="s">
        <v>1080</v>
      </c>
      <c r="I165" s="2" t="s">
        <v>1371</v>
      </c>
      <c r="J165" s="2">
        <v>952</v>
      </c>
      <c r="K165" s="3" t="s">
        <v>1372</v>
      </c>
    </row>
    <row r="166" spans="1:11">
      <c r="A166" t="s">
        <v>2346</v>
      </c>
      <c r="B166" t="s">
        <v>2347</v>
      </c>
      <c r="C166" t="s">
        <v>2348</v>
      </c>
      <c r="D166" t="s">
        <v>2349</v>
      </c>
      <c r="E166" t="s">
        <v>2045</v>
      </c>
      <c r="F166">
        <v>578</v>
      </c>
      <c r="G166" t="s">
        <v>2046</v>
      </c>
      <c r="I166" s="2" t="s">
        <v>2350</v>
      </c>
      <c r="J166" s="2">
        <v>886</v>
      </c>
      <c r="K166" s="3" t="s">
        <v>2351</v>
      </c>
    </row>
    <row r="167" spans="1:11">
      <c r="A167" t="s">
        <v>2352</v>
      </c>
      <c r="B167" t="s">
        <v>2353</v>
      </c>
      <c r="C167" t="s">
        <v>2354</v>
      </c>
      <c r="D167" t="s">
        <v>2355</v>
      </c>
      <c r="E167" t="s">
        <v>2063</v>
      </c>
      <c r="F167">
        <v>512</v>
      </c>
      <c r="G167" t="s">
        <v>2064</v>
      </c>
      <c r="I167" s="2" t="s">
        <v>2356</v>
      </c>
      <c r="J167" s="2">
        <v>710</v>
      </c>
      <c r="K167" s="3" t="s">
        <v>2357</v>
      </c>
    </row>
    <row r="168" spans="1:11">
      <c r="A168" t="s">
        <v>2358</v>
      </c>
      <c r="B168" t="s">
        <v>2359</v>
      </c>
      <c r="C168" t="s">
        <v>2360</v>
      </c>
      <c r="D168" t="s">
        <v>2361</v>
      </c>
      <c r="E168" t="s">
        <v>2093</v>
      </c>
      <c r="F168">
        <v>586</v>
      </c>
      <c r="G168" t="s">
        <v>2094</v>
      </c>
      <c r="I168" s="2" t="s">
        <v>2362</v>
      </c>
      <c r="J168" s="2">
        <v>967</v>
      </c>
      <c r="K168" s="3" t="s">
        <v>2363</v>
      </c>
    </row>
    <row r="169" spans="1:11">
      <c r="A169" t="s">
        <v>2364</v>
      </c>
      <c r="B169" t="s">
        <v>2365</v>
      </c>
      <c r="C169" t="s">
        <v>2366</v>
      </c>
      <c r="D169" t="s">
        <v>2367</v>
      </c>
      <c r="E169" t="s">
        <v>1034</v>
      </c>
      <c r="F169">
        <v>840</v>
      </c>
      <c r="G169" t="s">
        <v>1080</v>
      </c>
    </row>
    <row r="170" spans="1:11">
      <c r="A170" t="s">
        <v>2368</v>
      </c>
      <c r="B170" t="s">
        <v>2369</v>
      </c>
      <c r="C170" t="s">
        <v>2370</v>
      </c>
      <c r="D170" t="s">
        <v>2371</v>
      </c>
    </row>
    <row r="171" spans="1:11">
      <c r="A171" t="s">
        <v>2372</v>
      </c>
      <c r="B171" t="s">
        <v>2373</v>
      </c>
      <c r="C171" t="s">
        <v>2374</v>
      </c>
      <c r="D171" t="s">
        <v>2375</v>
      </c>
      <c r="E171" t="s">
        <v>2069</v>
      </c>
      <c r="F171">
        <v>590</v>
      </c>
      <c r="G171" t="s">
        <v>2070</v>
      </c>
    </row>
    <row r="172" spans="1:11">
      <c r="A172" t="s">
        <v>2376</v>
      </c>
      <c r="B172" t="s">
        <v>2377</v>
      </c>
      <c r="C172" t="s">
        <v>2378</v>
      </c>
      <c r="D172" t="s">
        <v>2379</v>
      </c>
      <c r="E172" t="s">
        <v>2081</v>
      </c>
      <c r="F172">
        <v>598</v>
      </c>
      <c r="G172" t="s">
        <v>2082</v>
      </c>
    </row>
    <row r="173" spans="1:11">
      <c r="A173" t="s">
        <v>2380</v>
      </c>
      <c r="B173" t="s">
        <v>2381</v>
      </c>
      <c r="C173" t="s">
        <v>2382</v>
      </c>
      <c r="D173" t="s">
        <v>2383</v>
      </c>
      <c r="E173" t="s">
        <v>2105</v>
      </c>
      <c r="F173">
        <v>600</v>
      </c>
      <c r="G173" t="s">
        <v>2106</v>
      </c>
    </row>
    <row r="174" spans="1:11">
      <c r="A174" t="s">
        <v>2384</v>
      </c>
      <c r="B174" t="s">
        <v>2385</v>
      </c>
      <c r="C174" t="s">
        <v>2386</v>
      </c>
      <c r="D174" t="s">
        <v>2387</v>
      </c>
      <c r="E174" t="s">
        <v>2075</v>
      </c>
      <c r="F174">
        <v>604</v>
      </c>
      <c r="G174" t="s">
        <v>2076</v>
      </c>
    </row>
    <row r="175" spans="1:11">
      <c r="A175" t="s">
        <v>2388</v>
      </c>
      <c r="B175" t="s">
        <v>2389</v>
      </c>
      <c r="C175" t="s">
        <v>2390</v>
      </c>
      <c r="D175" t="s">
        <v>2391</v>
      </c>
      <c r="E175" t="s">
        <v>2087</v>
      </c>
      <c r="F175">
        <v>608</v>
      </c>
      <c r="G175" t="s">
        <v>2088</v>
      </c>
    </row>
    <row r="176" spans="1:11">
      <c r="A176" t="s">
        <v>2392</v>
      </c>
      <c r="B176" t="s">
        <v>2393</v>
      </c>
      <c r="C176" t="s">
        <v>2394</v>
      </c>
      <c r="D176" t="s">
        <v>2395</v>
      </c>
    </row>
    <row r="177" spans="1:7">
      <c r="A177" t="s">
        <v>2396</v>
      </c>
      <c r="B177" t="s">
        <v>2397</v>
      </c>
      <c r="C177" t="s">
        <v>2398</v>
      </c>
      <c r="D177" t="s">
        <v>2399</v>
      </c>
      <c r="E177" t="s">
        <v>2099</v>
      </c>
      <c r="F177">
        <v>985</v>
      </c>
      <c r="G177" t="s">
        <v>2100</v>
      </c>
    </row>
    <row r="178" spans="1:7">
      <c r="A178" t="s">
        <v>2400</v>
      </c>
      <c r="B178" t="s">
        <v>2401</v>
      </c>
      <c r="C178" t="s">
        <v>2402</v>
      </c>
      <c r="D178" t="s">
        <v>2403</v>
      </c>
      <c r="E178" t="s">
        <v>1108</v>
      </c>
      <c r="F178">
        <v>978</v>
      </c>
      <c r="G178" t="s">
        <v>1109</v>
      </c>
    </row>
    <row r="179" spans="1:7">
      <c r="A179" t="s">
        <v>2404</v>
      </c>
      <c r="B179" t="s">
        <v>2405</v>
      </c>
      <c r="C179" t="s">
        <v>2406</v>
      </c>
      <c r="D179" t="s">
        <v>2407</v>
      </c>
      <c r="E179" t="s">
        <v>1034</v>
      </c>
      <c r="F179">
        <v>840</v>
      </c>
      <c r="G179" t="s">
        <v>1080</v>
      </c>
    </row>
    <row r="180" spans="1:7">
      <c r="A180" t="s">
        <v>2408</v>
      </c>
      <c r="B180" t="s">
        <v>2409</v>
      </c>
      <c r="C180" t="s">
        <v>2410</v>
      </c>
      <c r="D180" t="s">
        <v>2411</v>
      </c>
      <c r="E180" t="s">
        <v>2111</v>
      </c>
      <c r="F180">
        <v>634</v>
      </c>
      <c r="G180" t="s">
        <v>2112</v>
      </c>
    </row>
    <row r="181" spans="1:7">
      <c r="A181" t="s">
        <v>2412</v>
      </c>
      <c r="B181" t="s">
        <v>2413</v>
      </c>
      <c r="C181" t="s">
        <v>2414</v>
      </c>
      <c r="D181" t="s">
        <v>2415</v>
      </c>
      <c r="E181" t="s">
        <v>1508</v>
      </c>
      <c r="F181">
        <v>950</v>
      </c>
      <c r="G181" t="s">
        <v>1509</v>
      </c>
    </row>
    <row r="182" spans="1:7">
      <c r="A182" t="s">
        <v>2416</v>
      </c>
      <c r="B182" t="s">
        <v>2417</v>
      </c>
      <c r="C182" t="s">
        <v>2418</v>
      </c>
      <c r="D182" t="s">
        <v>2419</v>
      </c>
      <c r="E182" t="s">
        <v>1108</v>
      </c>
      <c r="F182">
        <v>978</v>
      </c>
      <c r="G182" t="s">
        <v>1109</v>
      </c>
    </row>
    <row r="183" spans="1:7">
      <c r="A183" t="s">
        <v>2420</v>
      </c>
      <c r="B183" t="s">
        <v>2421</v>
      </c>
      <c r="C183" t="s">
        <v>2422</v>
      </c>
      <c r="D183" t="s">
        <v>2423</v>
      </c>
      <c r="E183" t="s">
        <v>2117</v>
      </c>
      <c r="F183">
        <v>946</v>
      </c>
      <c r="G183" t="s">
        <v>2118</v>
      </c>
    </row>
    <row r="184" spans="1:7">
      <c r="A184" t="s">
        <v>2424</v>
      </c>
      <c r="B184" t="s">
        <v>2425</v>
      </c>
      <c r="C184" t="s">
        <v>2426</v>
      </c>
      <c r="D184" t="s">
        <v>2427</v>
      </c>
      <c r="E184" t="s">
        <v>2129</v>
      </c>
      <c r="F184">
        <v>643</v>
      </c>
      <c r="G184" t="s">
        <v>2130</v>
      </c>
    </row>
    <row r="185" spans="1:7">
      <c r="A185" t="s">
        <v>2428</v>
      </c>
      <c r="B185" t="s">
        <v>2429</v>
      </c>
      <c r="C185" t="s">
        <v>2430</v>
      </c>
      <c r="D185" t="s">
        <v>2431</v>
      </c>
      <c r="E185" t="s">
        <v>2135</v>
      </c>
      <c r="F185">
        <v>646</v>
      </c>
      <c r="G185" t="s">
        <v>2136</v>
      </c>
    </row>
    <row r="186" spans="1:7">
      <c r="A186" t="s">
        <v>2432</v>
      </c>
      <c r="B186" t="s">
        <v>2433</v>
      </c>
      <c r="C186" t="s">
        <v>2434</v>
      </c>
      <c r="D186" t="s">
        <v>2435</v>
      </c>
      <c r="E186" t="s">
        <v>2176</v>
      </c>
      <c r="F186">
        <v>654</v>
      </c>
      <c r="G186" t="s">
        <v>2177</v>
      </c>
    </row>
    <row r="187" spans="1:7">
      <c r="A187" t="s">
        <v>2436</v>
      </c>
      <c r="B187" t="s">
        <v>2437</v>
      </c>
      <c r="C187" t="s">
        <v>2438</v>
      </c>
      <c r="D187" t="s">
        <v>2439</v>
      </c>
      <c r="E187" t="s">
        <v>1183</v>
      </c>
      <c r="F187">
        <v>951</v>
      </c>
      <c r="G187" t="s">
        <v>1184</v>
      </c>
    </row>
    <row r="188" spans="1:7">
      <c r="A188" t="s">
        <v>2440</v>
      </c>
      <c r="B188" t="s">
        <v>2441</v>
      </c>
      <c r="C188" t="s">
        <v>2442</v>
      </c>
      <c r="D188" t="s">
        <v>2443</v>
      </c>
      <c r="E188" t="s">
        <v>1183</v>
      </c>
      <c r="F188">
        <v>951</v>
      </c>
      <c r="G188" t="s">
        <v>1184</v>
      </c>
    </row>
    <row r="189" spans="1:7">
      <c r="A189" t="s">
        <v>2444</v>
      </c>
      <c r="B189" t="s">
        <v>2445</v>
      </c>
      <c r="C189" t="s">
        <v>2446</v>
      </c>
      <c r="D189" t="s">
        <v>2447</v>
      </c>
      <c r="E189" t="s">
        <v>1108</v>
      </c>
      <c r="F189">
        <v>978</v>
      </c>
      <c r="G189" t="s">
        <v>1109</v>
      </c>
    </row>
    <row r="190" spans="1:7">
      <c r="A190" t="s">
        <v>2448</v>
      </c>
      <c r="B190" t="s">
        <v>2449</v>
      </c>
      <c r="C190" t="s">
        <v>2450</v>
      </c>
      <c r="D190" t="s">
        <v>2451</v>
      </c>
      <c r="E190" t="s">
        <v>1183</v>
      </c>
      <c r="F190">
        <v>951</v>
      </c>
      <c r="G190" t="s">
        <v>1184</v>
      </c>
    </row>
    <row r="191" spans="1:7">
      <c r="A191" t="s">
        <v>2452</v>
      </c>
      <c r="B191" t="s">
        <v>2453</v>
      </c>
      <c r="C191" t="s">
        <v>2454</v>
      </c>
      <c r="D191" t="s">
        <v>2455</v>
      </c>
      <c r="E191" t="s">
        <v>1108</v>
      </c>
      <c r="F191">
        <v>978</v>
      </c>
      <c r="G191" t="s">
        <v>1109</v>
      </c>
    </row>
    <row r="192" spans="1:7">
      <c r="A192" t="s">
        <v>2456</v>
      </c>
      <c r="B192" t="s">
        <v>2457</v>
      </c>
      <c r="C192" t="s">
        <v>2458</v>
      </c>
      <c r="D192" t="s">
        <v>2459</v>
      </c>
      <c r="E192" t="s">
        <v>1108</v>
      </c>
      <c r="F192">
        <v>978</v>
      </c>
      <c r="G192" t="s">
        <v>1109</v>
      </c>
    </row>
    <row r="193" spans="1:7">
      <c r="A193" t="s">
        <v>2460</v>
      </c>
      <c r="B193" t="s">
        <v>2461</v>
      </c>
      <c r="C193" t="s">
        <v>2462</v>
      </c>
      <c r="D193" t="s">
        <v>2463</v>
      </c>
      <c r="E193" t="s">
        <v>2332</v>
      </c>
      <c r="F193">
        <v>882</v>
      </c>
      <c r="G193" t="s">
        <v>2333</v>
      </c>
    </row>
    <row r="194" spans="1:7">
      <c r="A194" t="s">
        <v>2464</v>
      </c>
      <c r="B194" t="s">
        <v>2465</v>
      </c>
      <c r="C194" t="s">
        <v>2466</v>
      </c>
      <c r="D194" t="s">
        <v>2467</v>
      </c>
      <c r="E194" t="s">
        <v>1108</v>
      </c>
      <c r="F194">
        <v>978</v>
      </c>
      <c r="G194" t="s">
        <v>1109</v>
      </c>
    </row>
    <row r="195" spans="1:7">
      <c r="A195" t="s">
        <v>2468</v>
      </c>
      <c r="B195" t="s">
        <v>2469</v>
      </c>
      <c r="C195" t="s">
        <v>2470</v>
      </c>
      <c r="D195" t="s">
        <v>2471</v>
      </c>
      <c r="E195" t="s">
        <v>2206</v>
      </c>
      <c r="F195">
        <v>678</v>
      </c>
      <c r="G195" t="s">
        <v>2207</v>
      </c>
    </row>
    <row r="196" spans="1:7">
      <c r="A196" t="s">
        <v>2472</v>
      </c>
      <c r="B196" t="s">
        <v>2473</v>
      </c>
      <c r="C196" t="s">
        <v>2474</v>
      </c>
      <c r="D196" t="s">
        <v>2475</v>
      </c>
      <c r="E196" t="s">
        <v>2141</v>
      </c>
      <c r="F196">
        <v>682</v>
      </c>
      <c r="G196" t="s">
        <v>2142</v>
      </c>
    </row>
    <row r="197" spans="1:7">
      <c r="A197" t="s">
        <v>2476</v>
      </c>
      <c r="B197" t="s">
        <v>2477</v>
      </c>
      <c r="C197" t="s">
        <v>2478</v>
      </c>
      <c r="D197" t="s">
        <v>2479</v>
      </c>
      <c r="E197" t="s">
        <v>1371</v>
      </c>
      <c r="F197">
        <v>952</v>
      </c>
      <c r="G197" t="s">
        <v>1372</v>
      </c>
    </row>
    <row r="198" spans="1:7">
      <c r="A198" t="s">
        <v>2480</v>
      </c>
      <c r="B198" t="s">
        <v>2481</v>
      </c>
      <c r="C198" t="s">
        <v>2482</v>
      </c>
      <c r="D198" t="s">
        <v>2483</v>
      </c>
      <c r="E198" t="s">
        <v>2123</v>
      </c>
      <c r="F198">
        <v>941</v>
      </c>
      <c r="G198" t="s">
        <v>2124</v>
      </c>
    </row>
    <row r="199" spans="1:7">
      <c r="A199" t="s">
        <v>2484</v>
      </c>
      <c r="B199" t="s">
        <v>2485</v>
      </c>
      <c r="C199" t="s">
        <v>2486</v>
      </c>
      <c r="D199" t="s">
        <v>2487</v>
      </c>
      <c r="E199" t="s">
        <v>2152</v>
      </c>
      <c r="F199">
        <v>690</v>
      </c>
      <c r="G199" t="s">
        <v>2153</v>
      </c>
    </row>
    <row r="200" spans="1:7">
      <c r="A200" t="s">
        <v>2488</v>
      </c>
      <c r="B200" t="s">
        <v>2489</v>
      </c>
      <c r="C200" t="s">
        <v>2490</v>
      </c>
      <c r="D200" t="s">
        <v>2491</v>
      </c>
      <c r="E200" t="s">
        <v>2182</v>
      </c>
      <c r="F200">
        <v>694</v>
      </c>
      <c r="G200" t="s">
        <v>2183</v>
      </c>
    </row>
    <row r="201" spans="1:7">
      <c r="A201" t="s">
        <v>2492</v>
      </c>
      <c r="B201" t="s">
        <v>2493</v>
      </c>
      <c r="C201" t="s">
        <v>2494</v>
      </c>
      <c r="D201" t="s">
        <v>2495</v>
      </c>
      <c r="E201" t="s">
        <v>2170</v>
      </c>
      <c r="F201">
        <v>702</v>
      </c>
      <c r="G201" t="s">
        <v>2171</v>
      </c>
    </row>
    <row r="202" spans="1:7">
      <c r="A202" t="s">
        <v>2496</v>
      </c>
      <c r="B202" t="s">
        <v>2497</v>
      </c>
      <c r="C202" t="s">
        <v>2498</v>
      </c>
      <c r="D202" t="s">
        <v>2499</v>
      </c>
      <c r="E202" t="s">
        <v>1108</v>
      </c>
      <c r="F202">
        <v>978</v>
      </c>
      <c r="G202" t="s">
        <v>1109</v>
      </c>
    </row>
    <row r="203" spans="1:7">
      <c r="A203" t="s">
        <v>2500</v>
      </c>
      <c r="B203" t="s">
        <v>2501</v>
      </c>
      <c r="C203" t="s">
        <v>2502</v>
      </c>
      <c r="D203" t="s">
        <v>2503</v>
      </c>
      <c r="E203" t="s">
        <v>1108</v>
      </c>
      <c r="F203">
        <v>978</v>
      </c>
      <c r="G203" t="s">
        <v>1109</v>
      </c>
    </row>
    <row r="204" spans="1:7">
      <c r="A204" t="s">
        <v>2504</v>
      </c>
      <c r="B204" t="s">
        <v>2505</v>
      </c>
      <c r="C204" t="s">
        <v>2506</v>
      </c>
      <c r="D204" t="s">
        <v>2507</v>
      </c>
      <c r="E204" t="s">
        <v>2147</v>
      </c>
      <c r="F204">
        <v>90</v>
      </c>
      <c r="G204" t="s">
        <v>2148</v>
      </c>
    </row>
    <row r="205" spans="1:7">
      <c r="A205" t="s">
        <v>2508</v>
      </c>
      <c r="B205" t="s">
        <v>2509</v>
      </c>
      <c r="C205" t="s">
        <v>2510</v>
      </c>
      <c r="D205" t="s">
        <v>2511</v>
      </c>
      <c r="E205" t="s">
        <v>2188</v>
      </c>
      <c r="F205">
        <v>706</v>
      </c>
      <c r="G205" t="s">
        <v>2189</v>
      </c>
    </row>
    <row r="206" spans="1:7">
      <c r="A206" t="s">
        <v>2512</v>
      </c>
      <c r="B206" t="s">
        <v>2513</v>
      </c>
      <c r="C206" t="s">
        <v>2514</v>
      </c>
      <c r="D206" t="s">
        <v>2515</v>
      </c>
      <c r="E206" t="s">
        <v>2356</v>
      </c>
      <c r="F206">
        <v>710</v>
      </c>
      <c r="G206" t="s">
        <v>2357</v>
      </c>
    </row>
    <row r="207" spans="1:7">
      <c r="A207" t="s">
        <v>2516</v>
      </c>
      <c r="B207" t="s">
        <v>2517</v>
      </c>
      <c r="C207" t="s">
        <v>2518</v>
      </c>
      <c r="D207" t="s">
        <v>2519</v>
      </c>
    </row>
    <row r="208" spans="1:7">
      <c r="A208" t="s">
        <v>2520</v>
      </c>
      <c r="B208" t="s">
        <v>2521</v>
      </c>
      <c r="C208" t="s">
        <v>2522</v>
      </c>
      <c r="D208" t="s">
        <v>2523</v>
      </c>
      <c r="E208" t="s">
        <v>2200</v>
      </c>
      <c r="F208">
        <v>728</v>
      </c>
      <c r="G208" t="s">
        <v>2201</v>
      </c>
    </row>
    <row r="209" spans="1:7">
      <c r="A209" t="s">
        <v>2524</v>
      </c>
      <c r="B209" t="s">
        <v>2525</v>
      </c>
      <c r="C209" t="s">
        <v>2526</v>
      </c>
      <c r="D209" t="s">
        <v>2527</v>
      </c>
      <c r="E209" t="s">
        <v>1108</v>
      </c>
      <c r="F209">
        <v>978</v>
      </c>
      <c r="G209" t="s">
        <v>1109</v>
      </c>
    </row>
    <row r="210" spans="1:7">
      <c r="A210" t="s">
        <v>2528</v>
      </c>
      <c r="B210" t="s">
        <v>2529</v>
      </c>
      <c r="C210" t="s">
        <v>2530</v>
      </c>
      <c r="D210" t="s">
        <v>2531</v>
      </c>
      <c r="E210" t="s">
        <v>1919</v>
      </c>
      <c r="F210">
        <v>144</v>
      </c>
      <c r="G210" t="s">
        <v>1920</v>
      </c>
    </row>
    <row r="211" spans="1:7">
      <c r="A211" t="s">
        <v>2532</v>
      </c>
      <c r="B211" t="s">
        <v>2533</v>
      </c>
      <c r="C211" t="s">
        <v>2534</v>
      </c>
      <c r="D211" t="s">
        <v>2535</v>
      </c>
      <c r="E211" t="s">
        <v>2158</v>
      </c>
      <c r="F211">
        <v>938</v>
      </c>
      <c r="G211" t="s">
        <v>2159</v>
      </c>
    </row>
    <row r="212" spans="1:7">
      <c r="A212" t="s">
        <v>2536</v>
      </c>
      <c r="B212" t="s">
        <v>2537</v>
      </c>
      <c r="C212" t="s">
        <v>2538</v>
      </c>
      <c r="D212" t="s">
        <v>2539</v>
      </c>
      <c r="E212" t="s">
        <v>2194</v>
      </c>
      <c r="F212">
        <v>968</v>
      </c>
      <c r="G212" t="s">
        <v>2195</v>
      </c>
    </row>
    <row r="213" spans="1:7">
      <c r="A213" t="s">
        <v>2540</v>
      </c>
      <c r="B213" t="s">
        <v>2541</v>
      </c>
      <c r="C213" t="s">
        <v>2542</v>
      </c>
      <c r="D213" t="s">
        <v>2543</v>
      </c>
    </row>
    <row r="214" spans="1:7">
      <c r="A214" t="s">
        <v>2544</v>
      </c>
      <c r="B214" t="s">
        <v>2545</v>
      </c>
      <c r="C214" t="s">
        <v>2546</v>
      </c>
      <c r="D214" t="s">
        <v>2547</v>
      </c>
      <c r="E214" t="s">
        <v>2164</v>
      </c>
      <c r="F214">
        <v>752</v>
      </c>
      <c r="G214" t="s">
        <v>2165</v>
      </c>
    </row>
    <row r="215" spans="1:7">
      <c r="A215" t="s">
        <v>2548</v>
      </c>
      <c r="B215" t="s">
        <v>2549</v>
      </c>
      <c r="C215" t="s">
        <v>2550</v>
      </c>
      <c r="D215" t="s">
        <v>2551</v>
      </c>
      <c r="E215" t="s">
        <v>1488</v>
      </c>
      <c r="F215">
        <v>756</v>
      </c>
      <c r="G215" t="s">
        <v>1489</v>
      </c>
    </row>
    <row r="216" spans="1:7">
      <c r="A216" t="s">
        <v>2552</v>
      </c>
      <c r="B216" t="s">
        <v>2553</v>
      </c>
      <c r="C216" t="s">
        <v>2554</v>
      </c>
      <c r="D216" t="s">
        <v>2555</v>
      </c>
      <c r="E216" t="s">
        <v>2212</v>
      </c>
      <c r="F216">
        <v>760</v>
      </c>
      <c r="G216" t="s">
        <v>2213</v>
      </c>
    </row>
    <row r="217" spans="1:7">
      <c r="A217" t="s">
        <v>2556</v>
      </c>
      <c r="B217" t="s">
        <v>2557</v>
      </c>
      <c r="C217" t="s">
        <v>2558</v>
      </c>
      <c r="D217" t="s">
        <v>2559</v>
      </c>
      <c r="E217" t="s">
        <v>2270</v>
      </c>
      <c r="F217">
        <v>901</v>
      </c>
      <c r="G217" t="s">
        <v>2271</v>
      </c>
    </row>
    <row r="218" spans="1:7">
      <c r="A218" t="s">
        <v>2560</v>
      </c>
      <c r="B218" t="s">
        <v>2561</v>
      </c>
      <c r="C218" t="s">
        <v>2562</v>
      </c>
      <c r="D218" t="s">
        <v>2563</v>
      </c>
      <c r="E218" t="s">
        <v>2228</v>
      </c>
      <c r="F218">
        <v>972</v>
      </c>
      <c r="G218" t="s">
        <v>2229</v>
      </c>
    </row>
    <row r="219" spans="1:7">
      <c r="A219" t="s">
        <v>2564</v>
      </c>
      <c r="B219" t="s">
        <v>2565</v>
      </c>
      <c r="C219" t="s">
        <v>2566</v>
      </c>
      <c r="D219" t="s">
        <v>2567</v>
      </c>
      <c r="E219" t="s">
        <v>2276</v>
      </c>
      <c r="F219">
        <v>834</v>
      </c>
      <c r="G219" t="s">
        <v>2277</v>
      </c>
    </row>
    <row r="220" spans="1:7">
      <c r="A220" t="s">
        <v>2568</v>
      </c>
      <c r="B220" t="s">
        <v>2569</v>
      </c>
      <c r="C220" t="s">
        <v>2570</v>
      </c>
      <c r="D220" t="s">
        <v>2571</v>
      </c>
      <c r="E220" t="s">
        <v>2222</v>
      </c>
      <c r="F220">
        <v>764</v>
      </c>
      <c r="G220" t="s">
        <v>2223</v>
      </c>
    </row>
    <row r="221" spans="1:7">
      <c r="A221" t="s">
        <v>2572</v>
      </c>
      <c r="B221" t="s">
        <v>2573</v>
      </c>
      <c r="C221" t="s">
        <v>2574</v>
      </c>
      <c r="D221" t="s">
        <v>2575</v>
      </c>
      <c r="E221" t="s">
        <v>1034</v>
      </c>
      <c r="F221">
        <v>840</v>
      </c>
      <c r="G221" t="s">
        <v>1080</v>
      </c>
    </row>
    <row r="222" spans="1:7">
      <c r="A222" t="s">
        <v>2576</v>
      </c>
      <c r="B222" t="s">
        <v>2577</v>
      </c>
      <c r="C222" t="s">
        <v>2578</v>
      </c>
      <c r="D222" t="s">
        <v>2579</v>
      </c>
      <c r="E222" t="s">
        <v>1371</v>
      </c>
      <c r="F222">
        <v>952</v>
      </c>
      <c r="G222" t="s">
        <v>1372</v>
      </c>
    </row>
    <row r="223" spans="1:7">
      <c r="A223" t="s">
        <v>2580</v>
      </c>
      <c r="B223" t="s">
        <v>2581</v>
      </c>
      <c r="C223" t="s">
        <v>2582</v>
      </c>
      <c r="D223" t="s">
        <v>2583</v>
      </c>
    </row>
    <row r="224" spans="1:7">
      <c r="A224" t="s">
        <v>2584</v>
      </c>
      <c r="B224" t="s">
        <v>2585</v>
      </c>
      <c r="C224" t="s">
        <v>2586</v>
      </c>
      <c r="D224" t="s">
        <v>2587</v>
      </c>
      <c r="E224" t="s">
        <v>2246</v>
      </c>
      <c r="F224">
        <v>776</v>
      </c>
      <c r="G224" t="s">
        <v>2247</v>
      </c>
    </row>
    <row r="225" spans="1:7">
      <c r="A225" t="s">
        <v>2588</v>
      </c>
      <c r="B225" t="s">
        <v>2589</v>
      </c>
      <c r="C225" t="s">
        <v>2590</v>
      </c>
      <c r="D225" t="s">
        <v>2591</v>
      </c>
      <c r="E225" t="s">
        <v>2258</v>
      </c>
      <c r="F225">
        <v>780</v>
      </c>
      <c r="G225" t="s">
        <v>2259</v>
      </c>
    </row>
    <row r="226" spans="1:7">
      <c r="A226" t="s">
        <v>2592</v>
      </c>
      <c r="B226" t="s">
        <v>2593</v>
      </c>
      <c r="C226" t="s">
        <v>2594</v>
      </c>
      <c r="D226" t="s">
        <v>2595</v>
      </c>
      <c r="E226" t="s">
        <v>2240</v>
      </c>
      <c r="F226">
        <v>788</v>
      </c>
      <c r="G226" t="s">
        <v>2241</v>
      </c>
    </row>
    <row r="227" spans="1:7">
      <c r="A227" t="s">
        <v>2596</v>
      </c>
      <c r="B227" t="s">
        <v>2597</v>
      </c>
      <c r="C227" t="s">
        <v>2598</v>
      </c>
      <c r="D227" t="s">
        <v>2599</v>
      </c>
      <c r="E227" t="s">
        <v>2252</v>
      </c>
      <c r="F227">
        <v>949</v>
      </c>
      <c r="G227" t="s">
        <v>2253</v>
      </c>
    </row>
    <row r="228" spans="1:7">
      <c r="A228" t="s">
        <v>2600</v>
      </c>
      <c r="B228" t="s">
        <v>2601</v>
      </c>
      <c r="C228" t="s">
        <v>2602</v>
      </c>
      <c r="D228" t="s">
        <v>2603</v>
      </c>
      <c r="E228" t="s">
        <v>2234</v>
      </c>
      <c r="F228">
        <v>934</v>
      </c>
      <c r="G228" t="s">
        <v>2235</v>
      </c>
    </row>
    <row r="229" spans="1:7">
      <c r="A229" t="s">
        <v>2604</v>
      </c>
      <c r="B229" t="s">
        <v>2605</v>
      </c>
      <c r="C229" t="s">
        <v>2606</v>
      </c>
      <c r="D229" t="s">
        <v>2607</v>
      </c>
      <c r="E229" t="s">
        <v>1034</v>
      </c>
      <c r="F229">
        <v>840</v>
      </c>
      <c r="G229" t="s">
        <v>1080</v>
      </c>
    </row>
    <row r="230" spans="1:7">
      <c r="A230" t="s">
        <v>2608</v>
      </c>
      <c r="B230" t="s">
        <v>2609</v>
      </c>
      <c r="C230" t="s">
        <v>2610</v>
      </c>
      <c r="D230" t="s">
        <v>2611</v>
      </c>
      <c r="E230" t="s">
        <v>2264</v>
      </c>
      <c r="F230">
        <v>0</v>
      </c>
      <c r="G230" t="s">
        <v>2265</v>
      </c>
    </row>
    <row r="231" spans="1:7">
      <c r="A231" t="s">
        <v>2612</v>
      </c>
      <c r="B231" t="s">
        <v>2613</v>
      </c>
      <c r="C231" t="s">
        <v>2614</v>
      </c>
      <c r="D231" t="s">
        <v>2615</v>
      </c>
      <c r="E231" t="s">
        <v>2288</v>
      </c>
      <c r="F231">
        <v>800</v>
      </c>
      <c r="G231" t="s">
        <v>2289</v>
      </c>
    </row>
    <row r="232" spans="1:7">
      <c r="A232" t="s">
        <v>2616</v>
      </c>
      <c r="B232" t="s">
        <v>2617</v>
      </c>
      <c r="C232" t="s">
        <v>2618</v>
      </c>
      <c r="D232" t="s">
        <v>2619</v>
      </c>
      <c r="E232" t="s">
        <v>2282</v>
      </c>
      <c r="F232">
        <v>980</v>
      </c>
      <c r="G232" t="s">
        <v>2283</v>
      </c>
    </row>
    <row r="233" spans="1:7">
      <c r="A233" t="s">
        <v>2620</v>
      </c>
      <c r="B233" t="s">
        <v>2621</v>
      </c>
      <c r="C233" t="s">
        <v>2622</v>
      </c>
      <c r="D233" t="s">
        <v>2623</v>
      </c>
      <c r="E233" t="s">
        <v>1185</v>
      </c>
      <c r="F233">
        <v>784</v>
      </c>
      <c r="G233" t="s">
        <v>1186</v>
      </c>
    </row>
    <row r="234" spans="1:7">
      <c r="A234" t="s">
        <v>51</v>
      </c>
      <c r="B234" t="s">
        <v>2624</v>
      </c>
      <c r="C234" t="s">
        <v>2625</v>
      </c>
      <c r="D234" t="s">
        <v>2626</v>
      </c>
      <c r="E234" t="s">
        <v>78</v>
      </c>
      <c r="F234">
        <v>826</v>
      </c>
      <c r="G234" t="s">
        <v>1655</v>
      </c>
    </row>
    <row r="235" spans="1:7">
      <c r="A235" t="s">
        <v>2627</v>
      </c>
      <c r="B235" t="s">
        <v>2628</v>
      </c>
      <c r="C235" t="s">
        <v>2629</v>
      </c>
      <c r="D235" t="s">
        <v>2630</v>
      </c>
      <c r="E235" t="s">
        <v>2302</v>
      </c>
      <c r="F235">
        <v>858</v>
      </c>
      <c r="G235" t="s">
        <v>2303</v>
      </c>
    </row>
    <row r="236" spans="1:7">
      <c r="A236" t="s">
        <v>2631</v>
      </c>
      <c r="B236" t="s">
        <v>2632</v>
      </c>
      <c r="C236" t="s">
        <v>2633</v>
      </c>
      <c r="D236" t="s">
        <v>2634</v>
      </c>
      <c r="E236" t="s">
        <v>2308</v>
      </c>
      <c r="F236">
        <v>860</v>
      </c>
      <c r="G236" t="s">
        <v>2309</v>
      </c>
    </row>
    <row r="237" spans="1:7">
      <c r="A237" t="s">
        <v>2635</v>
      </c>
      <c r="B237" t="s">
        <v>2636</v>
      </c>
      <c r="C237" t="s">
        <v>2637</v>
      </c>
      <c r="D237" t="s">
        <v>2638</v>
      </c>
      <c r="E237" t="s">
        <v>2326</v>
      </c>
      <c r="F237">
        <v>548</v>
      </c>
      <c r="G237" t="s">
        <v>2327</v>
      </c>
    </row>
    <row r="238" spans="1:7">
      <c r="A238" t="s">
        <v>2639</v>
      </c>
      <c r="B238" t="s">
        <v>2640</v>
      </c>
      <c r="C238" t="s">
        <v>2641</v>
      </c>
      <c r="D238" t="s">
        <v>2642</v>
      </c>
      <c r="E238" t="s">
        <v>1108</v>
      </c>
      <c r="F238">
        <v>978</v>
      </c>
      <c r="G238" t="s">
        <v>1109</v>
      </c>
    </row>
    <row r="239" spans="1:7">
      <c r="A239" t="s">
        <v>2643</v>
      </c>
      <c r="B239" t="s">
        <v>2644</v>
      </c>
      <c r="C239" t="s">
        <v>2645</v>
      </c>
      <c r="D239" t="s">
        <v>2646</v>
      </c>
      <c r="E239" t="s">
        <v>2314</v>
      </c>
      <c r="F239">
        <v>937</v>
      </c>
      <c r="G239" t="s">
        <v>2315</v>
      </c>
    </row>
    <row r="240" spans="1:7">
      <c r="A240" t="s">
        <v>2647</v>
      </c>
      <c r="B240" t="s">
        <v>2648</v>
      </c>
      <c r="C240" t="s">
        <v>2649</v>
      </c>
      <c r="D240" t="s">
        <v>2650</v>
      </c>
      <c r="E240" t="s">
        <v>2320</v>
      </c>
      <c r="F240">
        <v>704</v>
      </c>
      <c r="G240" t="s">
        <v>2321</v>
      </c>
    </row>
    <row r="241" spans="1:7">
      <c r="A241" t="s">
        <v>2651</v>
      </c>
      <c r="B241" t="s">
        <v>2652</v>
      </c>
      <c r="C241" t="s">
        <v>2653</v>
      </c>
      <c r="D241" t="s">
        <v>2654</v>
      </c>
      <c r="E241" t="s">
        <v>1034</v>
      </c>
      <c r="F241">
        <v>840</v>
      </c>
      <c r="G241" t="s">
        <v>1080</v>
      </c>
    </row>
    <row r="242" spans="1:7">
      <c r="A242" t="s">
        <v>2655</v>
      </c>
      <c r="B242" t="s">
        <v>2656</v>
      </c>
      <c r="C242" t="s">
        <v>2657</v>
      </c>
      <c r="D242" t="s">
        <v>2658</v>
      </c>
    </row>
    <row r="243" spans="1:7">
      <c r="A243" t="s">
        <v>2659</v>
      </c>
      <c r="B243" t="s">
        <v>2660</v>
      </c>
      <c r="C243" t="s">
        <v>2661</v>
      </c>
      <c r="D243" t="s">
        <v>2662</v>
      </c>
    </row>
    <row r="244" spans="1:7">
      <c r="A244" t="s">
        <v>2663</v>
      </c>
      <c r="B244" t="s">
        <v>2664</v>
      </c>
      <c r="C244" t="s">
        <v>2665</v>
      </c>
      <c r="D244" t="s">
        <v>2666</v>
      </c>
      <c r="E244" t="s">
        <v>2350</v>
      </c>
      <c r="F244">
        <v>886</v>
      </c>
      <c r="G244" t="s">
        <v>2351</v>
      </c>
    </row>
    <row r="245" spans="1:7">
      <c r="A245" t="s">
        <v>2667</v>
      </c>
      <c r="B245" t="s">
        <v>2668</v>
      </c>
      <c r="C245" t="s">
        <v>2669</v>
      </c>
      <c r="D245" t="s">
        <v>2670</v>
      </c>
      <c r="E245" t="s">
        <v>2362</v>
      </c>
      <c r="F245">
        <v>967</v>
      </c>
      <c r="G245" t="s">
        <v>2363</v>
      </c>
    </row>
    <row r="246" spans="1:7">
      <c r="A246" t="s">
        <v>2671</v>
      </c>
      <c r="B246" t="s">
        <v>2672</v>
      </c>
      <c r="C246" t="s">
        <v>2673</v>
      </c>
      <c r="D246" t="s">
        <v>2674</v>
      </c>
      <c r="E246" t="s">
        <v>1034</v>
      </c>
      <c r="F246">
        <v>840</v>
      </c>
      <c r="G246" t="s">
        <v>1080</v>
      </c>
    </row>
  </sheetData>
  <sheetProtection algorithmName="SHA-512" hashValue="9FBka/+/Na/D2e2bIStNoa19anqawlT9aJ3M4VYu0kRhqha/egjlK9XmNYgDNJ8/EPTdjhIwU7tYO6O3Ivy2bQ==" saltValue="kcMmdFz54Kw1AK0so0uT3A=="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6B24-2326-4CE4-8EB7-6AF4D976F658}">
  <dimension ref="A2:H232"/>
  <sheetViews>
    <sheetView showGridLines="0" topLeftCell="A91" workbookViewId="0">
      <selection activeCell="A148" sqref="A148"/>
    </sheetView>
  </sheetViews>
  <sheetFormatPr defaultColWidth="8.85546875" defaultRowHeight="15" customHeight="1"/>
  <cols>
    <col min="2" max="2" width="85.7109375" customWidth="1"/>
    <col min="3" max="3" width="28.5703125" customWidth="1"/>
    <col min="4" max="4" width="35.7109375" customWidth="1"/>
    <col min="5" max="5" width="28.5703125" customWidth="1"/>
    <col min="6" max="6" width="35.7109375" customWidth="1"/>
    <col min="7" max="7" width="9.140625"/>
    <col min="8" max="8" width="28.5703125" customWidth="1"/>
  </cols>
  <sheetData>
    <row r="2" spans="2:8" ht="26.25" customHeight="1">
      <c r="B2" s="268" t="s">
        <v>2675</v>
      </c>
      <c r="C2" s="269"/>
      <c r="D2" s="269"/>
      <c r="E2" s="269"/>
      <c r="F2" s="269"/>
      <c r="G2" s="269"/>
      <c r="H2" s="270" t="s">
        <v>2676</v>
      </c>
    </row>
    <row r="3" spans="2:8" ht="19.5" customHeight="1">
      <c r="B3" s="271" t="s">
        <v>2677</v>
      </c>
      <c r="C3" s="272"/>
      <c r="D3" s="272"/>
      <c r="E3" s="272"/>
      <c r="F3" s="272"/>
      <c r="G3" s="272"/>
    </row>
    <row r="4" spans="2:8" ht="16.5" customHeight="1">
      <c r="B4" s="273" t="s">
        <v>34</v>
      </c>
      <c r="C4" s="274"/>
      <c r="D4" s="274"/>
      <c r="E4" s="274"/>
      <c r="F4" s="274"/>
      <c r="G4" s="274"/>
      <c r="H4" s="275" t="s">
        <v>2678</v>
      </c>
    </row>
    <row r="5" spans="2:8" ht="15.75" customHeight="1">
      <c r="H5" s="276" t="s">
        <v>2679</v>
      </c>
    </row>
    <row r="6" spans="2:8" ht="15.75" customHeight="1">
      <c r="B6" s="277" t="s">
        <v>2680</v>
      </c>
      <c r="C6" s="278">
        <v>1</v>
      </c>
      <c r="H6" s="279"/>
    </row>
    <row r="7" spans="2:8" ht="15.75" customHeight="1">
      <c r="B7" s="277" t="s">
        <v>2681</v>
      </c>
      <c r="C7" s="280">
        <v>45959</v>
      </c>
      <c r="H7" s="275" t="s">
        <v>2682</v>
      </c>
    </row>
    <row r="8" spans="2:8" ht="15.75" customHeight="1">
      <c r="B8" s="277" t="s">
        <v>2683</v>
      </c>
      <c r="C8" s="281" t="s">
        <v>2679</v>
      </c>
      <c r="H8" s="276" t="s">
        <v>2684</v>
      </c>
    </row>
    <row r="9" spans="2:8" ht="15" customHeight="1">
      <c r="H9" s="279"/>
    </row>
    <row r="10" spans="2:8" ht="19.5" customHeight="1">
      <c r="B10" s="282" t="s">
        <v>2685</v>
      </c>
      <c r="H10" s="275" t="s">
        <v>2686</v>
      </c>
    </row>
    <row r="11" spans="2:8" ht="15.75" customHeight="1">
      <c r="B11" s="283" t="s">
        <v>2687</v>
      </c>
      <c r="H11" s="276" t="s">
        <v>2688</v>
      </c>
    </row>
    <row r="12" spans="2:8" ht="15.75" customHeight="1">
      <c r="H12" s="276" t="s">
        <v>2689</v>
      </c>
    </row>
    <row r="13" spans="2:8" ht="19.5" customHeight="1">
      <c r="B13" s="282" t="s">
        <v>2690</v>
      </c>
      <c r="H13" s="276" t="s">
        <v>2691</v>
      </c>
    </row>
    <row r="14" spans="2:8" ht="15.75" customHeight="1">
      <c r="B14" s="283" t="s">
        <v>2692</v>
      </c>
      <c r="H14" s="276" t="s">
        <v>2693</v>
      </c>
    </row>
    <row r="15" spans="2:8" ht="15.75" customHeight="1">
      <c r="B15" s="283" t="s">
        <v>2694</v>
      </c>
    </row>
    <row r="16" spans="2:8" ht="15.75" customHeight="1">
      <c r="B16" s="283" t="s">
        <v>2695</v>
      </c>
    </row>
    <row r="17" spans="2:2" ht="15.75" customHeight="1">
      <c r="B17" s="283" t="s">
        <v>2696</v>
      </c>
    </row>
    <row r="19" spans="2:2" ht="19.5" customHeight="1">
      <c r="B19" s="282" t="s">
        <v>2697</v>
      </c>
    </row>
    <row r="21" spans="2:2" ht="15.75" customHeight="1">
      <c r="B21" s="284" t="s">
        <v>2698</v>
      </c>
    </row>
    <row r="22" spans="2:2" ht="15.75" customHeight="1">
      <c r="B22" s="285" t="s">
        <v>2699</v>
      </c>
    </row>
    <row r="23" spans="2:2" ht="15.75" customHeight="1">
      <c r="B23" s="285" t="s">
        <v>2700</v>
      </c>
    </row>
    <row r="24" spans="2:2" ht="15.75" customHeight="1">
      <c r="B24" s="285" t="s">
        <v>2701</v>
      </c>
    </row>
    <row r="25" spans="2:2" ht="15.75" customHeight="1">
      <c r="B25" s="285" t="s">
        <v>2702</v>
      </c>
    </row>
    <row r="26" spans="2:2" ht="15.75" customHeight="1">
      <c r="B26" s="285" t="s">
        <v>2703</v>
      </c>
    </row>
    <row r="28" spans="2:2" ht="15.75" customHeight="1">
      <c r="B28" s="284" t="s">
        <v>2704</v>
      </c>
    </row>
    <row r="29" spans="2:2" ht="15.75" customHeight="1">
      <c r="B29" s="285" t="s">
        <v>2705</v>
      </c>
    </row>
    <row r="30" spans="2:2" ht="15.75" customHeight="1">
      <c r="B30" s="285" t="s">
        <v>2706</v>
      </c>
    </row>
    <row r="31" spans="2:2" ht="15.75" customHeight="1">
      <c r="B31" s="285" t="s">
        <v>2707</v>
      </c>
    </row>
    <row r="32" spans="2:2" ht="15.75" customHeight="1">
      <c r="B32" s="285" t="s">
        <v>2708</v>
      </c>
    </row>
    <row r="33" spans="2:6" ht="15.75" customHeight="1">
      <c r="B33" s="285" t="s">
        <v>2709</v>
      </c>
    </row>
    <row r="35" spans="2:6" ht="19.5" customHeight="1">
      <c r="B35" s="282" t="s">
        <v>2710</v>
      </c>
    </row>
    <row r="36" spans="2:6" ht="15.75" customHeight="1">
      <c r="B36" s="283" t="s">
        <v>2711</v>
      </c>
    </row>
    <row r="38" spans="2:6" ht="15.75" customHeight="1">
      <c r="C38" s="286" t="s">
        <v>2712</v>
      </c>
      <c r="D38" s="286" t="s">
        <v>2713</v>
      </c>
      <c r="E38" s="286" t="s">
        <v>2714</v>
      </c>
      <c r="F38" s="286" t="s">
        <v>2715</v>
      </c>
    </row>
    <row r="39" spans="2:6" ht="15.75" customHeight="1">
      <c r="C39" s="287">
        <v>1</v>
      </c>
      <c r="D39" s="288" t="s">
        <v>2716</v>
      </c>
      <c r="E39" s="287" t="s">
        <v>2717</v>
      </c>
      <c r="F39" s="288" t="s">
        <v>2718</v>
      </c>
    </row>
    <row r="40" spans="2:6" ht="15.75" customHeight="1">
      <c r="C40" s="289">
        <v>2</v>
      </c>
      <c r="D40" s="290" t="s">
        <v>2719</v>
      </c>
      <c r="E40" s="289" t="s">
        <v>2720</v>
      </c>
      <c r="F40" s="290" t="s">
        <v>2721</v>
      </c>
    </row>
    <row r="41" spans="2:6" ht="15.75" customHeight="1">
      <c r="C41" s="287">
        <v>3</v>
      </c>
      <c r="D41" s="288" t="s">
        <v>2722</v>
      </c>
      <c r="E41" s="287" t="s">
        <v>2723</v>
      </c>
      <c r="F41" s="288" t="s">
        <v>2724</v>
      </c>
    </row>
    <row r="42" spans="2:6" ht="15.75" customHeight="1">
      <c r="C42" s="289">
        <v>4</v>
      </c>
      <c r="D42" s="290" t="s">
        <v>2725</v>
      </c>
      <c r="E42" s="289" t="s">
        <v>2717</v>
      </c>
      <c r="F42" s="290" t="s">
        <v>2726</v>
      </c>
    </row>
    <row r="43" spans="2:6" ht="15.75" customHeight="1">
      <c r="C43" s="287">
        <v>5</v>
      </c>
      <c r="D43" s="288" t="s">
        <v>2727</v>
      </c>
      <c r="E43" s="287" t="s">
        <v>2717</v>
      </c>
      <c r="F43" s="288" t="s">
        <v>2728</v>
      </c>
    </row>
    <row r="46" spans="2:6" ht="19.5" customHeight="1">
      <c r="B46" s="282" t="s">
        <v>2729</v>
      </c>
    </row>
    <row r="48" spans="2:6" ht="16.5" customHeight="1">
      <c r="B48" s="291" t="s">
        <v>2730</v>
      </c>
    </row>
    <row r="49" spans="1:2" ht="15.75" customHeight="1">
      <c r="B49" s="284" t="s">
        <v>2731</v>
      </c>
    </row>
    <row r="50" spans="1:2" ht="15.75" customHeight="1">
      <c r="A50" s="299" t="b">
        <v>1</v>
      </c>
      <c r="B50" s="285" t="s">
        <v>2732</v>
      </c>
    </row>
    <row r="51" spans="1:2" ht="15.75" customHeight="1">
      <c r="A51" s="299" t="b">
        <v>1</v>
      </c>
      <c r="B51" s="285" t="s">
        <v>2733</v>
      </c>
    </row>
    <row r="52" spans="1:2" ht="15.75" customHeight="1">
      <c r="A52" s="299" t="b">
        <v>1</v>
      </c>
      <c r="B52" s="285" t="s">
        <v>2734</v>
      </c>
    </row>
    <row r="53" spans="1:2" ht="15.75" customHeight="1">
      <c r="A53" s="299" t="b">
        <v>1</v>
      </c>
      <c r="B53" s="285" t="s">
        <v>2735</v>
      </c>
    </row>
    <row r="54" spans="1:2" ht="15.75" customHeight="1">
      <c r="A54" s="299" t="b">
        <v>1</v>
      </c>
      <c r="B54" s="285" t="s">
        <v>2736</v>
      </c>
    </row>
    <row r="56" spans="1:2" ht="15.75" customHeight="1">
      <c r="B56" s="284" t="s">
        <v>2737</v>
      </c>
    </row>
    <row r="57" spans="1:2" ht="15.75" customHeight="1">
      <c r="A57" s="299" t="b">
        <v>1</v>
      </c>
      <c r="B57" s="285" t="s">
        <v>2738</v>
      </c>
    </row>
    <row r="58" spans="1:2" ht="15.75" customHeight="1">
      <c r="A58" s="299">
        <v>4</v>
      </c>
      <c r="B58" s="285" t="s">
        <v>2739</v>
      </c>
    </row>
    <row r="60" spans="1:2" ht="16.5" customHeight="1">
      <c r="B60" s="291" t="s">
        <v>2740</v>
      </c>
    </row>
    <row r="61" spans="1:2" ht="15.75" customHeight="1">
      <c r="B61" s="284" t="s">
        <v>2731</v>
      </c>
    </row>
    <row r="62" spans="1:2" ht="15.75" customHeight="1">
      <c r="A62" s="299" t="b">
        <v>1</v>
      </c>
      <c r="B62" s="285" t="s">
        <v>2741</v>
      </c>
    </row>
    <row r="63" spans="1:2" ht="15.75" customHeight="1">
      <c r="A63" s="299" t="b">
        <v>1</v>
      </c>
      <c r="B63" s="285" t="s">
        <v>2742</v>
      </c>
    </row>
    <row r="64" spans="1:2" ht="15.75" customHeight="1">
      <c r="A64" s="299" t="b">
        <v>1</v>
      </c>
      <c r="B64" s="285" t="s">
        <v>2743</v>
      </c>
    </row>
    <row r="65" spans="1:2" ht="15.75" customHeight="1">
      <c r="A65" s="299" t="b">
        <v>1</v>
      </c>
      <c r="B65" s="285" t="s">
        <v>2744</v>
      </c>
    </row>
    <row r="66" spans="1:2" ht="15.75" customHeight="1">
      <c r="A66" s="299" t="b">
        <v>1</v>
      </c>
      <c r="B66" s="285" t="s">
        <v>2745</v>
      </c>
    </row>
    <row r="67" spans="1:2" ht="15.75" customHeight="1">
      <c r="A67" s="299" t="b">
        <v>1</v>
      </c>
      <c r="B67" s="285" t="s">
        <v>2746</v>
      </c>
    </row>
    <row r="69" spans="1:2" ht="15.75" customHeight="1">
      <c r="B69" s="284" t="s">
        <v>2737</v>
      </c>
    </row>
    <row r="70" spans="1:2" ht="15.75" customHeight="1">
      <c r="A70" s="299" t="b">
        <v>0</v>
      </c>
      <c r="B70" s="285" t="s">
        <v>2747</v>
      </c>
    </row>
    <row r="71" spans="1:2" ht="15.75" customHeight="1">
      <c r="A71" s="299" t="b">
        <v>0</v>
      </c>
      <c r="B71" s="285" t="s">
        <v>2748</v>
      </c>
    </row>
    <row r="72" spans="1:2" ht="15.75" customHeight="1">
      <c r="A72" s="299" t="b">
        <v>0</v>
      </c>
      <c r="B72" s="285" t="s">
        <v>2749</v>
      </c>
    </row>
    <row r="73" spans="1:2" ht="15.75" customHeight="1">
      <c r="A73" s="299" t="b">
        <v>0</v>
      </c>
      <c r="B73" s="285" t="s">
        <v>2750</v>
      </c>
    </row>
    <row r="76" spans="1:2" ht="16.5" customHeight="1">
      <c r="B76" s="291" t="s">
        <v>2751</v>
      </c>
    </row>
    <row r="77" spans="1:2" ht="15.75" customHeight="1">
      <c r="B77" s="284" t="s">
        <v>2731</v>
      </c>
    </row>
    <row r="78" spans="1:2" ht="15.75" customHeight="1">
      <c r="A78" s="299" t="b">
        <v>1</v>
      </c>
      <c r="B78" s="285" t="s">
        <v>2752</v>
      </c>
    </row>
    <row r="79" spans="1:2" ht="15.75" customHeight="1">
      <c r="A79" s="299" t="b">
        <v>1</v>
      </c>
      <c r="B79" s="285" t="s">
        <v>2753</v>
      </c>
    </row>
    <row r="80" spans="1:2" ht="15.75" customHeight="1">
      <c r="A80" s="299" t="b">
        <v>1</v>
      </c>
      <c r="B80" s="285" t="s">
        <v>2754</v>
      </c>
    </row>
    <row r="81" spans="1:2" ht="15.75" customHeight="1">
      <c r="A81" s="299" t="b">
        <v>1</v>
      </c>
      <c r="B81" s="285" t="s">
        <v>2755</v>
      </c>
    </row>
    <row r="82" spans="1:2" ht="15.75" customHeight="1">
      <c r="A82" s="299" t="b">
        <v>1</v>
      </c>
      <c r="B82" s="285" t="s">
        <v>2756</v>
      </c>
    </row>
    <row r="84" spans="1:2" ht="15.75" customHeight="1">
      <c r="B84" s="284" t="s">
        <v>2737</v>
      </c>
    </row>
    <row r="85" spans="1:2" ht="15.75" customHeight="1">
      <c r="A85" s="299" t="b">
        <v>0</v>
      </c>
      <c r="B85" s="285" t="s">
        <v>2757</v>
      </c>
    </row>
    <row r="86" spans="1:2" ht="15.75" customHeight="1">
      <c r="A86" s="299" t="b">
        <v>0</v>
      </c>
      <c r="B86" s="285" t="s">
        <v>2758</v>
      </c>
    </row>
    <row r="87" spans="1:2" ht="15.75" customHeight="1">
      <c r="A87" s="299" t="b">
        <v>0</v>
      </c>
      <c r="B87" s="285" t="s">
        <v>2759</v>
      </c>
    </row>
    <row r="88" spans="1:2" ht="15.75" customHeight="1">
      <c r="A88" s="299" t="b">
        <v>0</v>
      </c>
      <c r="B88" s="285" t="s">
        <v>2760</v>
      </c>
    </row>
    <row r="89" spans="1:2" ht="15.75" customHeight="1">
      <c r="A89" s="299" t="b">
        <v>0</v>
      </c>
      <c r="B89" s="285" t="s">
        <v>2761</v>
      </c>
    </row>
    <row r="90" spans="1:2" ht="15.75" customHeight="1">
      <c r="A90" s="299" t="b">
        <v>0</v>
      </c>
      <c r="B90" s="285" t="s">
        <v>2762</v>
      </c>
    </row>
    <row r="93" spans="1:2" ht="16.5" customHeight="1">
      <c r="B93" s="291" t="s">
        <v>2763</v>
      </c>
    </row>
    <row r="94" spans="1:2" ht="15.75" customHeight="1">
      <c r="B94" s="284" t="s">
        <v>2731</v>
      </c>
    </row>
    <row r="95" spans="1:2" ht="15.75" customHeight="1">
      <c r="A95" s="299" t="b">
        <v>1</v>
      </c>
      <c r="B95" s="285" t="s">
        <v>2764</v>
      </c>
    </row>
    <row r="96" spans="1:2" ht="15.75" customHeight="1">
      <c r="A96" s="299" t="b">
        <v>1</v>
      </c>
      <c r="B96" s="285" t="s">
        <v>2765</v>
      </c>
    </row>
    <row r="97" spans="1:2" ht="15.75" customHeight="1">
      <c r="A97" s="299" t="b">
        <v>1</v>
      </c>
      <c r="B97" s="285" t="s">
        <v>2766</v>
      </c>
    </row>
    <row r="98" spans="1:2" ht="15.75" customHeight="1">
      <c r="A98" s="299" t="b">
        <v>1</v>
      </c>
      <c r="B98" s="285" t="s">
        <v>2767</v>
      </c>
    </row>
    <row r="99" spans="1:2" ht="15.75" customHeight="1">
      <c r="A99" s="299" t="b">
        <v>1</v>
      </c>
      <c r="B99" s="285" t="s">
        <v>2768</v>
      </c>
    </row>
    <row r="100" spans="1:2" ht="15.75" customHeight="1">
      <c r="A100" s="299" t="b">
        <v>1</v>
      </c>
      <c r="B100" s="285" t="s">
        <v>2769</v>
      </c>
    </row>
    <row r="101" spans="1:2" ht="15.75" customHeight="1">
      <c r="A101" s="299" t="b">
        <v>1</v>
      </c>
      <c r="B101" s="285" t="s">
        <v>2770</v>
      </c>
    </row>
    <row r="103" spans="1:2" ht="15.75" customHeight="1">
      <c r="B103" s="284" t="s">
        <v>2737</v>
      </c>
    </row>
    <row r="104" spans="1:2" ht="15.75" customHeight="1">
      <c r="A104" s="299" t="b">
        <v>1</v>
      </c>
      <c r="B104" s="285" t="s">
        <v>2771</v>
      </c>
    </row>
    <row r="105" spans="1:2" ht="15.75" customHeight="1">
      <c r="A105" s="299" t="b">
        <v>1</v>
      </c>
      <c r="B105" s="285" t="s">
        <v>2772</v>
      </c>
    </row>
    <row r="106" spans="1:2" ht="15.75" customHeight="1">
      <c r="A106" s="299" t="b">
        <v>1</v>
      </c>
      <c r="B106" s="285" t="s">
        <v>2773</v>
      </c>
    </row>
    <row r="109" spans="1:2" ht="16.5" customHeight="1">
      <c r="B109" s="291" t="s">
        <v>2774</v>
      </c>
    </row>
    <row r="110" spans="1:2" ht="15.75" customHeight="1">
      <c r="B110" s="284" t="s">
        <v>2731</v>
      </c>
    </row>
    <row r="111" spans="1:2" ht="15.75" customHeight="1">
      <c r="A111" s="299" t="b">
        <v>1</v>
      </c>
      <c r="B111" s="285" t="s">
        <v>2775</v>
      </c>
    </row>
    <row r="112" spans="1:2" ht="15.75" customHeight="1">
      <c r="A112" s="299" t="b">
        <v>1</v>
      </c>
      <c r="B112" s="285" t="s">
        <v>2776</v>
      </c>
    </row>
    <row r="113" spans="1:2" ht="15.75" customHeight="1">
      <c r="A113" s="299" t="b">
        <v>1</v>
      </c>
      <c r="B113" s="285" t="s">
        <v>2777</v>
      </c>
    </row>
    <row r="114" spans="1:2" ht="15.75" customHeight="1">
      <c r="A114" s="299" t="b">
        <v>1</v>
      </c>
      <c r="B114" s="285" t="s">
        <v>2778</v>
      </c>
    </row>
    <row r="115" spans="1:2" ht="15.75" customHeight="1">
      <c r="A115" s="299" t="b">
        <v>1</v>
      </c>
      <c r="B115" s="285" t="s">
        <v>2779</v>
      </c>
    </row>
    <row r="116" spans="1:2" ht="15.75" customHeight="1">
      <c r="A116" s="299" t="b">
        <v>0</v>
      </c>
      <c r="B116" s="285" t="s">
        <v>2780</v>
      </c>
    </row>
    <row r="118" spans="1:2" ht="15.75" customHeight="1">
      <c r="B118" s="284" t="s">
        <v>2737</v>
      </c>
    </row>
    <row r="119" spans="1:2" ht="15.75" customHeight="1">
      <c r="A119" s="299" t="b">
        <v>1</v>
      </c>
      <c r="B119" s="285" t="s">
        <v>2781</v>
      </c>
    </row>
    <row r="120" spans="1:2" ht="15.75" customHeight="1">
      <c r="A120" s="299" t="b">
        <v>1</v>
      </c>
      <c r="B120" s="285" t="s">
        <v>2782</v>
      </c>
    </row>
    <row r="121" spans="1:2" ht="15.75" customHeight="1">
      <c r="A121" s="299" t="b">
        <v>1</v>
      </c>
      <c r="B121" s="285" t="s">
        <v>2783</v>
      </c>
    </row>
    <row r="122" spans="1:2" ht="15.75" customHeight="1">
      <c r="A122" s="299" t="b">
        <v>1</v>
      </c>
      <c r="B122" s="285" t="s">
        <v>2784</v>
      </c>
    </row>
    <row r="125" spans="1:2" ht="19.5" customHeight="1">
      <c r="B125" s="282" t="s">
        <v>2785</v>
      </c>
    </row>
    <row r="126" spans="1:2" ht="15.75" customHeight="1">
      <c r="B126" s="292" t="s">
        <v>2786</v>
      </c>
    </row>
    <row r="128" spans="1:2" ht="15.75" customHeight="1">
      <c r="B128" s="284" t="s">
        <v>2787</v>
      </c>
    </row>
    <row r="129" spans="1:2" ht="15.75" customHeight="1">
      <c r="A129" s="299" t="b">
        <v>1</v>
      </c>
      <c r="B129" s="285" t="s">
        <v>2788</v>
      </c>
    </row>
    <row r="130" spans="1:2" ht="15.75" customHeight="1">
      <c r="A130" s="299" t="b">
        <v>1</v>
      </c>
      <c r="B130" s="285" t="s">
        <v>2789</v>
      </c>
    </row>
    <row r="131" spans="1:2" ht="15.75" customHeight="1">
      <c r="A131" s="299" t="b">
        <v>1</v>
      </c>
      <c r="B131" s="285" t="s">
        <v>2790</v>
      </c>
    </row>
    <row r="132" spans="1:2" ht="15.75" customHeight="1">
      <c r="A132" s="299" t="b">
        <v>1</v>
      </c>
      <c r="B132" s="285" t="s">
        <v>2791</v>
      </c>
    </row>
    <row r="134" spans="1:2" ht="15.75" customHeight="1">
      <c r="B134" s="284" t="s">
        <v>2792</v>
      </c>
    </row>
    <row r="135" spans="1:2" ht="15.75" customHeight="1">
      <c r="A135" s="299" t="b">
        <v>1</v>
      </c>
      <c r="B135" s="285" t="s">
        <v>2793</v>
      </c>
    </row>
    <row r="136" spans="1:2" ht="15.75" customHeight="1">
      <c r="A136" s="299" t="b">
        <v>1</v>
      </c>
      <c r="B136" s="285" t="s">
        <v>2794</v>
      </c>
    </row>
    <row r="137" spans="1:2" ht="15.75" customHeight="1">
      <c r="A137" s="299" t="b">
        <v>1</v>
      </c>
      <c r="B137" s="285" t="s">
        <v>2795</v>
      </c>
    </row>
    <row r="138" spans="1:2" ht="15.75" customHeight="1">
      <c r="A138" s="299" t="b">
        <v>1</v>
      </c>
      <c r="B138" s="285" t="s">
        <v>2796</v>
      </c>
    </row>
    <row r="140" spans="1:2" ht="15.75" customHeight="1">
      <c r="B140" s="284" t="s">
        <v>2797</v>
      </c>
    </row>
    <row r="141" spans="1:2" ht="15.75" customHeight="1">
      <c r="A141" s="299" t="b">
        <v>1</v>
      </c>
      <c r="B141" s="285" t="s">
        <v>2798</v>
      </c>
    </row>
    <row r="142" spans="1:2" ht="15.75" customHeight="1">
      <c r="A142" s="299" t="b">
        <v>1</v>
      </c>
      <c r="B142" s="285" t="s">
        <v>2799</v>
      </c>
    </row>
    <row r="143" spans="1:2" ht="15.75" customHeight="1">
      <c r="A143" s="299" t="b">
        <v>1</v>
      </c>
      <c r="B143" s="285" t="s">
        <v>2800</v>
      </c>
    </row>
    <row r="145" spans="1:6" ht="15.75" customHeight="1">
      <c r="B145" s="284" t="s">
        <v>2801</v>
      </c>
    </row>
    <row r="146" spans="1:6" ht="15.75" customHeight="1">
      <c r="A146" s="299" t="b">
        <v>1</v>
      </c>
      <c r="B146" s="285" t="s">
        <v>2802</v>
      </c>
    </row>
    <row r="147" spans="1:6" ht="15.75" customHeight="1">
      <c r="A147" s="299" t="b">
        <v>1</v>
      </c>
      <c r="B147" s="285" t="s">
        <v>2803</v>
      </c>
    </row>
    <row r="148" spans="1:6" ht="15.75" customHeight="1">
      <c r="A148" s="299" t="b">
        <v>1</v>
      </c>
      <c r="B148" s="285" t="s">
        <v>2804</v>
      </c>
    </row>
    <row r="151" spans="1:6" ht="19.5" customHeight="1">
      <c r="B151" s="282" t="s">
        <v>2805</v>
      </c>
    </row>
    <row r="153" spans="1:6" ht="15.75" customHeight="1">
      <c r="B153" s="286" t="s">
        <v>2806</v>
      </c>
      <c r="C153" s="293"/>
      <c r="D153" s="286" t="s">
        <v>2807</v>
      </c>
      <c r="E153" s="293"/>
      <c r="F153" s="286" t="s">
        <v>2808</v>
      </c>
    </row>
    <row r="154" spans="1:6" ht="15.75" customHeight="1">
      <c r="B154" s="288" t="s">
        <v>2809</v>
      </c>
      <c r="C154" s="294"/>
      <c r="D154" s="288" t="s">
        <v>2810</v>
      </c>
      <c r="E154" s="294"/>
      <c r="F154" s="288" t="s">
        <v>2811</v>
      </c>
    </row>
    <row r="155" spans="1:6" ht="15.75" customHeight="1">
      <c r="B155" s="290" t="s">
        <v>2812</v>
      </c>
      <c r="C155" s="295"/>
      <c r="D155" s="290" t="s">
        <v>2813</v>
      </c>
      <c r="E155" s="295"/>
      <c r="F155" s="290" t="s">
        <v>2814</v>
      </c>
    </row>
    <row r="156" spans="1:6" ht="15.75" customHeight="1">
      <c r="B156" s="288" t="s">
        <v>2815</v>
      </c>
      <c r="C156" s="294"/>
      <c r="D156" s="288" t="s">
        <v>2816</v>
      </c>
      <c r="E156" s="294"/>
      <c r="F156" s="288" t="s">
        <v>2817</v>
      </c>
    </row>
    <row r="157" spans="1:6" ht="15.75" customHeight="1">
      <c r="B157" s="290" t="s">
        <v>2818</v>
      </c>
      <c r="C157" s="295"/>
      <c r="D157" s="290" t="s">
        <v>2819</v>
      </c>
      <c r="E157" s="295"/>
      <c r="F157" s="290" t="s">
        <v>2820</v>
      </c>
    </row>
    <row r="158" spans="1:6" ht="15.75" customHeight="1">
      <c r="B158" s="288" t="s">
        <v>2821</v>
      </c>
      <c r="C158" s="294"/>
      <c r="D158" s="288" t="s">
        <v>2822</v>
      </c>
      <c r="E158" s="294"/>
      <c r="F158" s="288" t="s">
        <v>2823</v>
      </c>
    </row>
    <row r="161" spans="2:5" ht="19.5" customHeight="1">
      <c r="B161" s="282" t="s">
        <v>2824</v>
      </c>
    </row>
    <row r="163" spans="2:5" ht="15.75" customHeight="1">
      <c r="B163" s="286" t="s">
        <v>2825</v>
      </c>
      <c r="C163" s="286" t="s">
        <v>2826</v>
      </c>
      <c r="D163" s="286" t="s">
        <v>2827</v>
      </c>
      <c r="E163" s="286" t="s">
        <v>2828</v>
      </c>
    </row>
    <row r="164" spans="2:5" ht="15.75" customHeight="1">
      <c r="B164" s="287">
        <v>1</v>
      </c>
      <c r="C164" s="288" t="s">
        <v>2829</v>
      </c>
      <c r="D164" s="288" t="s">
        <v>2717</v>
      </c>
      <c r="E164" s="287" t="s">
        <v>2830</v>
      </c>
    </row>
    <row r="165" spans="2:5" ht="15.75" customHeight="1">
      <c r="B165" s="289">
        <v>2</v>
      </c>
      <c r="C165" s="290" t="s">
        <v>2831</v>
      </c>
      <c r="D165" s="290" t="s">
        <v>2717</v>
      </c>
      <c r="E165" s="289" t="s">
        <v>2832</v>
      </c>
    </row>
    <row r="166" spans="2:5" ht="15.75" customHeight="1">
      <c r="B166" s="287">
        <v>3</v>
      </c>
      <c r="C166" s="288" t="s">
        <v>2833</v>
      </c>
      <c r="D166" s="288" t="s">
        <v>2717</v>
      </c>
      <c r="E166" s="287" t="s">
        <v>2834</v>
      </c>
    </row>
    <row r="167" spans="2:5" ht="15.75" customHeight="1">
      <c r="B167" s="289">
        <v>4</v>
      </c>
      <c r="C167" s="290" t="s">
        <v>2835</v>
      </c>
      <c r="D167" s="290" t="s">
        <v>2723</v>
      </c>
      <c r="E167" s="289" t="s">
        <v>2836</v>
      </c>
    </row>
    <row r="168" spans="2:5" ht="15.75" customHeight="1">
      <c r="B168" s="287">
        <v>5</v>
      </c>
      <c r="C168" s="288" t="s">
        <v>2837</v>
      </c>
      <c r="D168" s="288" t="s">
        <v>2723</v>
      </c>
      <c r="E168" s="287" t="s">
        <v>2838</v>
      </c>
    </row>
    <row r="169" spans="2:5" ht="15.75" customHeight="1">
      <c r="B169" s="289">
        <v>6</v>
      </c>
      <c r="C169" s="290" t="s">
        <v>2839</v>
      </c>
      <c r="D169" s="290" t="s">
        <v>2840</v>
      </c>
      <c r="E169" s="289" t="s">
        <v>2841</v>
      </c>
    </row>
    <row r="170" spans="2:5" ht="15.75" customHeight="1">
      <c r="B170" s="287">
        <v>7</v>
      </c>
      <c r="C170" s="288" t="s">
        <v>2842</v>
      </c>
      <c r="D170" s="288" t="s">
        <v>2720</v>
      </c>
      <c r="E170" s="287" t="s">
        <v>2843</v>
      </c>
    </row>
    <row r="171" spans="2:5" ht="15.75" customHeight="1">
      <c r="B171" s="289">
        <v>8</v>
      </c>
      <c r="C171" s="290" t="s">
        <v>2844</v>
      </c>
      <c r="D171" s="290" t="s">
        <v>2717</v>
      </c>
      <c r="E171" s="289" t="s">
        <v>2845</v>
      </c>
    </row>
    <row r="174" spans="2:5" ht="19.5" customHeight="1">
      <c r="B174" s="282" t="s">
        <v>2846</v>
      </c>
    </row>
    <row r="175" spans="2:5" ht="15.75" customHeight="1">
      <c r="B175" s="283" t="s">
        <v>2847</v>
      </c>
    </row>
    <row r="177" spans="2:2" ht="15.75" customHeight="1">
      <c r="B177" s="283" t="s">
        <v>2848</v>
      </c>
    </row>
    <row r="178" spans="2:2" ht="15.75" customHeight="1">
      <c r="B178" s="285" t="s">
        <v>2849</v>
      </c>
    </row>
    <row r="179" spans="2:2" ht="15.75" customHeight="1">
      <c r="B179" s="285" t="s">
        <v>2850</v>
      </c>
    </row>
    <row r="180" spans="2:2" ht="15.75" customHeight="1">
      <c r="B180" s="285" t="s">
        <v>2851</v>
      </c>
    </row>
    <row r="181" spans="2:2" ht="15.75" customHeight="1">
      <c r="B181" s="285" t="s">
        <v>2852</v>
      </c>
    </row>
    <row r="182" spans="2:2" ht="15.75" customHeight="1">
      <c r="B182" s="285" t="s">
        <v>2853</v>
      </c>
    </row>
    <row r="183" spans="2:2" ht="15.75" customHeight="1">
      <c r="B183" s="285" t="s">
        <v>2854</v>
      </c>
    </row>
    <row r="186" spans="2:2" ht="15.75" customHeight="1">
      <c r="B186" s="284" t="s">
        <v>2855</v>
      </c>
    </row>
    <row r="187" spans="2:2" ht="15.75" customHeight="1">
      <c r="B187" s="296" t="s">
        <v>2856</v>
      </c>
    </row>
    <row r="188" spans="2:2" ht="15.75" customHeight="1">
      <c r="B188" s="283" t="s">
        <v>2857</v>
      </c>
    </row>
    <row r="189" spans="2:2" ht="15.75" customHeight="1">
      <c r="B189" s="283" t="s">
        <v>2858</v>
      </c>
    </row>
    <row r="192" spans="2:2" ht="19.5" customHeight="1">
      <c r="B192" s="282" t="s">
        <v>2859</v>
      </c>
    </row>
    <row r="194" spans="2:2" ht="15.75" customHeight="1">
      <c r="B194" s="284" t="s">
        <v>2860</v>
      </c>
    </row>
    <row r="195" spans="2:2" ht="15.75" customHeight="1">
      <c r="B195" s="285" t="s">
        <v>2861</v>
      </c>
    </row>
    <row r="196" spans="2:2" ht="15.75" customHeight="1">
      <c r="B196" s="285" t="s">
        <v>2862</v>
      </c>
    </row>
    <row r="197" spans="2:2" ht="15.75" customHeight="1">
      <c r="B197" s="285" t="s">
        <v>2863</v>
      </c>
    </row>
    <row r="198" spans="2:2" ht="15.75" customHeight="1">
      <c r="B198" s="285" t="s">
        <v>2864</v>
      </c>
    </row>
    <row r="199" spans="2:2" ht="15.75" customHeight="1">
      <c r="B199" s="285" t="s">
        <v>2865</v>
      </c>
    </row>
    <row r="201" spans="2:2" ht="15.75" customHeight="1">
      <c r="B201" s="284" t="s">
        <v>2866</v>
      </c>
    </row>
    <row r="202" spans="2:2" ht="15.75" customHeight="1">
      <c r="B202" s="285" t="s">
        <v>2867</v>
      </c>
    </row>
    <row r="203" spans="2:2" ht="15.75" customHeight="1">
      <c r="B203" s="285" t="s">
        <v>2868</v>
      </c>
    </row>
    <row r="204" spans="2:2" ht="15.75" customHeight="1">
      <c r="B204" s="285" t="s">
        <v>2869</v>
      </c>
    </row>
    <row r="205" spans="2:2" ht="15.75" customHeight="1">
      <c r="B205" s="285" t="s">
        <v>2870</v>
      </c>
    </row>
    <row r="206" spans="2:2" ht="15.75" customHeight="1">
      <c r="B206" s="285" t="s">
        <v>2871</v>
      </c>
    </row>
    <row r="209" spans="2:2" ht="19.5" customHeight="1">
      <c r="B209" s="282" t="s">
        <v>2872</v>
      </c>
    </row>
    <row r="210" spans="2:2" ht="15.75" customHeight="1">
      <c r="B210" s="285" t="s">
        <v>2873</v>
      </c>
    </row>
    <row r="211" spans="2:2" ht="15.75" customHeight="1">
      <c r="B211" s="285" t="s">
        <v>2874</v>
      </c>
    </row>
    <row r="212" spans="2:2" ht="15.75" customHeight="1">
      <c r="B212" s="285" t="s">
        <v>2875</v>
      </c>
    </row>
    <row r="213" spans="2:2" ht="15.75" customHeight="1">
      <c r="B213" s="285" t="s">
        <v>2876</v>
      </c>
    </row>
    <row r="214" spans="2:2" ht="15.75" customHeight="1">
      <c r="B214" s="285" t="s">
        <v>2877</v>
      </c>
    </row>
    <row r="217" spans="2:2" ht="19.5" customHeight="1">
      <c r="B217" s="282" t="s">
        <v>2878</v>
      </c>
    </row>
    <row r="218" spans="2:2" ht="15.75" customHeight="1">
      <c r="B218" s="283" t="s">
        <v>2879</v>
      </c>
    </row>
    <row r="219" spans="2:2" ht="15.75" customHeight="1">
      <c r="B219" s="285" t="s">
        <v>2880</v>
      </c>
    </row>
    <row r="220" spans="2:2" ht="15.75" customHeight="1">
      <c r="B220" s="285" t="s">
        <v>2881</v>
      </c>
    </row>
    <row r="221" spans="2:2" ht="15.75" customHeight="1">
      <c r="B221" s="285" t="s">
        <v>2882</v>
      </c>
    </row>
    <row r="224" spans="2:2" ht="19.5" customHeight="1">
      <c r="B224" s="282" t="s">
        <v>2883</v>
      </c>
    </row>
    <row r="226" spans="2:5" ht="15.75" customHeight="1">
      <c r="B226" s="286" t="s">
        <v>2884</v>
      </c>
      <c r="C226" s="286" t="s">
        <v>2885</v>
      </c>
      <c r="D226" s="286" t="s">
        <v>2886</v>
      </c>
      <c r="E226" s="286" t="s">
        <v>2887</v>
      </c>
    </row>
    <row r="227" spans="2:5" ht="15.75" customHeight="1">
      <c r="B227" s="288">
        <v>1</v>
      </c>
      <c r="C227" s="297">
        <v>45959</v>
      </c>
      <c r="D227" s="288" t="s">
        <v>2888</v>
      </c>
      <c r="E227" s="288" t="s">
        <v>2889</v>
      </c>
    </row>
    <row r="230" spans="2:5" ht="15" customHeight="1">
      <c r="B230" s="298" t="s">
        <v>2890</v>
      </c>
    </row>
    <row r="232" spans="2:5" ht="15.75" customHeight="1">
      <c r="B232" s="313" t="s">
        <v>2891</v>
      </c>
    </row>
  </sheetData>
  <pageMargins left="0.7" right="0.7" top="0.75" bottom="0.75" header="0.3" footer="0.3"/>
  <pageSetup orientation="portrait"/>
  <headerFooter>
    <oddHeader>&amp;L&amp;C&amp;R</oddHeader>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bdb1318382477bfabd9b7e536733eb3b">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e0238bda06350a3d2de7e4e5d79e723a"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3.xml>��< ? x m l   v e r s i o n = " 1 . 0 "   e n c o d i n g = " u t f - 1 6 " ? > < D a t a M a s h u p   s q m i d = " 2 4 d a 7 8 6 e - 2 2 9 0 - 4 8 d d - 8 7 6 d - 5 d f f 4 2 d 0 4 4 3 4 "   x m l n s = " h t t p : / / s c h e m a s . m i c r o s o f t . c o m / D a t a M a s h u p " > A A A A A I c I A A B Q S w M E F A A C A A g A S H t u W x r b G A K l A A A A 9 w A A A B I A H A B D b 2 5 m a W c v U G F j a 2 F n Z S 5 4 b W w g o h g A K K A U A A A A A A A A A A A A A A A A A A A A A A A A A A A A h Y 8 x D o I w G I W v Q r r T l m q i k l I G V 1 E T E + N a a 4 V G + D G 0 W O 7 m 4 J G 8 g h h F 3 R z f 9 7 7 h v f v 1 x t O u K o O L b q y p I U E R p i j Q o O q D g T x B r T u G U 5 Q K v p b q J H M d 9 D L Y u L O H B B X O n W N C v P f Y j 3 D d 5 I R R G p F d t t i o Q l c S f W T z X w 4 N W C d B a S T 4 9 j V G M B y N J z i i b I Y p J w P l m Y G v w f r B z / Y H 8 n l b u r b R A v b h c s X J E D l 5 n x A P U E s D B B Q A A g A I A E h 7 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I e 2 5 b s S o G 7 Y A F A A B m M g A A E w A c A E Z v c m 1 1 b G F z L 1 N l Y 3 R p b 2 4 x L m 0 g o h g A K K A U A A A A A A A A A A A A A A A A A A A A A A A A A A A A 7 Z n r U u M 2 F M e / M 8 M 7 a L x f n B m T J m F h u + 3 k A w 3 Q Z Z b C L s l u p 5 N k G O E o 4 K 4 s e W U Z N s P w N H 2 T P l m P f M E 3 e X M h t E D N D G C f I + v 8 d X R k / 2 T 7 x J Y O Z 6 g f / W / / v L m x u e F f Y U E m 6 I P g f 4 L 5 / A O e u Y R J / / z Q I X S C u o g S u b m B 4 K f P A 2 E T s P T 8 6 + Y + t w P V z j x 0 K G n 2 O J P q I t P o / T T 6 5 B P h j 7 6 I 9 v b b 0 S k j + 8 K 5 J m g L H R w N j k b 9 K F h y t Q / 2 f S z x q B + 4 L h Y z N F E n n W Y L J Q b l R V s O Q 4 J c O + R m a / T p / W i f 3 z D K 8 c R H U 8 F d 9 O l 9 2 D f 6 n V z 4 j i S j 1 k 7 c K 4 K h e v F w E J 8 i j 0 j B K Q l c 1 R l h A U E S f 0 M X M z Q N h w p B O q 3 O N j K x D w 0 8 L i Q o B e + 7 3 8 5 6 j a b t X x s N a 7 h P q O N C F N E 1 L M N C P U 4 D l / n d H Q s d M J t P H H b Z 3 d 1 p t d o W + h h w S f p y R k k 3 P W y e c E b G D S v K 6 C u j d 4 X Z J Y Q Z z D x i Q G o H + A I a D Q R m / p Q L N + p e O X 0 z S r 9 1 e 2 t E 1 j a E l + B B k n y T d x Z K 7 J 0 K + 3 a F / X W F f S d n v 0 s 1 n x G X X 4 P m X 7 i U k P 4 z f u O n 0 i P n M f b l i V k Y n t U p 9 z H g X q G D / h f H M / V B r J 2 0 A y h X l 6 s J e k f w B O o t 7 S D 2 x H Z T E 8 t C w 7 j R H q V 9 G 1 M s / K 4 U Q d X E t O f M j E a N m q Z f B Q 8 8 x L B L N B l 2 P c x m e m e 0 8 L S u M x L X M 9 L U K D L / / q t R u u S I 2 T S Y k L C 8 z 4 j N m e 1 Q B 4 e 3 A f M P 4 v 9 w w h v z J v p U X h G R l H p m p g i F G 0 Z s N o s p s w o J K I 4 5 P 8 x F R p Z T x g X k G V q U V M W u V J Z + F F Y h z 3 P E L i e v H 7 k L h Q 1 G U y d d 1 U p O y 6 l q 0 N z z b c L U D S U / J R 7 F N l z 8 G d O A d L L D D h 2 h 2 c w r s I y + a u 5 g U K 9 O e C C v E o N h x R e K p I c B F E E + O Z X h 2 5 X h i z I t 4 7 N j S y 7 Q / d G D A i 8 Y t 5 2 J t l r Y s C h K M x l a S 9 G M w t p V q + 8 2 6 Q G c B N t X 6 D x Z a q o j N E y b d 1 l A a W h U q 9 B C a T k W P d n S L P p e L V K o p Q 4 p w a y r j s f 5 U l M R t C t M O d I F l k t S q Z i N Q 4 i G v I g u 4 s x k o u x N 1 L 2 p F / h w l 0 9 D g D X q 3 y z r i F b n h c P A F m X p J I o U J l h N Z z P 2 m 8 e O L 6 N 1 F x 7 t w x + H 2 d I c x p L H w z T N 4 0 Z D P d C N h l 5 b W y 8 u J z + r L J m l B 2 j L T v Q c d Z 3 5 6 h Q u G H v T a X j 3 B 6 s d 9 u 4 Q f y l 1 Y a O + R 5 3 4 M G l / O 9 T M y d g a a v M x v o v G A r / h k E p D 0 9 6 y 2 9 V P n n w q 1 G o u 1 V z V 4 L O l 6 H l w w w X v x 4 C I W R r t f o y V w t T C a 7 e y 1 B m F 3 q L A m R R B o g Q G 4 r 4 m W 4 L Q U M A 9 l k q O e g d 9 t U C 5 Q x F m E 3 Q J C x f 0 V S t r a 6 U V 1 C t J r R 9 X l T T o H S w l q b O A p C h N r d 2 5 c E 4 d e P D B R m N K i K 9 U J O c 6 P q + W t L 2 A p E 4 k 6 e 0 D 0 + Q 6 D B 7 T Y a a + B l i A p s 0 N h 1 X J y m 6 6 H q F s n u O O b d 1 J i N Z 2 W j C t V q f e w D 2 F D d y b / 9 E G D m h 3 i t V m S 1 Y 0 M 8 9 I 4 4 M e 1 l R Z Z 3 d z L H A v i H g O + 7 n S q B 9 n 1 6 Z J 7 v f k r Y K 1 3 9 u o 6 c J / n 3 P n 7 S S K j K t j m I V 2 F M W r 1 r G x G C 9 H 7 P k N A b o / v 8 x O 0 F O g 9 U S Y n S / l l w / r 5 R k B V t d l 4 2 m h e h a r K g L n 6 W r t B P w c 6 W r d S a j p q q a r p 0 9 X F W S l S v o x y G p x s i l h 1 U p E A + f z R 7 j Q k P 5 7 N l q S S 0 u w V P E Q W Y w H 5 4 G Z F k N r P K v x r M a z h + P Z m l 8 G P k s 6 W 2 8 O l B 9 S j k 7 6 g 7 0 G M t s 1 m S 1 B V X k e e / 3 v 4 d Q y / K C B K e O V C c + X x n F c F y c h 0 6 w M E E n 5 r E 4 R S z 7 O y y y x y o B W 4 x j 9 W 6 Z q A f V b n h o j a o x 4 Y h i x 7 g 9 4 z 5 I j 1 p w E M V N n q 7 3 u 2 X 3 p U J H a d 9 c E G 2 9 W e o F U h o 3 O g 6 A l 9 z r p R b 0 G k m G W F / 8 C 9 1 j v i e o v c P U X u J r N a j Z 7 w W z 2 D 1 B L A Q I t A B Q A A g A I A E h 7 b l s a 2 x g C p Q A A A P c A A A A S A A A A A A A A A A A A A A A A A A A A A A B D b 2 5 m a W c v U G F j a 2 F n Z S 5 4 b W x Q S w E C L Q A U A A I A C A B I e 2 5 b D 8 r p q 6 Q A A A D p A A A A E w A A A A A A A A A A A A A A A A D x A A A A W 0 N v b n R l b n R f V H l w Z X N d L n h t b F B L A Q I t A B Q A A g A I A E h 7 b l u x K g b t g A U A A G Y y A A A T A A A A A A A A A A A A A A A A A O I B A A B G b 3 J t d W x h c y 9 T Z W N 0 a W 9 u M S 5 t U E s F B g A A A A A D A A M A w g A A A K 8 H 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1 o A A A A A A A A u 2 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B y b 2 p l Y 3 R f U G F 5 b W V u d H N f R m l l b G Q 8 L 0 l 0 Z W 1 Q Y X R o P j w v S X R l b U x v Y 2 F 0 a W 9 u P j x T d G F i b G V F b n R y a W V z P j x F b n R y e S B U e X B l P S J J c 1 B y a X Z h d G U i I F Z h b H V l P S J s M C I g L z 4 8 R W 5 0 c n k g V H l w Z T 0 i U X V l c n l J R C I g V m F s d W U 9 I n N m M 2 R j Z j k 5 Y y 1 j O T g 3 L T R l M z E t Y W Z m Z S 0 y M G Z j N D g w M W R m N z M 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B y b 2 p l Y 3 R f U G F 5 b W V u d H N f R m l l b G Q i I C 8 + P E V u d H J 5 I F R 5 c G U 9 I k Z p b G x l Z E N v b X B s Z X R l U m V z d W x 0 V G 9 X b 3 J r c 2 h l Z X Q i I F Z h b H V l P S J s M S I g L z 4 8 R W 5 0 c n k g V H l w Z T 0 i U m V s Y X R p b 2 5 z a G l w S W 5 m b 0 N v b n R h a W 5 l c i I g V m F s d W U 9 I n N 7 J n F 1 b 3 Q 7 Y 2 9 s d W 1 u Q 2 9 1 b n Q m c X V v d D s 6 M i w m c X V v d D t r Z X l D b 2 x 1 b W 5 O Y W 1 l c y Z x d W 9 0 O z p b X S w m c X V v d D t x d W V y e V J l b G F 0 a W 9 u c 2 h p c H M m c X V v d D s 6 W 1 0 s J n F 1 b 3 Q 7 Y 2 9 s d W 1 u S W R l b n R p d G l l c y Z x d W 9 0 O z p b J n F 1 b 3 Q 7 U 2 V j d G l v b j E v U H J v a m V j d F 9 Q Y X l t Z W 5 0 c 1 9 G a W V s Z C 9 B d X R v U m V t b 3 Z l Z E N v b H V t b n M x L n t G d W x s I H B y b 2 p l Y 3 Q g b m F t Z S w w f S Z x d W 9 0 O y w m c X V v d D t T Z W N 0 a W 9 u M S 9 Q c m 9 q Z W N 0 X 1 B h e W 1 l b n R z X 0 Z p Z W x k L 0 F 1 d G 9 S Z W 1 v d m V k Q 2 9 s d W 1 u c z E u e 0 F m Z m l s a W F 0 Z W Q g Y 2 9 t c G F u a W V z L D F 9 J n F 1 b 3 Q 7 X S w m c X V v d D t D b 2 x 1 b W 5 D b 3 V u d C Z x d W 9 0 O z o y L C Z x d W 9 0 O 0 t l e U N v b H V t b k 5 h b W V z J n F 1 b 3 Q 7 O l t d L C Z x d W 9 0 O 0 N v b H V t b k l k Z W 5 0 a X R p Z X M m c X V v d D s 6 W y Z x d W 9 0 O 1 N l Y 3 R p b 2 4 x L 1 B y b 2 p l Y 3 R f U G F 5 b W V u d H N f R m l l b G Q v Q X V 0 b 1 J l b W 9 2 Z W R D b 2 x 1 b W 5 z M S 5 7 R n V s b C B w c m 9 q Z W N 0 I G 5 h b W U s M H 0 m c X V v d D s s J n F 1 b 3 Q 7 U 2 V j d G l v b j E v U H J v a m V j d F 9 Q Y X l t Z W 5 0 c 1 9 G a W V s Z C 9 B d X R v U m V t b 3 Z l Z E N v b H V t b n M x L n t B Z m Z p b G l h d G V k I G N v b X B h b m l l c y w x f S Z x d W 9 0 O 1 0 s J n F 1 b 3 Q 7 U m V s Y X R p b 2 5 z a G l w S W 5 m b y Z x d W 9 0 O z p b X X 0 i I C 8 + P E V u d H J 5 I F R 5 c G U 9 I k Z p b G x T d G F 0 d X M i I F Z h b H V l P S J z Q 2 9 t c G x l d G U i I C 8 + P E V u d H J 5 I F R 5 c G U 9 I k Z p b G x D b 2 x 1 b W 5 O Y W 1 l c y I g V m F s d W U 9 I n N b J n F 1 b 3 Q 7 R n V s b C B w c m 9 q Z W N 0 I G 5 h b W U m c X V v d D s s J n F 1 b 3 Q 7 Q W Z m a W x p Y X R l Z C B j b 2 1 w Y W 5 p Z X M m c X V v d D t d I i A v P j x F b n R y e S B U e X B l P S J G a W x s Q 2 9 s d W 1 u V H l w Z X M i I F Z h b H V l P S J z Q m d B P S I g L z 4 8 R W 5 0 c n k g V H l w Z T 0 i R m l s b E x h c 3 R V c G R h d G V k I i B W Y W x 1 Z T 0 i Z D I w M j U t M T E t M T R U M T U 6 M j Y 6 M T c u M j Q 2 M D M w N V o i I C 8 + P E V u d H J 5 I F R 5 c G U 9 I k Z p b G x F c n J v c k N v d W 5 0 I i B W Y W x 1 Z T 0 i b D A i I C 8 + P E V u d H J 5 I F R 5 c G U 9 I k Z p b G x F c n J v c k N v Z G U i I F Z h b H V l P S J z V W 5 r b m 9 3 b i I g L z 4 8 R W 5 0 c n k g V H l w Z T 0 i R m l s b E N v d W 5 0 I i B W Y W x 1 Z T 0 i b D Y x M S I g L z 4 8 R W 5 0 c n k g V H l w Z T 0 i Q W R k Z W R U b 0 R h d G F N b 2 R l b C I g V m F s d W U 9 I m w w I i A v P j w v U 3 R h Y m x l R W 5 0 c m l l c z 4 8 L 0 l 0 Z W 0 + P E l 0 Z W 0 + P E l 0 Z W 1 M b 2 N h d G l v b j 4 8 S X R l b V R 5 c G U + R m 9 y b X V s Y T w v S X R l b V R 5 c G U + P E l 0 Z W 1 Q Y X R o P l N l Y 3 R p b 2 4 x L 1 B y b 2 p l Y 3 R f U G F 5 b W V u d H N f R m l l b G Q v U 2 9 1 c m N l P C 9 J d G V t U G F 0 a D 4 8 L 0 l 0 Z W 1 M b 2 N h d G l v b j 4 8 U 3 R h Y m x l R W 5 0 c m l l c y A v P j w v S X R l b T 4 8 S X R l b T 4 8 S X R l b U x v Y 2 F 0 a W 9 u P j x J d G V t V H l w Z T 5 G b 3 J t d W x h P C 9 J d G V t V H l w Z T 4 8 S X R l b V B h d G g + U 2 V j d G l v b j E v U H J v a m V j d F 9 Q Y X l t Z W 5 0 c 1 9 G a W V s Z C 9 D a G F u Z 2 V k J T I w V H l w Z T w v S X R l b V B h d G g + P C 9 J d G V t T G 9 j Y X R p b 2 4 + P F N 0 Y W J s Z U V u d H J p Z X M g L z 4 8 L 0 l 0 Z W 0 + P E l 0 Z W 0 + P E l 0 Z W 1 M b 2 N h d G l v b j 4 8 S X R l b V R 5 c G U + R m 9 y b X V s Y T w v S X R l b V R 5 c G U + P E l 0 Z W 1 Q Y X R o P l N l Y 3 R p b 2 4 x L 1 B y b 2 p l Y 3 R f U G F 5 b W V u d H N f R m l l b G Q v U m V t b 3 Z l Z C U y M E J v d H R v b S U y M F J v d 3 M 8 L 0 l 0 Z W 1 Q Y X R o P j w v S X R l b U x v Y 2 F 0 a W 9 u P j x T d G F i b G V F b n R y a W V z I C 8 + P C 9 J d G V t P j x J d G V t P j x J d G V t T G 9 j Y X R p b 2 4 + P E l 0 Z W 1 U e X B l P k Z v c m 1 1 b G E 8 L 0 l 0 Z W 1 U e X B l P j x J d G V t U G F 0 a D 5 T Z W N 0 a W 9 u M S 9 Q c m 9 q Z W N 0 X 1 B h e W 1 l b n R z X 0 Z p Z W x k L 1 J l b W 9 2 Z W Q l M j B U b 3 A l M j B S b 3 d z P C 9 J d G V t U G F 0 a D 4 8 L 0 l 0 Z W 1 M b 2 N h d G l v b j 4 8 U 3 R h Y m x l R W 5 0 c m l l c y A v P j w v S X R l b T 4 8 S X R l b T 4 8 S X R l b U x v Y 2 F 0 a W 9 u P j x J d G V t V H l w Z T 5 G b 3 J t d W x h P C 9 J d G V t V H l w Z T 4 8 S X R l b V B h d G g + U 2 V j d G l v b j E v U H J v a m V j d F 9 Q Y X l t Z W 5 0 c 1 9 G a W V s Z C 9 Q c m 9 t b 3 R l Z C U y M E h l Y W R l c n M 8 L 0 l 0 Z W 1 Q Y X R o P j w v S X R l b U x v Y 2 F 0 a W 9 u P j x T d G F i b G V F b n R y a W V z I C 8 + P C 9 J d G V t P j x J d G V t P j x J d G V t T G 9 j Y X R p b 2 4 + P E l 0 Z W 1 U e X B l P k Z v c m 1 1 b G E 8 L 0 l 0 Z W 1 U e X B l P j x J d G V t U G F 0 a D 5 T Z W N 0 a W 9 u M S 9 Q c m 9 q Z W N 0 X 1 B h e W 1 l b n R z X 0 Z p Z W x k L 0 N o Y W 5 n Z W Q l M j B U e X B l M T w v S X R l b V B h d G g + P C 9 J d G V t T G 9 j Y X R p b 2 4 + P F N 0 Y W J s Z U V u d H J p Z X M g L z 4 8 L 0 l 0 Z W 0 + P E l 0 Z W 0 + P E l 0 Z W 1 M b 2 N h d G l v b j 4 8 S X R l b V R 5 c G U + R m 9 y b X V s Y T w v S X R l b V R 5 c G U + P E l 0 Z W 1 Q Y X R o P l N l Y 3 R p b 2 4 x L 1 B y b 2 p l Y 3 R f U G F 5 b W V u d H N f R m l l b G Q v U m V t b 3 Z l Z C U y M E 9 0 a G V y J T I w Q 2 9 s d W 1 u c z w v S X R l b V B h d G g + P C 9 J d G V t T G 9 j Y X R p b 2 4 + P F N 0 Y W J s Z U V u d H J p Z X M g L z 4 8 L 0 l 0 Z W 0 + P E l 0 Z W 0 + P E l 0 Z W 1 M b 2 N h d G l v b j 4 8 S X R l b V R 5 c G U + R m 9 y b X V s Y T w v S X R l b V R 5 c G U + P E l 0 Z W 1 Q Y X R o P l N l Y 3 R p b 2 4 x L 1 B y b 2 p l Y 3 R f U G F 5 b W V u d H N f R m l l b G Q v U m V v c m R l c m V k J T I w Q 2 9 s d W 1 u c z w v S X R l b V B h d G g + P C 9 J d G V t T G 9 j Y X R p b 2 4 + P F N 0 Y W J s Z U V u d H J p Z X M g L z 4 8 L 0 l 0 Z W 0 + P E l 0 Z W 0 + P E l 0 Z W 1 M b 2 N h d G l v b j 4 8 S X R l b V R 5 c G U + R m 9 y b X V s Y T w v S X R l b V R 5 c G U + P E l 0 Z W 1 Q Y X R o P l N l Y 3 R p b 2 4 x L 1 B y b 2 p l Y 3 R f U G F 5 b W V u d H N f R m l l b G Q v U 2 9 y d G V k J T I w U m 9 3 c z w v S X R l b V B h d G g + P C 9 J d G V t T G 9 j Y X R p b 2 4 + P F N 0 Y W J s Z U V u d H J p Z X M g L z 4 8 L 0 l 0 Z W 0 + P E l 0 Z W 0 + P E l 0 Z W 1 M b 2 N h d G l v b j 4 8 S X R l b V R 5 c G U + R m 9 y b X V s Y T w v S X R l b V R 5 c G U + P E l 0 Z W 1 Q Y X R o P l N l Y 3 R p b 2 4 x L 1 B y b 2 p l Y 3 R f U G F 5 b W V u d H N f R m l l b G Q v U m V w b G F j Z W Q l M j B W Y W x 1 Z T I 8 L 0 l 0 Z W 1 Q Y X R o P j w v S X R l b U x v Y 2 F 0 a W 9 u P j x T d G F i b G V F b n R y a W V z I C 8 + P C 9 J d G V t P j x J d G V t P j x J d G V t T G 9 j Y X R p b 2 4 + P E l 0 Z W 1 U e X B l P k Z v c m 1 1 b G E 8 L 0 l 0 Z W 1 U e X B l P j x J d G V t U G F 0 a D 5 T Z W N 0 a W 9 u M S 9 Q c m 9 q Z W N 0 X 1 B h e W 1 l b n R z X 0 Z p Z W x k L 1 J l c G x h Y 2 V k J T I w V m F s d W U x P C 9 J d G V t U G F 0 a D 4 8 L 0 l 0 Z W 1 M b 2 N h d G l v b j 4 8 U 3 R h Y m x l R W 5 0 c m l l c y A v P j w v S X R l b T 4 8 S X R l b T 4 8 S X R l b U x v Y 2 F 0 a W 9 u P j x J d G V t V H l w Z T 5 G b 3 J t d W x h P C 9 J d G V t V H l w Z T 4 8 S X R l b V B h d G g + U 2 V j d G l v b j E v U H J v a m V j d F 9 Q Y X l t Z W 5 0 c 1 9 G a W V s Z C 9 S Z X B s Y W N l Z C U y M F Z h b H V l P C 9 J d G V t U G F 0 a D 4 8 L 0 l 0 Z W 1 M b 2 N h d G l v b j 4 8 U 3 R h Y m x l R W 5 0 c m l l c y A v P j w v S X R l b T 4 8 S X R l b T 4 8 S X R l b U x v Y 2 F 0 a W 9 u P j x J d G V t V H l w Z T 5 G b 3 J t d W x h P C 9 J d G V t V H l w Z T 4 8 S X R l b V B h d G g + U 2 V j d G l v b j E v U H J v a m V j d F 9 Q Y X l t Z W 5 0 c 1 9 G a W V s Z C 9 H c m 9 1 c G V k J T I w U m 9 3 c z w v S X R l b V B h d G g + P C 9 J d G V t T G 9 j Y X R p b 2 4 + P F N 0 Y W J s Z U V u d H J p Z X M g L z 4 8 L 0 l 0 Z W 0 + P E l 0 Z W 0 + P E l 0 Z W 1 M b 2 N h d G l v b j 4 8 S X R l b V R 5 c G U + R m 9 y b X V s Y T w v S X R l b V R 5 c G U + P E l 0 Z W 1 Q Y X R o P l N l Y 3 R p b 2 4 x L 1 B y b 2 p l Y 3 R f U G F 5 b W V u d H N f R m l l b G Q v U m V u Y W 1 l Z C U y M E N v b H V t b n M 8 L 0 l 0 Z W 1 Q Y X R o P j w v S X R l b U x v Y 2 F 0 a W 9 u P j x T d G F i b G V F b n R y a W V z I C 8 + P C 9 J d G V t P j x J d G V t P j x J d G V t T G 9 j Y X R p b 2 4 + P E l 0 Z W 1 U e X B l P k Z v c m 1 1 b G E 8 L 0 l 0 Z W 1 U e X B l P j x J d G V t U G F 0 a D 5 T Z W N 0 a W 9 u M S 9 Q c m 9 q Z W N 0 X 1 B h e W 1 l b n R z X 0 Z p Z W x k L 0 F k Z G V k J T I w Q 3 V z d G 9 t P C 9 J d G V t U G F 0 a D 4 8 L 0 l 0 Z W 1 M b 2 N h d G l v b j 4 8 U 3 R h Y m x l R W 5 0 c m l l c y A v P j w v S X R l b T 4 8 S X R l b T 4 8 S X R l b U x v Y 2 F 0 a W 9 u P j x J d G V t V H l w Z T 5 G b 3 J t d W x h P C 9 J d G V t V H l w Z T 4 8 S X R l b V B h d G g + U 2 V j d G l v b j E v U H J v a m V j d F 9 Q Y X l t Z W 5 0 c 1 9 G a W V s Z C 9 B Z G R l Z C U y M E N 1 c 3 R v b T E 8 L 0 l 0 Z W 1 Q Y X R o P j w v S X R l b U x v Y 2 F 0 a W 9 u P j x T d G F i b G V F b n R y a W V z I C 8 + P C 9 J d G V t P j x J d G V t P j x J d G V t T G 9 j Y X R p b 2 4 + P E l 0 Z W 1 U e X B l P k Z v c m 1 1 b G E 8 L 0 l 0 Z W 1 U e X B l P j x J d G V t U G F 0 a D 5 T Z W N 0 a W 9 u M S 9 Q c m 9 q Z W N 0 X 1 B h e W 1 l b n R z X 0 Z p Z W x k L 0 F k Z G V k J T I w Q 3 V z d G 9 t M j w v S X R l b V B h d G g + P C 9 J d G V t T G 9 j Y X R p b 2 4 + P F N 0 Y W J s Z U V u d H J p Z X M g L z 4 8 L 0 l 0 Z W 0 + P E l 0 Z W 0 + P E l 0 Z W 1 M b 2 N h d G l v b j 4 8 S X R l b V R 5 c G U + R m 9 y b X V s Y T w v S X R l b V R 5 c G U + P E l 0 Z W 1 Q Y X R o P l N l Y 3 R p b 2 4 x L 1 B y b 2 p l Y 3 R f U G F 5 b W V u d H N f R m l l b G Q v U m V t b 3 Z l Z C U y M E 9 0 a G V y J T I w Q 2 9 s d W 1 u c z E 8 L 0 l 0 Z W 1 Q Y X R o P j w v S X R l b U x v Y 2 F 0 a W 9 u P j x T d G F i b G V F b n R y a W V z I C 8 + P C 9 J d G V t P j x J d G V t P j x J d G V t T G 9 j Y X R p b 2 4 + P E l 0 Z W 1 U e X B l P k Z v c m 1 1 b G E 8 L 0 l 0 Z W 1 U e X B l P j x J d G V t U G F 0 a D 5 T Z W N 0 a W 9 u M S 8 x M C U y M C 0 l M j B E Y X R h J T I w b 2 4 l M j B w c m 9 q Z W N 0 L W x l d m V s J T I w Z X h 0 c m F j d G l 2 Z S 1 y Z W x h d G V k J T I w c G F 5 b W V u d H M l M j B 0 b y U y M E N F U y U y M G J 5 J T I w b 2 l s J T I w Y W 5 k J T I w Z 2 F z J T I w Y 2 9 t P C 9 J d G V t U G F 0 a D 4 8 L 0 l 0 Z W 1 M b 2 N h d G l v b j 4 8 U 3 R h Y m x l R W 5 0 c m l l c z 4 8 R W 5 0 c n k g V H l w Z T 0 i S X N Q c m l 2 Y X R l I i B W Y W x 1 Z T 0 i b D A i I C 8 + P E V u d H J 5 I F R 5 c G U 9 I l F 1 Z X J 5 S U Q i I F Z h b H V l P S J z N j M y N T k 3 M T E t M z g 4 Z S 0 0 M D Y 2 L W I 0 Y z A t O D U x N D F l M D Y w N j F 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N S I g L z 4 8 R W 5 0 c n k g V H l w Z T 0 i R m l s b E V y c m 9 y Q 2 9 k Z S I g V m F s d W U 9 I n N V b m t u b 3 d u I i A v P j x F b n R y e S B U e X B l P S J G a W x s R X J y b 3 J D b 3 V u d C I g V m F s d W U 9 I m w w I i A v P j x F b n R y e S B U e X B l P S J G a W x s T G F z d F V w Z G F 0 Z W Q i I F Z h b H V l P S J k M j A y N S 0 x M S 0 x N F Q x M z o 1 M D o y M i 4 z N D E w N T g 0 W i I g L z 4 8 R W 5 0 c n k g V H l w Z T 0 i R m l s b E N v b H V t b l R 5 c G V z I i B W Y W x 1 Z T 0 i c 0 J n Q T 0 i I C 8 + P E V u d H J 5 I F R 5 c G U 9 I k Z p b G x D b 2 x 1 b W 5 O Y W 1 l c y I g V m F s d W U 9 I n N b J n F 1 b 3 Q 7 R n V s b C B w c m 9 q Z W N 0 I G 5 h b W U m c X V v d D s s J n F 1 b 3 Q 7 Q W Z m a W x p Y X R l Z C B j b 2 1 w Y W 5 p Z X M 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8 x M C A t I E R h d G E g b 2 4 g c H J v a m V j d C 1 s Z X Z l b C B l e H R y Y W N 0 a X Z l L X J l b G F 0 Z W Q g c G F 5 b W V u d H M g d G 8 g Q 0 V T I G J 5 I G 9 p b C B h b m Q g Z 2 F z I G N v b S 9 B d X R v U m V t b 3 Z l Z E N v b H V t b n M x L n t G d W x s I H B y b 2 p l Y 3 Q g b m F t Z S w w f S Z x d W 9 0 O y w m c X V v d D t T Z W N 0 a W 9 u M S 8 x M C A t I E R h d G E g b 2 4 g c H J v a m V j d C 1 s Z X Z l b C B l e H R y Y W N 0 a X Z l L X J l b G F 0 Z W Q g c G F 5 b W V u d H M g d G 8 g Q 0 V T I G J 5 I G 9 p b C B h b m Q g Z 2 F z I G N v b S 9 B d X R v U m V t b 3 Z l Z E N v b H V t b n M x L n t B Z m Z p b G l h d G V k I G N v b X B h b m l l c y w x f S Z x d W 9 0 O 1 0 s J n F 1 b 3 Q 7 Q 2 9 s d W 1 u Q 2 9 1 b n Q m c X V v d D s 6 M i w m c X V v d D t L Z X l D b 2 x 1 b W 5 O Y W 1 l c y Z x d W 9 0 O z p b X S w m c X V v d D t D b 2 x 1 b W 5 J Z G V u d G l 0 a W V z J n F 1 b 3 Q 7 O l s m c X V v d D t T Z W N 0 a W 9 u M S 8 x M C A t I E R h d G E g b 2 4 g c H J v a m V j d C 1 s Z X Z l b C B l e H R y Y W N 0 a X Z l L X J l b G F 0 Z W Q g c G F 5 b W V u d H M g d G 8 g Q 0 V T I G J 5 I G 9 p b C B h b m Q g Z 2 F z I G N v b S 9 B d X R v U m V t b 3 Z l Z E N v b H V t b n M x L n t G d W x s I H B y b 2 p l Y 3 Q g b m F t Z S w w f S Z x d W 9 0 O y w m c X V v d D t T Z W N 0 a W 9 u M S 8 x M C A t I E R h d G E g b 2 4 g c H J v a m V j d C 1 s Z X Z l b C B l e H R y Y W N 0 a X Z l L X J l b G F 0 Z W Q g c G F 5 b W V u d H M g d G 8 g Q 0 V T I G J 5 I G 9 p b C B h b m Q g Z 2 F z I G N v b S 9 B d X R v U m V t b 3 Z l Z E N v b H V t b n M x L n t B Z m Z p b G l h d G V k I G N v b X B h b m l l c y w x f S Z x d W 9 0 O 1 0 s J n F 1 b 3 Q 7 U m V s Y X R p b 2 5 z a G l w S W 5 m b y Z x d W 9 0 O z p b X X 0 i I C 8 + P C 9 T d G F i b G V F b n R y a W V z P j w v S X R l b T 4 8 S X R l b T 4 8 S X R l b U x v Y 2 F 0 a W 9 u P j x J d G V t V H l w Z T 5 G b 3 J t d W x h P C 9 J d G V t V H l w Z T 4 8 S X R l b V B h d G g + U 2 V j d G l v b j E v M T A l M j A t J T I w R G F 0 Y S U y M G 9 u J T I w c H J v a m V j d C 1 s Z X Z l b C U y M G V 4 d H J h Y 3 R p d m U t c m V s Y X R l Z C U y M H B h e W 1 l b n R z J T I w d G 8 l M j B D R V M l M j B i e S U y M G 9 p b C U y M G F u Z C U y M G d h c y U y M G N v b S 9 T b 3 V y Y 2 U 8 L 0 l 0 Z W 1 Q Y X R o P j w v S X R l b U x v Y 2 F 0 a W 9 u P j x T d G F i b G V F b n R y a W V z I C 8 + P C 9 J d G V t P j x J d G V t P j x J d G V t T G 9 j Y X R p b 2 4 + P E l 0 Z W 1 U e X B l P k Z v c m 1 1 b G E 8 L 0 l 0 Z W 1 U e X B l P j x J d G V t U G F 0 a D 5 T Z W N 0 a W 9 u M S 8 x M C U y M C 0 l M j B E Y X R h J T I w b 2 4 l M j B w c m 9 q Z W N 0 L W x l d m V s J T I w Z X h 0 c m F j d G l 2 Z S 1 y Z W x h d G V k J T I w c G F 5 b W V u d H M l M j B 0 b y U y M E N F U y U y M G J 5 J T I w b 2 l s J T I w Y W 5 k J T I w Z 2 F z J T I w Y 2 9 t L 0 N o Y W 5 n Z W Q l M j B U e X B l P C 9 J d G V t U G F 0 a D 4 8 L 0 l 0 Z W 1 M b 2 N h d G l v b j 4 8 U 3 R h Y m x l R W 5 0 c m l l c y A v P j w v S X R l b T 4 8 S X R l b T 4 8 S X R l b U x v Y 2 F 0 a W 9 u P j x J d G V t V H l w Z T 5 G b 3 J t d W x h P C 9 J d G V t V H l w Z T 4 8 S X R l b V B h d G g + U 2 V j d G l v b j E v M T A l M j A t J T I w R G F 0 Y S U y M G 9 u J T I w c H J v a m V j d C 1 s Z X Z l b C U y M G V 4 d H J h Y 3 R p d m U t c m V s Y X R l Z C U y M H B h e W 1 l b n R z J T I w d G 8 l M j B D R V M l M j B i e S U y M G 9 p b C U y M G F u Z C U y M G d h c y U y M G N v b S 9 S Z W 1 v d m V k J T I w Q m 9 0 d G 9 t J T I w U m 9 3 c z w v S X R l b V B h d G g + P C 9 J d G V t T G 9 j Y X R p b 2 4 + P F N 0 Y W J s Z U V u d H J p Z X M g L z 4 8 L 0 l 0 Z W 0 + P E l 0 Z W 0 + P E l 0 Z W 1 M b 2 N h d G l v b j 4 8 S X R l b V R 5 c G U + R m 9 y b X V s Y T w v S X R l b V R 5 c G U + P E l 0 Z W 1 Q Y X R o P l N l Y 3 R p b 2 4 x L z E w J T I w L S U y M E R h d G E l M j B v b i U y M H B y b 2 p l Y 3 Q t b G V 2 Z W w l M j B l e H R y Y W N 0 a X Z l L X J l b G F 0 Z W Q l M j B w Y X l t Z W 5 0 c y U y M H R v J T I w Q 0 V T J T I w Y n k l M j B v a W w l M j B h b m Q l M j B n Y X M l M j B j b 2 0 v U m V t b 3 Z l Z C U y M F R v c C U y M F J v d 3 M 8 L 0 l 0 Z W 1 Q Y X R o P j w v S X R l b U x v Y 2 F 0 a W 9 u P j x T d G F i b G V F b n R y a W V z I C 8 + P C 9 J d G V t P j x J d G V t P j x J d G V t T G 9 j Y X R p b 2 4 + P E l 0 Z W 1 U e X B l P k Z v c m 1 1 b G E 8 L 0 l 0 Z W 1 U e X B l P j x J d G V t U G F 0 a D 5 T Z W N 0 a W 9 u M S 8 x M C U y M C 0 l M j B E Y X R h J T I w b 2 4 l M j B w c m 9 q Z W N 0 L W x l d m V s J T I w Z X h 0 c m F j d G l 2 Z S 1 y Z W x h d G V k J T I w c G F 5 b W V u d H M l M j B 0 b y U y M E N F U y U y M G J 5 J T I w b 2 l s J T I w Y W 5 k J T I w Z 2 F z J T I w Y 2 9 t L 1 B y b 2 1 v d G V k J T I w S G V h Z G V y c z w v S X R l b V B h d G g + P C 9 J d G V t T G 9 j Y X R p b 2 4 + P F N 0 Y W J s Z U V u d H J p Z X M g L z 4 8 L 0 l 0 Z W 0 + P E l 0 Z W 0 + P E l 0 Z W 1 M b 2 N h d G l v b j 4 8 S X R l b V R 5 c G U + R m 9 y b X V s Y T w v S X R l b V R 5 c G U + P E l 0 Z W 1 Q Y X R o P l N l Y 3 R p b 2 4 x L z E w J T I w L S U y M E R h d G E l M j B v b i U y M H B y b 2 p l Y 3 Q t b G V 2 Z W w l M j B l e H R y Y W N 0 a X Z l L X J l b G F 0 Z W Q l M j B w Y X l t Z W 5 0 c y U y M H R v J T I w Q 0 V T J T I w Y n k l M j B v a W w l M j B h b m Q l M j B n Y X M l M j B j b 2 0 v Q 2 h h b m d l Z C U y M F R 5 c G U x P C 9 J d G V t U G F 0 a D 4 8 L 0 l 0 Z W 1 M b 2 N h d G l v b j 4 8 U 3 R h Y m x l R W 5 0 c m l l c y A v P j w v S X R l b T 4 8 S X R l b T 4 8 S X R l b U x v Y 2 F 0 a W 9 u P j x J d G V t V H l w Z T 5 G b 3 J t d W x h P C 9 J d G V t V H l w Z T 4 8 S X R l b V B h d G g + U 2 V j d G l v b j E v M T A l M j A t J T I w R G F 0 Y S U y M G 9 u J T I w c H J v a m V j d C 1 s Z X Z l b C U y M G V 4 d H J h Y 3 R p d m U t c m V s Y X R l Z C U y M H B h e W 1 l b n R z J T I w d G 8 l M j B D R V M l M j B i e S U y M G 9 p b C U y M G F u Z C U y M G d h c y U y M G N v b S 9 S Z W 1 v d m V k J T I w T 3 R o Z X I l M j B D b 2 x 1 b W 5 z P C 9 J d G V t U G F 0 a D 4 8 L 0 l 0 Z W 1 M b 2 N h d G l v b j 4 8 U 3 R h Y m x l R W 5 0 c m l l c y A v P j w v S X R l b T 4 8 S X R l b T 4 8 S X R l b U x v Y 2 F 0 a W 9 u P j x J d G V t V H l w Z T 5 G b 3 J t d W x h P C 9 J d G V t V H l w Z T 4 8 S X R l b V B h d G g + U 2 V j d G l v b j E v M T A l M j A t J T I w R G F 0 Y S U y M G 9 u J T I w c H J v a m V j d C 1 s Z X Z l b C U y M G V 4 d H J h Y 3 R p d m U t c m V s Y X R l Z C U y M H B h e W 1 l b n R z J T I w d G 8 l M j B D R V M l M j B i e S U y M G 9 p b C U y M G F u Z C U y M G d h c y U y M G N v b S 9 S Z W 9 y Z G V y Z W Q l M j B D b 2 x 1 b W 5 z P C 9 J d G V t U G F 0 a D 4 8 L 0 l 0 Z W 1 M b 2 N h d G l v b j 4 8 U 3 R h Y m x l R W 5 0 c m l l c y A v P j w v S X R l b T 4 8 S X R l b T 4 8 S X R l b U x v Y 2 F 0 a W 9 u P j x J d G V t V H l w Z T 5 G b 3 J t d W x h P C 9 J d G V t V H l w Z T 4 8 S X R l b V B h d G g + U 2 V j d G l v b j E v M T A l M j A t J T I w R G F 0 Y S U y M G 9 u J T I w c H J v a m V j d C 1 s Z X Z l b C U y M G V 4 d H J h Y 3 R p d m U t c m V s Y X R l Z C U y M H B h e W 1 l b n R z J T I w d G 8 l M j B D R V M l M j B i e S U y M G 9 p b C U y M G F u Z C U y M G d h c y U y M G N v b S 9 S Z W 5 h b W V k J T I w Q 2 9 s d W 1 u c z w v S X R l b V B h d G g + P C 9 J d G V t T G 9 j Y X R p b 2 4 + P F N 0 Y W J s Z U V u d H J p Z X M g L z 4 8 L 0 l 0 Z W 0 + P E l 0 Z W 0 + P E l 0 Z W 1 M b 2 N h d G l v b j 4 8 S X R l b V R 5 c G U + R m 9 y b X V s Y T w v S X R l b V R 5 c G U + P E l 0 Z W 1 Q Y X R o P l N l Y 3 R p b 2 4 x L z E w J T I w L S U y M E R h d G E l M j B v b i U y M H B y b 2 p l Y 3 Q t b G V 2 Z W w l M j B l e H R y Y W N 0 a X Z l L X J l b G F 0 Z W Q l M j B w Y X l t Z W 5 0 c y U y M H R v J T I w Q 0 V T J T I w Y n k l M j B v a W w l M j B h b m Q l M j B n Y X M l M j B j b 2 0 v R 3 J v d X B l Z C U y M F J v d 3 M 8 L 0 l 0 Z W 1 Q Y X R o P j w v S X R l b U x v Y 2 F 0 a W 9 u P j x T d G F i b G V F b n R y a W V z I C 8 + P C 9 J d G V t P j x J d G V t P j x J d G V t T G 9 j Y X R p b 2 4 + P E l 0 Z W 1 U e X B l P k Z v c m 1 1 b G E 8 L 0 l 0 Z W 1 U e X B l P j x J d G V t U G F 0 a D 5 T Z W N 0 a W 9 u M S 8 x M C U y M C 0 l M j B E Y X R h J T I w b 2 4 l M j B w c m 9 q Z W N 0 L W x l d m V s J T I w Z X h 0 c m F j d G l 2 Z S 1 y Z W x h d G V k J T I w c G F 5 b W V u d H M l M j B 0 b y U y M E N F U y U y M G J 5 J T I w b 2 l s J T I w Y W 5 k J T I w Z 2 F z J T I w Y 2 9 t L 0 F k Z G V k J T I w Q 3 V z d G 9 t P C 9 J d G V t U G F 0 a D 4 8 L 0 l 0 Z W 1 M b 2 N h d G l v b j 4 8 U 3 R h Y m x l R W 5 0 c m l l c y A v P j w v S X R l b T 4 8 S X R l b T 4 8 S X R l b U x v Y 2 F 0 a W 9 u P j x J d G V t V H l w Z T 5 G b 3 J t d W x h P C 9 J d G V t V H l w Z T 4 8 S X R l b V B h d G g + U 2 V j d G l v b j E v M T A l M j A t J T I w R G F 0 Y S U y M G 9 u J T I w c H J v a m V j d C 1 s Z X Z l b C U y M G V 4 d H J h Y 3 R p d m U t c m V s Y X R l Z C U y M H B h e W 1 l b n R z J T I w d G 8 l M j B D R V M l M j B i e S U y M G 9 p b C U y M G F u Z C U y M G d h c y U y M G N v b S 9 B Z G R l Z C U y M E N 1 c 3 R v b T E 8 L 0 l 0 Z W 1 Q Y X R o P j w v S X R l b U x v Y 2 F 0 a W 9 u P j x T d G F i b G V F b n R y a W V z I C 8 + P C 9 J d G V t P j x J d G V t P j x J d G V t T G 9 j Y X R p b 2 4 + P E l 0 Z W 1 U e X B l P k Z v c m 1 1 b G E 8 L 0 l 0 Z W 1 U e X B l P j x J d G V t U G F 0 a D 5 T Z W N 0 a W 9 u M S 8 x M C U y M C 0 l M j B E Y X R h J T I w b 2 4 l M j B w c m 9 q Z W N 0 L W x l d m V s J T I w Z X h 0 c m F j d G l 2 Z S 1 y Z W x h d G V k J T I w c G F 5 b W V u d H M l M j B 0 b y U y M E N F U y U y M G J 5 J T I w b 2 l s J T I w Y W 5 k J T I w Z 2 F z J T I w Y 2 9 t L 0 F k Z G V k J T I w Q 3 V z d G 9 t M j w v S X R l b V B h d G g + P C 9 J d G V t T G 9 j Y X R p b 2 4 + P F N 0 Y W J s Z U V u d H J p Z X M g L z 4 8 L 0 l 0 Z W 0 + P E l 0 Z W 0 + P E l 0 Z W 1 M b 2 N h d G l v b j 4 8 S X R l b V R 5 c G U + R m 9 y b X V s Y T w v S X R l b V R 5 c G U + P E l 0 Z W 1 Q Y X R o P l N l Y 3 R p b 2 4 x L z E w J T I w L S U y M E R h d G E l M j B v b i U y M H B y b 2 p l Y 3 Q t b G V 2 Z W w l M j B l e H R y Y W N 0 a X Z l L X J l b G F 0 Z W Q l M j B w Y X l t Z W 5 0 c y U y M H R v J T I w Q 0 V T J T I w Y n k l M j B v a W w l M j B h b m Q l M j B n Y X M l M j B j b 2 0 v U m V t b 3 Z l Z C U y M E 9 0 a G V y J T I w Q 2 9 s d W 1 u c z E 8 L 0 l 0 Z W 1 Q Y X R o P j w v S X R l b U x v Y 2 F 0 a W 9 u P j x T d G F i b G V F b n R y a W V z I C 8 + P C 9 J d G V t P j x J d G V t P j x J d G V t T G 9 j Y X R p b 2 4 + P E l 0 Z W 1 U e X B l P k Z v c m 1 1 b G E 8 L 0 l 0 Z W 1 U e X B l P j x J d G V t U G F 0 a D 5 T Z W N 0 a W 9 u M S 9 Q c m 9 q Z W N 0 X 1 B h e W 1 l b n R z X 0 Z p Z W x k L 0 F w c G V u Z G V k J T I w U X V l c n k 8 L 0 l 0 Z W 1 Q Y X R o P j w v S X R l b U x v Y 2 F 0 a W 9 u P j x T d G F i b G V F b n R y a W V z I C 8 + P C 9 J d G V t P j x J d G V t P j x J d G V t T G 9 j Y X R p b 2 4 + P E l 0 Z W 1 U e X B l P k Z v c m 1 1 b G E 8 L 0 l 0 Z W 1 U e X B l P j x J d G V t U G F 0 a D 5 T Z W N 0 a W 9 u M S 8 w O C U y M C 0 l M j B E Y X R h J T I w b 2 4 l M j B w c m 9 q Z W N 0 L W x l d m V s J T I w Z X h 0 c m F j d G l 2 Z S 1 y Z W x h d G V k J T I w c G F 5 b W V u d H M l M j B 0 b y U y M F R D R S U y M G J 5 J T I w b 2 l s J T I w Y W 5 k J T I w Z 2 F z J T I w Y 2 9 t P C 9 J d G V t U G F 0 a D 4 8 L 0 l 0 Z W 1 M b 2 N h d G l v b j 4 8 U 3 R h Y m x l R W 5 0 c m l l c z 4 8 R W 5 0 c n k g V H l w Z T 0 i S X N Q c m l 2 Y X R l I i B W Y W x 1 Z T 0 i b D A i I C 8 + P E V u d H J 5 I F R 5 c G U 9 I l F 1 Z X J 5 S U Q i I F Z h b H V l P S J z N G M 1 Z T g 5 Z D c t O T F i Z i 0 0 M m M x L T k z Y j Q t N m I z M 2 U 5 Z W Q 5 Z D l 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N i I g L z 4 8 R W 5 0 c n k g V H l w Z T 0 i R m l s b E V y c m 9 y Q 2 9 k Z S I g V m F s d W U 9 I n N V b m t u b 3 d u I i A v P j x F b n R y e S B U e X B l P S J G a W x s R X J y b 3 J D b 3 V u d C I g V m F s d W U 9 I m w w I i A v P j x F b n R y e S B U e X B l P S J G a W x s T G F z d F V w Z G F 0 Z W Q i I F Z h b H V l P S J k M j A y N S 0 x M S 0 x N F Q x M z o 1 M D o y M i 4 z M j A 3 N j I 3 W i I g L z 4 8 R W 5 0 c n k g V H l w Z T 0 i R m l s b E N v b H V t b l R 5 c G V z I i B W Y W x 1 Z T 0 i c 0 J n Q T 0 i I C 8 + P E V u d H J 5 I F R 5 c G U 9 I k Z p b G x D b 2 x 1 b W 5 O Y W 1 l c y I g V m F s d W U 9 I n N b J n F 1 b 3 Q 7 R n V s b C B w c m 9 q Z W N 0 I G 5 h b W U m c X V v d D s s J n F 1 b 3 Q 7 Q W Z m a W x p Y X R l Z C B j b 2 1 w Y W 5 p Z X M 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8 w O C A t I E R h d G E g b 2 4 g c H J v a m V j d C 1 s Z X Z l b C B l e H R y Y W N 0 a X Z l L X J l b G F 0 Z W Q g c G F 5 b W V u d H M g d G 8 g V E N F I G J 5 I G 9 p b C B h b m Q g Z 2 F z I G N v b S 9 B d X R v U m V t b 3 Z l Z E N v b H V t b n M x L n t G d W x s I H B y b 2 p l Y 3 Q g b m F t Z S w w f S Z x d W 9 0 O y w m c X V v d D t T Z W N 0 a W 9 u M S 8 w O C A t I E R h d G E g b 2 4 g c H J v a m V j d C 1 s Z X Z l b C B l e H R y Y W N 0 a X Z l L X J l b G F 0 Z W Q g c G F 5 b W V u d H M g d G 8 g V E N F I G J 5 I G 9 p b C B h b m Q g Z 2 F z I G N v b S 9 B d X R v U m V t b 3 Z l Z E N v b H V t b n M x L n t B Z m Z p b G l h d G V k I G N v b X B h b m l l c y w x f S Z x d W 9 0 O 1 0 s J n F 1 b 3 Q 7 Q 2 9 s d W 1 u Q 2 9 1 b n Q m c X V v d D s 6 M i w m c X V v d D t L Z X l D b 2 x 1 b W 5 O Y W 1 l c y Z x d W 9 0 O z p b X S w m c X V v d D t D b 2 x 1 b W 5 J Z G V u d G l 0 a W V z J n F 1 b 3 Q 7 O l s m c X V v d D t T Z W N 0 a W 9 u M S 8 w O C A t I E R h d G E g b 2 4 g c H J v a m V j d C 1 s Z X Z l b C B l e H R y Y W N 0 a X Z l L X J l b G F 0 Z W Q g c G F 5 b W V u d H M g d G 8 g V E N F I G J 5 I G 9 p b C B h b m Q g Z 2 F z I G N v b S 9 B d X R v U m V t b 3 Z l Z E N v b H V t b n M x L n t G d W x s I H B y b 2 p l Y 3 Q g b m F t Z S w w f S Z x d W 9 0 O y w m c X V v d D t T Z W N 0 a W 9 u M S 8 w O C A t I E R h d G E g b 2 4 g c H J v a m V j d C 1 s Z X Z l b C B l e H R y Y W N 0 a X Z l L X J l b G F 0 Z W Q g c G F 5 b W V u d H M g d G 8 g V E N F I G J 5 I G 9 p b C B h b m Q g Z 2 F z I G N v b S 9 B d X R v U m V t b 3 Z l Z E N v b H V t b n M x L n t B Z m Z p b G l h d G V k I G N v b X B h b m l l c y w x f S Z x d W 9 0 O 1 0 s J n F 1 b 3 Q 7 U m V s Y X R p b 2 5 z a G l w S W 5 m b y Z x d W 9 0 O z p b X X 0 i I C 8 + P C 9 T d G F i b G V F b n R y a W V z P j w v S X R l b T 4 8 S X R l b T 4 8 S X R l b U x v Y 2 F 0 a W 9 u P j x J d G V t V H l w Z T 5 G b 3 J t d W x h P C 9 J d G V t V H l w Z T 4 8 S X R l b V B h d G g + U 2 V j d G l v b j E v M D g l M j A t J T I w R G F 0 Y S U y M G 9 u J T I w c H J v a m V j d C 1 s Z X Z l b C U y M G V 4 d H J h Y 3 R p d m U t c m V s Y X R l Z C U y M H B h e W 1 l b n R z J T I w d G 8 l M j B U Q 0 U l M j B i e S U y M G 9 p b C U y M G F u Z C U y M G d h c y U y M G N v b S 9 T b 3 V y Y 2 U 8 L 0 l 0 Z W 1 Q Y X R o P j w v S X R l b U x v Y 2 F 0 a W 9 u P j x T d G F i b G V F b n R y a W V z I C 8 + P C 9 J d G V t P j x J d G V t P j x J d G V t T G 9 j Y X R p b 2 4 + P E l 0 Z W 1 U e X B l P k Z v c m 1 1 b G E 8 L 0 l 0 Z W 1 U e X B l P j x J d G V t U G F 0 a D 5 T Z W N 0 a W 9 u M S 8 w O C U y M C 0 l M j B E Y X R h J T I w b 2 4 l M j B w c m 9 q Z W N 0 L W x l d m V s J T I w Z X h 0 c m F j d G l 2 Z S 1 y Z W x h d G V k J T I w c G F 5 b W V u d H M l M j B 0 b y U y M F R D R S U y M G J 5 J T I w b 2 l s J T I w Y W 5 k J T I w Z 2 F z J T I w Y 2 9 t L 0 N o Y W 5 n Z W Q l M j B U e X B l P C 9 J d G V t U G F 0 a D 4 8 L 0 l 0 Z W 1 M b 2 N h d G l v b j 4 8 U 3 R h Y m x l R W 5 0 c m l l c y A v P j w v S X R l b T 4 8 S X R l b T 4 8 S X R l b U x v Y 2 F 0 a W 9 u P j x J d G V t V H l w Z T 5 G b 3 J t d W x h P C 9 J d G V t V H l w Z T 4 8 S X R l b V B h d G g + U 2 V j d G l v b j E v M D g l M j A t J T I w R G F 0 Y S U y M G 9 u J T I w c H J v a m V j d C 1 s Z X Z l b C U y M G V 4 d H J h Y 3 R p d m U t c m V s Y X R l Z C U y M H B h e W 1 l b n R z J T I w d G 8 l M j B U Q 0 U l M j B i e S U y M G 9 p b C U y M G F u Z C U y M G d h c y U y M G N v b S 9 S Z W 1 v d m V k J T I w Q m 9 0 d G 9 t J T I w U m 9 3 c z w v S X R l b V B h d G g + P C 9 J d G V t T G 9 j Y X R p b 2 4 + P F N 0 Y W J s Z U V u d H J p Z X M g L z 4 8 L 0 l 0 Z W 0 + P E l 0 Z W 0 + P E l 0 Z W 1 M b 2 N h d G l v b j 4 8 S X R l b V R 5 c G U + R m 9 y b X V s Y T w v S X R l b V R 5 c G U + P E l 0 Z W 1 Q Y X R o P l N l Y 3 R p b 2 4 x L z A 4 J T I w L S U y M E R h d G E l M j B v b i U y M H B y b 2 p l Y 3 Q t b G V 2 Z W w l M j B l e H R y Y W N 0 a X Z l L X J l b G F 0 Z W Q l M j B w Y X l t Z W 5 0 c y U y M H R v J T I w V E N F J T I w Y n k l M j B v a W w l M j B h b m Q l M j B n Y X M l M j B j b 2 0 v U m V t b 3 Z l Z C U y M F R v c C U y M F J v d 3 M 8 L 0 l 0 Z W 1 Q Y X R o P j w v S X R l b U x v Y 2 F 0 a W 9 u P j x T d G F i b G V F b n R y a W V z I C 8 + P C 9 J d G V t P j x J d G V t P j x J d G V t T G 9 j Y X R p b 2 4 + P E l 0 Z W 1 U e X B l P k Z v c m 1 1 b G E 8 L 0 l 0 Z W 1 U e X B l P j x J d G V t U G F 0 a D 5 T Z W N 0 a W 9 u M S 8 w O C U y M C 0 l M j B E Y X R h J T I w b 2 4 l M j B w c m 9 q Z W N 0 L W x l d m V s J T I w Z X h 0 c m F j d G l 2 Z S 1 y Z W x h d G V k J T I w c G F 5 b W V u d H M l M j B 0 b y U y M F R D R S U y M G J 5 J T I w b 2 l s J T I w Y W 5 k J T I w Z 2 F z J T I w Y 2 9 t L 1 B y b 2 1 v d G V k J T I w S G V h Z G V y c z w v S X R l b V B h d G g + P C 9 J d G V t T G 9 j Y X R p b 2 4 + P F N 0 Y W J s Z U V u d H J p Z X M g L z 4 8 L 0 l 0 Z W 0 + P E l 0 Z W 0 + P E l 0 Z W 1 M b 2 N h d G l v b j 4 8 S X R l b V R 5 c G U + R m 9 y b X V s Y T w v S X R l b V R 5 c G U + P E l 0 Z W 1 Q Y X R o P l N l Y 3 R p b 2 4 x L z A 4 J T I w L S U y M E R h d G E l M j B v b i U y M H B y b 2 p l Y 3 Q t b G V 2 Z W w l M j B l e H R y Y W N 0 a X Z l L X J l b G F 0 Z W Q l M j B w Y X l t Z W 5 0 c y U y M H R v J T I w V E N F J T I w Y n k l M j B v a W w l M j B h b m Q l M j B n Y X M l M j B j b 2 0 v Q 2 h h b m d l Z C U y M F R 5 c G U x P C 9 J d G V t U G F 0 a D 4 8 L 0 l 0 Z W 1 M b 2 N h d G l v b j 4 8 U 3 R h Y m x l R W 5 0 c m l l c y A v P j w v S X R l b T 4 8 S X R l b T 4 8 S X R l b U x v Y 2 F 0 a W 9 u P j x J d G V t V H l w Z T 5 G b 3 J t d W x h P C 9 J d G V t V H l w Z T 4 8 S X R l b V B h d G g + U 2 V j d G l v b j E v M D g l M j A t J T I w R G F 0 Y S U y M G 9 u J T I w c H J v a m V j d C 1 s Z X Z l b C U y M G V 4 d H J h Y 3 R p d m U t c m V s Y X R l Z C U y M H B h e W 1 l b n R z J T I w d G 8 l M j B U Q 0 U l M j B i e S U y M G 9 p b C U y M G F u Z C U y M G d h c y U y M G N v b S 9 S Z W 9 y Z G V y Z W Q l M j B D b 2 x 1 b W 5 z P C 9 J d G V t U G F 0 a D 4 8 L 0 l 0 Z W 1 M b 2 N h d G l v b j 4 8 U 3 R h Y m x l R W 5 0 c m l l c y A v P j w v S X R l b T 4 8 S X R l b T 4 8 S X R l b U x v Y 2 F 0 a W 9 u P j x J d G V t V H l w Z T 5 G b 3 J t d W x h P C 9 J d G V t V H l w Z T 4 8 S X R l b V B h d G g + U 2 V j d G l v b j E v M D g l M j A t J T I w R G F 0 Y S U y M G 9 u J T I w c H J v a m V j d C 1 s Z X Z l b C U y M G V 4 d H J h Y 3 R p d m U t c m V s Y X R l Z C U y M H B h e W 1 l b n R z J T I w d G 8 l M j B U Q 0 U l M j B i e S U y M G 9 p b C U y M G F u Z C U y M G d h c y U y M G N v b S 9 S Z W 5 h b W V k J T I w Q 2 9 s d W 1 u c z w v S X R l b V B h d G g + P C 9 J d G V t T G 9 j Y X R p b 2 4 + P F N 0 Y W J s Z U V u d H J p Z X M g L z 4 8 L 0 l 0 Z W 0 + P E l 0 Z W 0 + P E l 0 Z W 1 M b 2 N h d G l v b j 4 8 S X R l b V R 5 c G U + R m 9 y b X V s Y T w v S X R l b V R 5 c G U + P E l 0 Z W 1 Q Y X R o P l N l Y 3 R p b 2 4 x L z A 4 J T I w L S U y M E R h d G E l M j B v b i U y M H B y b 2 p l Y 3 Q t b G V 2 Z W w l M j B l e H R y Y W N 0 a X Z l L X J l b G F 0 Z W Q l M j B w Y X l t Z W 5 0 c y U y M H R v J T I w V E N F J T I w Y n k l M j B v a W w l M j B h b m Q l M j B n Y X M l M j B j b 2 0 v U m V t b 3 Z l Z C U y M E 9 0 a G V y J T I w Q 2 9 s d W 1 u c z w v S X R l b V B h d G g + P C 9 J d G V t T G 9 j Y X R p b 2 4 + P F N 0 Y W J s Z U V u d H J p Z X M g L z 4 8 L 0 l 0 Z W 0 + P E l 0 Z W 0 + P E l 0 Z W 1 M b 2 N h d G l v b j 4 8 S X R l b V R 5 c G U + R m 9 y b X V s Y T w v S X R l b V R 5 c G U + P E l 0 Z W 1 Q Y X R o P l N l Y 3 R p b 2 4 x L z A 4 J T I w L S U y M E R h d G E l M j B v b i U y M H B y b 2 p l Y 3 Q t b G V 2 Z W w l M j B l e H R y Y W N 0 a X Z l L X J l b G F 0 Z W Q l M j B w Y X l t Z W 5 0 c y U y M H R v J T I w V E N F J T I w Y n k l M j B v a W w l M j B h b m Q l M j B n Y X M l M j B j b 2 0 v R 3 J v d X B l Z C U y M F J v d 3 M 8 L 0 l 0 Z W 1 Q Y X R o P j w v S X R l b U x v Y 2 F 0 a W 9 u P j x T d G F i b G V F b n R y a W V z I C 8 + P C 9 J d G V t P j x J d G V t P j x J d G V t T G 9 j Y X R p b 2 4 + P E l 0 Z W 1 U e X B l P k Z v c m 1 1 b G E 8 L 0 l 0 Z W 1 U e X B l P j x J d G V t U G F 0 a D 5 T Z W N 0 a W 9 u M S 8 w O C U y M C 0 l M j B E Y X R h J T I w b 2 4 l M j B w c m 9 q Z W N 0 L W x l d m V s J T I w Z X h 0 c m F j d G l 2 Z S 1 y Z W x h d G V k J T I w c G F 5 b W V u d H M l M j B 0 b y U y M F R D R S U y M G J 5 J T I w b 2 l s J T I w Y W 5 k J T I w Z 2 F z J T I w Y 2 9 t L 0 F k Z G V k J T I w Q 3 V z d G 9 t P C 9 J d G V t U G F 0 a D 4 8 L 0 l 0 Z W 1 M b 2 N h d G l v b j 4 8 U 3 R h Y m x l R W 5 0 c m l l c y A v P j w v S X R l b T 4 8 S X R l b T 4 8 S X R l b U x v Y 2 F 0 a W 9 u P j x J d G V t V H l w Z T 5 G b 3 J t d W x h P C 9 J d G V t V H l w Z T 4 8 S X R l b V B h d G g + U 2 V j d G l v b j E v M D g l M j A t J T I w R G F 0 Y S U y M G 9 u J T I w c H J v a m V j d C 1 s Z X Z l b C U y M G V 4 d H J h Y 3 R p d m U t c m V s Y X R l Z C U y M H B h e W 1 l b n R z J T I w d G 8 l M j B U Q 0 U l M j B i e S U y M G 9 p b C U y M G F u Z C U y M G d h c y U y M G N v b S 9 B Z G R l Z C U y M E N 1 c 3 R v b T E 8 L 0 l 0 Z W 1 Q Y X R o P j w v S X R l b U x v Y 2 F 0 a W 9 u P j x T d G F i b G V F b n R y a W V z I C 8 + P C 9 J d G V t P j x J d G V t P j x J d G V t T G 9 j Y X R p b 2 4 + P E l 0 Z W 1 U e X B l P k Z v c m 1 1 b G E 8 L 0 l 0 Z W 1 U e X B l P j x J d G V t U G F 0 a D 5 T Z W N 0 a W 9 u M S 8 w O C U y M C 0 l M j B E Y X R h J T I w b 2 4 l M j B w c m 9 q Z W N 0 L W x l d m V s J T I w Z X h 0 c m F j d G l 2 Z S 1 y Z W x h d G V k J T I w c G F 5 b W V u d H M l M j B 0 b y U y M F R D R S U y M G J 5 J T I w b 2 l s J T I w Y W 5 k J T I w Z 2 F z J T I w Y 2 9 t L 0 F k Z G V k J T I w Q 3 V z d G 9 t M j w v S X R l b V B h d G g + P C 9 J d G V t T G 9 j Y X R p b 2 4 + P F N 0 Y W J s Z U V u d H J p Z X M g L z 4 8 L 0 l 0 Z W 0 + P E l 0 Z W 0 + P E l 0 Z W 1 M b 2 N h d G l v b j 4 8 S X R l b V R 5 c G U + R m 9 y b X V s Y T w v S X R l b V R 5 c G U + P E l 0 Z W 1 Q Y X R o P l N l Y 3 R p b 2 4 x L z A 4 J T I w L S U y M E R h d G E l M j B v b i U y M H B y b 2 p l Y 3 Q t b G V 2 Z W w l M j B l e H R y Y W N 0 a X Z l L X J l b G F 0 Z W Q l M j B w Y X l t Z W 5 0 c y U y M H R v J T I w V E N F J T I w Y n k l M j B v a W w l M j B h b m Q l M j B n Y X M l M j B j b 2 0 v U m V t b 3 Z l Z C U y M E 9 0 a G V y J T I w Q 2 9 s d W 1 u c z E 8 L 0 l 0 Z W 1 Q Y X R o P j w v S X R l b U x v Y 2 F 0 a W 9 u P j x T d G F i b G V F b n R y a W V z I C 8 + P C 9 J d G V t P j x J d G V t P j x J d G V t T G 9 j Y X R p b 2 4 + P E l 0 Z W 1 U e X B l P k Z v c m 1 1 b G E 8 L 0 l 0 Z W 1 U e X B l P j x J d G V t U G F 0 a D 5 T Z W N 0 a W 9 u M S 9 Q c m 9 q Z W N 0 X 1 B h e W 1 l b n R z X 0 Z p Z W x k L 0 F w c G V u Z G V k J T I w U X V l c n k x P C 9 J d G V t U G F 0 a D 4 8 L 0 l 0 Z W 1 M b 2 N h d G l v b j 4 8 U 3 R h Y m x l R W 5 0 c m l l c y A v P j w v S X R l b T 4 8 S X R l b T 4 8 S X R l b U x v Y 2 F 0 a W 9 u P j x J d G V t V H l w Z T 5 G b 3 J t d W x h P C 9 J d G V t V H l w Z T 4 8 S X R l b V B h d G g + U 2 V j d G l v b j E v M D Y l M j A t J T I w R G F 0 Y S U y M G 9 u J T I w c G F 5 b W V u d H M l M j B v Z i U y M H B l d H J v b G V 1 b S U y M G x p Y 2 V u Y 2 U l M j B m Z W V z J T I w Y n k l M j B s a W N l b m N l J T I w a W 4 l M j A y M D I z J T I w K G F z J T I w c m V w b 3 J 0 Z W Q 8 L 0 l 0 Z W 1 Q Y X R o P j w v S X R l b U x v Y 2 F 0 a W 9 u P j x T d G F i b G V F b n R y a W V z P j x F b n R y e S B U e X B l P S J J c 1 B y a X Z h d G U i I F Z h b H V l P S J s M C I g L z 4 8 R W 5 0 c n k g V H l w Z T 0 i U X V l c n l J R C I g V m F s d W U 9 I n N h N 2 N j M W Y y Z S 0 5 Z m M z L T Q 5 M G Q t O W Q 0 O S 0 2 Z m R m N G E 5 N W F i N W 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3 N S I g L z 4 8 R W 5 0 c n k g V H l w Z T 0 i R m l s b E V y c m 9 y Q 2 9 k Z S I g V m F s d W U 9 I n N V b m t u b 3 d u I i A v P j x F b n R y e S B U e X B l P S J G a W x s R X J y b 3 J D b 3 V u d C I g V m F s d W U 9 I m w w I i A v P j x F b n R y e S B U e X B l P S J G a W x s T G F z d F V w Z G F 0 Z W Q i I F Z h b H V l P S J k M j A y N S 0 x M S 0 x N F Q x M z o 1 M D o y M i 4 z O T A w N z c y W i I g L z 4 8 R W 5 0 c n k g V H l w Z T 0 i R m l s b E N v b H V t b l R 5 c G V z I i B W Y W x 1 Z T 0 i c 0 J n Q T 0 i I C 8 + P E V u d H J 5 I F R 5 c G U 9 I k Z p b G x D b 2 x 1 b W 5 O Y W 1 l c y I g V m F s d W U 9 I n N b J n F 1 b 3 Q 7 R n V s b C B w c m 9 q Z W N 0 I G 5 h b W U m c X V v d D s s J n F 1 b 3 Q 7 Q W Z m a W x p Y X R l Z C B j b 2 1 w Y W 5 p Z X M 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8 w N i A t I E R h d G E g b 2 4 g c G F 5 b W V u d H M g b 2 Y g c G V 0 c m 9 s Z X V t I G x p Y 2 V u Y 2 U g Z m V l c y B i e S B s a W N l b m N l I G l u I D I w M j M g K G F z I H J l c G 9 y d G V k L 0 F 1 d G 9 S Z W 1 v d m V k Q 2 9 s d W 1 u c z E u e 0 Z 1 b G w g c H J v a m V j d C B u Y W 1 l L D B 9 J n F 1 b 3 Q 7 L C Z x d W 9 0 O 1 N l Y 3 R p b 2 4 x L z A 2 I C 0 g R G F 0 Y S B v b i B w Y X l t Z W 5 0 c y B v Z i B w Z X R y b 2 x l d W 0 g b G l j Z W 5 j Z S B m Z W V z I G J 5 I G x p Y 2 V u Y 2 U g a W 4 g M j A y M y A o Y X M g c m V w b 3 J 0 Z W Q v Q X V 0 b 1 J l b W 9 2 Z W R D b 2 x 1 b W 5 z M S 5 7 Q W Z m a W x p Y X R l Z C B j b 2 1 w Y W 5 p Z X M s M X 0 m c X V v d D t d L C Z x d W 9 0 O 0 N v b H V t b k N v d W 5 0 J n F 1 b 3 Q 7 O j I s J n F 1 b 3 Q 7 S 2 V 5 Q 2 9 s d W 1 u T m F t Z X M m c X V v d D s 6 W 1 0 s J n F 1 b 3 Q 7 Q 2 9 s d W 1 u S W R l b n R p d G l l c y Z x d W 9 0 O z p b J n F 1 b 3 Q 7 U 2 V j d G l v b j E v M D Y g L S B E Y X R h I G 9 u I H B h e W 1 l b n R z I G 9 m I H B l d H J v b G V 1 b S B s a W N l b m N l I G Z l Z X M g Y n k g b G l j Z W 5 j Z S B p b i A y M D I z I C h h c y B y Z X B v c n R l Z C 9 B d X R v U m V t b 3 Z l Z E N v b H V t b n M x L n t G d W x s I H B y b 2 p l Y 3 Q g b m F t Z S w w f S Z x d W 9 0 O y w m c X V v d D t T Z W N 0 a W 9 u M S 8 w N i A t I E R h d G E g b 2 4 g c G F 5 b W V u d H M g b 2 Y g c G V 0 c m 9 s Z X V t I G x p Y 2 V u Y 2 U g Z m V l c y B i e S B s a W N l b m N l I G l u I D I w M j M g K G F z I H J l c G 9 y d G V k L 0 F 1 d G 9 S Z W 1 v d m V k Q 2 9 s d W 1 u c z E u e 0 F m Z m l s a W F 0 Z W Q g Y 2 9 t c G F u a W V z L D F 9 J n F 1 b 3 Q 7 X S w m c X V v d D t S Z W x h d G l v b n N o a X B J b m Z v J n F 1 b 3 Q 7 O l t d f S I g L z 4 8 L 1 N 0 Y W J s Z U V u d H J p Z X M + P C 9 J d G V t P j x J d G V t P j x J d G V t T G 9 j Y X R p b 2 4 + P E l 0 Z W 1 U e X B l P k Z v c m 1 1 b G E 8 L 0 l 0 Z W 1 U e X B l P j x J d G V t U G F 0 a D 5 T Z W N 0 a W 9 u M S 8 w N i U y M C 0 l M j B E Y X R h J T I w b 2 4 l M j B w Y X l t Z W 5 0 c y U y M G 9 m J T I w c G V 0 c m 9 s Z X V t J T I w b G l j Z W 5 j Z S U y M G Z l Z X M l M j B i e S U y M G x p Y 2 V u Y 2 U l M j B p b i U y M D I w M j M l M j A o Y X M l M j B y Z X B v c n R l Z C 9 T b 3 V y Y 2 U 8 L 0 l 0 Z W 1 Q Y X R o P j w v S X R l b U x v Y 2 F 0 a W 9 u P j x T d G F i b G V F b n R y a W V z I C 8 + P C 9 J d G V t P j x J d G V t P j x J d G V t T G 9 j Y X R p b 2 4 + P E l 0 Z W 1 U e X B l P k Z v c m 1 1 b G E 8 L 0 l 0 Z W 1 U e X B l P j x J d G V t U G F 0 a D 5 T Z W N 0 a W 9 u M S 8 w N i U y M C 0 l M j B E Y X R h J T I w b 2 4 l M j B w Y X l t Z W 5 0 c y U y M G 9 m J T I w c G V 0 c m 9 s Z X V t J T I w b G l j Z W 5 j Z S U y M G Z l Z X M l M j B i e S U y M G x p Y 2 V u Y 2 U l M j B p b i U y M D I w M j M l M j A o Y X M l M j B y Z X B v c n R l Z C 9 D a G F u Z 2 V k J T I w V H l w Z T w v S X R l b V B h d G g + P C 9 J d G V t T G 9 j Y X R p b 2 4 + P F N 0 Y W J s Z U V u d H J p Z X M g L z 4 8 L 0 l 0 Z W 0 + P E l 0 Z W 0 + P E l 0 Z W 1 M b 2 N h d G l v b j 4 8 S X R l b V R 5 c G U + R m 9 y b X V s Y T w v S X R l b V R 5 c G U + P E l 0 Z W 1 Q Y X R o P l N l Y 3 R p b 2 4 x L z A 2 J T I w L S U y M E R h d G E l M j B v b i U y M H B h e W 1 l b n R z J T I w b 2 Y l M j B w Z X R y b 2 x l d W 0 l M j B s a W N l b m N l J T I w Z m V l c y U y M G J 5 J T I w b G l j Z W 5 j Z S U y M G l u J T I w M j A y M y U y M C h h c y U y M H J l c G 9 y d G V k L 1 J l b W 9 2 Z W Q l M j B U b 3 A l M j B S b 3 d z P C 9 J d G V t U G F 0 a D 4 8 L 0 l 0 Z W 1 M b 2 N h d G l v b j 4 8 U 3 R h Y m x l R W 5 0 c m l l c y A v P j w v S X R l b T 4 8 S X R l b T 4 8 S X R l b U x v Y 2 F 0 a W 9 u P j x J d G V t V H l w Z T 5 G b 3 J t d W x h P C 9 J d G V t V H l w Z T 4 8 S X R l b V B h d G g + U 2 V j d G l v b j E v M D Y l M j A t J T I w R G F 0 Y S U y M G 9 u J T I w c G F 5 b W V u d H M l M j B v Z i U y M H B l d H J v b G V 1 b S U y M G x p Y 2 V u Y 2 U l M j B m Z W V z J T I w Y n k l M j B s a W N l b m N l J T I w a W 4 l M j A y M D I z J T I w K G F z J T I w c m V w b 3 J 0 Z W Q v U H J v b W 9 0 Z W Q l M j B I Z W F k Z X J z P C 9 J d G V t U G F 0 a D 4 8 L 0 l 0 Z W 1 M b 2 N h d G l v b j 4 8 U 3 R h Y m x l R W 5 0 c m l l c y A v P j w v S X R l b T 4 8 S X R l b T 4 8 S X R l b U x v Y 2 F 0 a W 9 u P j x J d G V t V H l w Z T 5 G b 3 J t d W x h P C 9 J d G V t V H l w Z T 4 8 S X R l b V B h d G g + U 2 V j d G l v b j E v M D Y l M j A t J T I w R G F 0 Y S U y M G 9 u J T I w c G F 5 b W V u d H M l M j B v Z i U y M H B l d H J v b G V 1 b S U y M G x p Y 2 V u Y 2 U l M j B m Z W V z J T I w Y n k l M j B s a W N l b m N l J T I w a W 4 l M j A y M D I z J T I w K G F z J T I w c m V w b 3 J 0 Z W Q v U m V v c m R l c m V k J T I w Q 2 9 s d W 1 u c z w v S X R l b V B h d G g + P C 9 J d G V t T G 9 j Y X R p b 2 4 + P F N 0 Y W J s Z U V u d H J p Z X M g L z 4 8 L 0 l 0 Z W 0 + P E l 0 Z W 0 + P E l 0 Z W 1 M b 2 N h d G l v b j 4 8 S X R l b V R 5 c G U + R m 9 y b X V s Y T w v S X R l b V R 5 c G U + P E l 0 Z W 1 Q Y X R o P l N l Y 3 R p b 2 4 x L z A 2 J T I w L S U y M E R h d G E l M j B v b i U y M H B h e W 1 l b n R z J T I w b 2 Y l M j B w Z X R y b 2 x l d W 0 l M j B s a W N l b m N l J T I w Z m V l c y U y M G J 5 J T I w b G l j Z W 5 j Z S U y M G l u J T I w M j A y M y U y M C h h c y U y M H J l c G 9 y d G V k L 1 J l b W 9 2 Z W Q l M j B P d G h l c i U y M E N v b H V t b n M 8 L 0 l 0 Z W 1 Q Y X R o P j w v S X R l b U x v Y 2 F 0 a W 9 u P j x T d G F i b G V F b n R y a W V z I C 8 + P C 9 J d G V t P j x J d G V t P j x J d G V t T G 9 j Y X R p b 2 4 + P E l 0 Z W 1 U e X B l P k Z v c m 1 1 b G E 8 L 0 l 0 Z W 1 U e X B l P j x J d G V t U G F 0 a D 5 T Z W N 0 a W 9 u M S 8 w N i U y M C 0 l M j B E Y X R h J T I w b 2 4 l M j B w Y X l t Z W 5 0 c y U y M G 9 m J T I w c G V 0 c m 9 s Z X V t J T I w b G l j Z W 5 j Z S U y M G Z l Z X M l M j B i e S U y M G x p Y 2 V u Y 2 U l M j B p b i U y M D I w M j M l M j A o Y X M l M j B y Z X B v c n R l Z C 9 S Z W 5 h b W V k J T I w Q 2 9 s d W 1 u c z w v S X R l b V B h d G g + P C 9 J d G V t T G 9 j Y X R p b 2 4 + P F N 0 Y W J s Z U V u d H J p Z X M g L z 4 8 L 0 l 0 Z W 0 + P E l 0 Z W 0 + P E l 0 Z W 1 M b 2 N h d G l v b j 4 8 S X R l b V R 5 c G U + R m 9 y b X V s Y T w v S X R l b V R 5 c G U + P E l 0 Z W 1 Q Y X R o P l N l Y 3 R p b 2 4 x L z A 2 J T I w L S U y M E R h d G E l M j B v b i U y M H B h e W 1 l b n R z J T I w b 2 Y l M j B w Z X R y b 2 x l d W 0 l M j B s a W N l b m N l J T I w Z m V l c y U y M G J 5 J T I w b G l j Z W 5 j Z S U y M G l u J T I w M j A y M y U y M C h h c y U y M H J l c G 9 y d G V k L 0 d y b 3 V w Z W Q l M j B S b 3 d z P C 9 J d G V t U G F 0 a D 4 8 L 0 l 0 Z W 1 M b 2 N h d G l v b j 4 8 U 3 R h Y m x l R W 5 0 c m l l c y A v P j w v S X R l b T 4 8 S X R l b T 4 8 S X R l b U x v Y 2 F 0 a W 9 u P j x J d G V t V H l w Z T 5 G b 3 J t d W x h P C 9 J d G V t V H l w Z T 4 8 S X R l b V B h d G g + U 2 V j d G l v b j E v M D Y l M j A t J T I w R G F 0 Y S U y M G 9 u J T I w c G F 5 b W V u d H M l M j B v Z i U y M H B l d H J v b G V 1 b S U y M G x p Y 2 V u Y 2 U l M j B m Z W V z J T I w Y n k l M j B s a W N l b m N l J T I w a W 4 l M j A y M D I z J T I w K G F z J T I w c m V w b 3 J 0 Z W Q v Q W R k Z W Q l M j B D d X N 0 b 2 0 8 L 0 l 0 Z W 1 Q Y X R o P j w v S X R l b U x v Y 2 F 0 a W 9 u P j x T d G F i b G V F b n R y a W V z I C 8 + P C 9 J d G V t P j x J d G V t P j x J d G V t T G 9 j Y X R p b 2 4 + P E l 0 Z W 1 U e X B l P k Z v c m 1 1 b G E 8 L 0 l 0 Z W 1 U e X B l P j x J d G V t U G F 0 a D 5 T Z W N 0 a W 9 u M S 8 w N i U y M C 0 l M j B E Y X R h J T I w b 2 4 l M j B w Y X l t Z W 5 0 c y U y M G 9 m J T I w c G V 0 c m 9 s Z X V t J T I w b G l j Z W 5 j Z S U y M G Z l Z X M l M j B i e S U y M G x p Y 2 V u Y 2 U l M j B p b i U y M D I w M j M l M j A o Y X M l M j B y Z X B v c n R l Z C 9 B Z G R l Z C U y M E N 1 c 3 R v b T E 8 L 0 l 0 Z W 1 Q Y X R o P j w v S X R l b U x v Y 2 F 0 a W 9 u P j x T d G F i b G V F b n R y a W V z I C 8 + P C 9 J d G V t P j x J d G V t P j x J d G V t T G 9 j Y X R p b 2 4 + P E l 0 Z W 1 U e X B l P k Z v c m 1 1 b G E 8 L 0 l 0 Z W 1 U e X B l P j x J d G V t U G F 0 a D 5 T Z W N 0 a W 9 u M S 8 w N i U y M C 0 l M j B E Y X R h J T I w b 2 4 l M j B w Y X l t Z W 5 0 c y U y M G 9 m J T I w c G V 0 c m 9 s Z X V t J T I w b G l j Z W 5 j Z S U y M G Z l Z X M l M j B i e S U y M G x p Y 2 V u Y 2 U l M j B p b i U y M D I w M j M l M j A o Y X M l M j B y Z X B v c n R l Z C 9 B Z G R l Z C U y M E N 1 c 3 R v b T I 8 L 0 l 0 Z W 1 Q Y X R o P j w v S X R l b U x v Y 2 F 0 a W 9 u P j x T d G F i b G V F b n R y a W V z I C 8 + P C 9 J d G V t P j x J d G V t P j x J d G V t T G 9 j Y X R p b 2 4 + P E l 0 Z W 1 U e X B l P k Z v c m 1 1 b G E 8 L 0 l 0 Z W 1 U e X B l P j x J d G V t U G F 0 a D 5 T Z W N 0 a W 9 u M S 8 w N i U y M C 0 l M j B E Y X R h J T I w b 2 4 l M j B w Y X l t Z W 5 0 c y U y M G 9 m J T I w c G V 0 c m 9 s Z X V t J T I w b G l j Z W 5 j Z S U y M G Z l Z X M l M j B i e S U y M G x p Y 2 V u Y 2 U l M j B p b i U y M D I w M j M l M j A o Y X M l M j B y Z X B v c n R l Z C 9 S Z W 1 v d m V k J T I w T 3 R o Z X I l M j B D b 2 x 1 b W 5 z M T w v S X R l b V B h d G g + P C 9 J d G V t T G 9 j Y X R p b 2 4 + P F N 0 Y W J s Z U V u d H J p Z X M g L z 4 8 L 0 l 0 Z W 0 + P E l 0 Z W 0 + P E l 0 Z W 1 M b 2 N h d G l v b j 4 8 S X R l b V R 5 c G U + R m 9 y b X V s Y T w v S X R l b V R 5 c G U + P E l 0 Z W 1 Q Y X R o P l N l Y 3 R p b 2 4 x L 1 B y b 2 p l Y 3 R f U G F 5 b W V u d H N f R m l l b G Q v Q X B w Z W 5 k Z W Q l M j B R d W V y e T I 8 L 0 l 0 Z W 1 Q Y X R o P j w v S X R l b U x v Y 2 F 0 a W 9 u P j x T d G F i b G V F b n R y a W V z I C 8 + P C 9 J d G V t P j x J d G V t P j x J d G V t T G 9 j Y X R p b 2 4 + P E l 0 Z W 1 U e X B l P k Z v c m 1 1 b G E 8 L 0 l 0 Z W 1 U e X B l P j x J d G V t U G F 0 a D 5 T Z W N 0 a W 9 u M S 8 w O S U y M C 0 l M j B E Y X R h J T I w b 2 4 l M j B w c m 9 q Z W N 0 L W x l d m V s J T I w Z X h 0 c m F j d G l 2 Z S 1 y Z W x h d G V k J T I w c G F 5 b W V u d H M l M j B 0 b y U y M F R D R S U y M G J 5 J T I w b W l u a W 5 n J T I w Y W 5 k J T I w c X V h c j w v S X R l b V B h d G g + P C 9 J d G V t T G 9 j Y X R p b 2 4 + P F N 0 Y W J s Z U V u d H J p Z X M + P E V u d H J 5 I F R 5 c G U 9 I k l z U H J p d m F 0 Z S I g V m F s d W U 9 I m w w I i A v P j x F b n R y e S B U e X B l P S J R d W V y e U l E I i B W Y W x 1 Z T 0 i c 2 M 4 N 2 R l O D M 3 L T A w M m Y t N G N m M i 1 i O D E y L T d i N z I 1 Y 2 R i M T B i M 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b G F 0 a W 9 u c 2 h p c E l u Z m 9 D b 2 5 0 Y W l u Z X I i I F Z h b H V l P S J z e y Z x d W 9 0 O 2 N v b H V t b k N v d W 5 0 J n F 1 b 3 Q 7 O j I s J n F 1 b 3 Q 7 a 2 V 5 Q 2 9 s d W 1 u T m F t Z X M m c X V v d D s 6 W 1 0 s J n F 1 b 3 Q 7 c X V l c n l S Z W x h d G l v b n N o a X B z J n F 1 b 3 Q 7 O l t d L C Z x d W 9 0 O 2 N v b H V t b k l k Z W 5 0 a X R p Z X M m c X V v d D s 6 W y Z x d W 9 0 O 1 N l Y 3 R p b 2 4 x L z A 5 I C 0 g R G F 0 Y S B v b i B w c m 9 q Z W N 0 L W x l d m V s I G V 4 d H J h Y 3 R p d m U t c m V s Y X R l Z C B w Y X l t Z W 5 0 c y B 0 b y B U Q 0 U g Y n k g b W l u a W 5 n I G F u Z C B x d W F y L 0 F 1 d G 9 S Z W 1 v d m V k Q 2 9 s d W 1 u c z E u e 0 Z 1 b G w g c H J v a m V j d C B u Y W 1 l L D B 9 J n F 1 b 3 Q 7 L C Z x d W 9 0 O 1 N l Y 3 R p b 2 4 x L z A 5 I C 0 g R G F 0 Y S B v b i B w c m 9 q Z W N 0 L W x l d m V s I G V 4 d H J h Y 3 R p d m U t c m V s Y X R l Z C B w Y X l t Z W 5 0 c y B 0 b y B U Q 0 U g Y n k g b W l u a W 5 n I G F u Z C B x d W F y L 0 F 1 d G 9 S Z W 1 v d m V k Q 2 9 s d W 1 u c z E u e 0 F m Z m l s a W F 0 Z W Q g Y 2 9 t c G F u a W V z L D F 9 J n F 1 b 3 Q 7 X S w m c X V v d D t D b 2 x 1 b W 5 D b 3 V u d C Z x d W 9 0 O z o y L C Z x d W 9 0 O 0 t l e U N v b H V t b k 5 h b W V z J n F 1 b 3 Q 7 O l t d L C Z x d W 9 0 O 0 N v b H V t b k l k Z W 5 0 a X R p Z X M m c X V v d D s 6 W y Z x d W 9 0 O 1 N l Y 3 R p b 2 4 x L z A 5 I C 0 g R G F 0 Y S B v b i B w c m 9 q Z W N 0 L W x l d m V s I G V 4 d H J h Y 3 R p d m U t c m V s Y X R l Z C B w Y X l t Z W 5 0 c y B 0 b y B U Q 0 U g Y n k g b W l u a W 5 n I G F u Z C B x d W F y L 0 F 1 d G 9 S Z W 1 v d m V k Q 2 9 s d W 1 u c z E u e 0 Z 1 b G w g c H J v a m V j d C B u Y W 1 l L D B 9 J n F 1 b 3 Q 7 L C Z x d W 9 0 O 1 N l Y 3 R p b 2 4 x L z A 5 I C 0 g R G F 0 Y S B v b i B w c m 9 q Z W N 0 L W x l d m V s I G V 4 d H J h Y 3 R p d m U t c m V s Y X R l Z C B w Y X l t Z W 5 0 c y B 0 b y B U Q 0 U g Y n k g b W l u a W 5 n I G F u Z C B x d W F y L 0 F 1 d G 9 S Z W 1 v d m V k Q 2 9 s d W 1 u c z E u e 0 F m Z m l s a W F 0 Z W Q g Y 2 9 t c G F u a W V z L D F 9 J n F 1 b 3 Q 7 X S w m c X V v d D t S Z W x h d G l v b n N o a X B J b m Z v J n F 1 b 3 Q 7 O l t d f S I g L z 4 8 R W 5 0 c n k g V H l w Z T 0 i R m l s b F N 0 Y X R 1 c y I g V m F s d W U 9 I n N D b 2 1 w b G V 0 Z S I g L z 4 8 R W 5 0 c n k g V H l w Z T 0 i R m l s b E N v b H V t b k 5 h b W V z I i B W Y W x 1 Z T 0 i c 1 s m c X V v d D t G d W x s I H B y b 2 p l Y 3 Q g b m F t Z S Z x d W 9 0 O y w m c X V v d D t B Z m Z p b G l h d G V k I G N v b X B h b m l l c y Z x d W 9 0 O 1 0 i I C 8 + P E V u d H J 5 I F R 5 c G U 9 I k Z p b G x D b 2 x 1 b W 5 U e X B l c y I g V m F s d W U 9 I n N C Z 0 E 9 I i A v P j x F b n R y e S B U e X B l P S J G a W x s T G F z d F V w Z G F 0 Z W Q i I F Z h b H V l P S J k M j A y N S 0 x M S 0 x N F Q x N T o y N T o w M C 4 3 M j Q w M j U y W i I g L z 4 8 R W 5 0 c n k g V H l w Z T 0 i R m l s b E V y c m 9 y Q 2 9 1 b n Q i I F Z h b H V l P S J s M C I g L z 4 8 R W 5 0 c n k g V H l w Z T 0 i R m l s b E V y c m 9 y Q 2 9 k Z S I g V m F s d W U 9 I n N V b m t u b 3 d u I i A v P j x F b n R y e S B U e X B l P S J G a W x s Q 2 9 1 b n Q i I F Z h b H V l P S J s O D Y i I C 8 + P E V u d H J 5 I F R 5 c G U 9 I k F k Z G V k V G 9 E Y X R h T W 9 k Z W w i I F Z h b H V l P S J s M C I g L z 4 8 R W 5 0 c n k g V H l w Z T 0 i R m l s b G V k Q 2 9 t c G x l d G V S Z X N 1 b H R U b 1 d v c m t z a G V l d C I g V m F s d W U 9 I m w x I i A v P j w v U 3 R h Y m x l R W 5 0 c m l l c z 4 8 L 0 l 0 Z W 0 + P E l 0 Z W 0 + P E l 0 Z W 1 M b 2 N h d G l v b j 4 8 S X R l b V R 5 c G U + R m 9 y b X V s Y T w v S X R l b V R 5 c G U + P E l 0 Z W 1 Q Y X R o P l N l Y 3 R p b 2 4 x L z A 5 J T I w L S U y M E R h d G E l M j B v b i U y M H B y b 2 p l Y 3 Q t b G V 2 Z W w l M j B l e H R y Y W N 0 a X Z l L X J l b G F 0 Z W Q l M j B w Y X l t Z W 5 0 c y U y M H R v J T I w V E N F J T I w Y n k l M j B t a W 5 p b m c l M j B h b m Q l M j B x d W F y L 1 N v d X J j Z T w v S X R l b V B h d G g + P C 9 J d G V t T G 9 j Y X R p b 2 4 + P F N 0 Y W J s Z U V u d H J p Z X M g L z 4 8 L 0 l 0 Z W 0 + P E l 0 Z W 0 + P E l 0 Z W 1 M b 2 N h d G l v b j 4 8 S X R l b V R 5 c G U + R m 9 y b X V s Y T w v S X R l b V R 5 c G U + P E l 0 Z W 1 Q Y X R o P l N l Y 3 R p b 2 4 x L z A 5 J T I w L S U y M E R h d G E l M j B v b i U y M H B y b 2 p l Y 3 Q t b G V 2 Z W w l M j B l e H R y Y W N 0 a X Z l L X J l b G F 0 Z W Q l M j B w Y X l t Z W 5 0 c y U y M H R v J T I w V E N F J T I w Y n k l M j B t a W 5 p b m c l M j B h b m Q l M j B x d W F y L 0 N o Y W 5 n Z W Q l M j B U e X B l P C 9 J d G V t U G F 0 a D 4 8 L 0 l 0 Z W 1 M b 2 N h d G l v b j 4 8 U 3 R h Y m x l R W 5 0 c m l l c y A v P j w v S X R l b T 4 8 S X R l b T 4 8 S X R l b U x v Y 2 F 0 a W 9 u P j x J d G V t V H l w Z T 5 G b 3 J t d W x h P C 9 J d G V t V H l w Z T 4 8 S X R l b V B h d G g + U 2 V j d G l v b j E v M D k l M j A t J T I w R G F 0 Y S U y M G 9 u J T I w c H J v a m V j d C 1 s Z X Z l b C U y M G V 4 d H J h Y 3 R p d m U t c m V s Y X R l Z C U y M H B h e W 1 l b n R z J T I w d G 8 l M j B U Q 0 U l M j B i e S U y M G 1 p b m l u Z y U y M G F u Z C U y M H F 1 Y X I v U m V t b 3 Z l Z C U y M F R v c C U y M F J v d 3 M 8 L 0 l 0 Z W 1 Q Y X R o P j w v S X R l b U x v Y 2 F 0 a W 9 u P j x T d G F i b G V F b n R y a W V z I C 8 + P C 9 J d G V t P j x J d G V t P j x J d G V t T G 9 j Y X R p b 2 4 + P E l 0 Z W 1 U e X B l P k Z v c m 1 1 b G E 8 L 0 l 0 Z W 1 U e X B l P j x J d G V t U G F 0 a D 5 T Z W N 0 a W 9 u M S 8 w O S U y M C 0 l M j B E Y X R h J T I w b 2 4 l M j B w c m 9 q Z W N 0 L W x l d m V s J T I w Z X h 0 c m F j d G l 2 Z S 1 y Z W x h d G V k J T I w c G F 5 b W V u d H M l M j B 0 b y U y M F R D R S U y M G J 5 J T I w b W l u a W 5 n J T I w Y W 5 k J T I w c X V h c i 9 S Z W 1 v d m V k J T I w Q m 9 0 d G 9 t J T I w U m 9 3 c z w v S X R l b V B h d G g + P C 9 J d G V t T G 9 j Y X R p b 2 4 + P F N 0 Y W J s Z U V u d H J p Z X M g L z 4 8 L 0 l 0 Z W 0 + P E l 0 Z W 0 + P E l 0 Z W 1 M b 2 N h d G l v b j 4 8 S X R l b V R 5 c G U + R m 9 y b X V s Y T w v S X R l b V R 5 c G U + P E l 0 Z W 1 Q Y X R o P l N l Y 3 R p b 2 4 x L z A 5 J T I w L S U y M E R h d G E l M j B v b i U y M H B y b 2 p l Y 3 Q t b G V 2 Z W w l M j B l e H R y Y W N 0 a X Z l L X J l b G F 0 Z W Q l M j B w Y X l t Z W 5 0 c y U y M H R v J T I w V E N F J T I w Y n k l M j B t a W 5 p b m c l M j B h b m Q l M j B x d W F y L 1 B y b 2 1 v d G V k J T I w S G V h Z G V y c z w v S X R l b V B h d G g + P C 9 J d G V t T G 9 j Y X R p b 2 4 + P F N 0 Y W J s Z U V u d H J p Z X M g L z 4 8 L 0 l 0 Z W 0 + P E l 0 Z W 0 + P E l 0 Z W 1 M b 2 N h d G l v b j 4 8 S X R l b V R 5 c G U + R m 9 y b X V s Y T w v S X R l b V R 5 c G U + P E l 0 Z W 1 Q Y X R o P l N l Y 3 R p b 2 4 x L z A 5 J T I w L S U y M E R h d G E l M j B v b i U y M H B y b 2 p l Y 3 Q t b G V 2 Z W w l M j B l e H R y Y W N 0 a X Z l L X J l b G F 0 Z W Q l M j B w Y X l t Z W 5 0 c y U y M H R v J T I w V E N F J T I w Y n k l M j B t a W 5 p b m c l M j B h b m Q l M j B x d W F y L 0 N o Y W 5 n Z W Q l M j B U e X B l M T w v S X R l b V B h d G g + P C 9 J d G V t T G 9 j Y X R p b 2 4 + P F N 0 Y W J s Z U V u d H J p Z X M g L z 4 8 L 0 l 0 Z W 0 + P E l 0 Z W 0 + P E l 0 Z W 1 M b 2 N h d G l v b j 4 8 S X R l b V R 5 c G U + R m 9 y b X V s Y T w v S X R l b V R 5 c G U + P E l 0 Z W 1 Q Y X R o P l N l Y 3 R p b 2 4 x L z A 5 J T I w L S U y M E R h d G E l M j B v b i U y M H B y b 2 p l Y 3 Q t b G V 2 Z W w l M j B l e H R y Y W N 0 a X Z l L X J l b G F 0 Z W Q l M j B w Y X l t Z W 5 0 c y U y M H R v J T I w V E N F J T I w Y n k l M j B t a W 5 p b m c l M j B h b m Q l M j B x d W F y L 1 J l b W 9 2 Z W Q l M j B P d G h l c i U y M E N v b H V t b n M 8 L 0 l 0 Z W 1 Q Y X R o P j w v S X R l b U x v Y 2 F 0 a W 9 u P j x T d G F i b G V F b n R y a W V z I C 8 + P C 9 J d G V t P j x J d G V t P j x J d G V t T G 9 j Y X R p b 2 4 + P E l 0 Z W 1 U e X B l P k Z v c m 1 1 b G E 8 L 0 l 0 Z W 1 U e X B l P j x J d G V t U G F 0 a D 5 T Z W N 0 a W 9 u M S 8 w O S U y M C 0 l M j B E Y X R h J T I w b 2 4 l M j B w c m 9 q Z W N 0 L W x l d m V s J T I w Z X h 0 c m F j d G l 2 Z S 1 y Z W x h d G V k J T I w c G F 5 b W V u d H M l M j B 0 b y U y M F R D R S U y M G J 5 J T I w b W l u a W 5 n J T I w Y W 5 k J T I w c X V h c i 9 S Z W 9 y Z G V y Z W Q l M j B D b 2 x 1 b W 5 z P C 9 J d G V t U G F 0 a D 4 8 L 0 l 0 Z W 1 M b 2 N h d G l v b j 4 8 U 3 R h Y m x l R W 5 0 c m l l c y A v P j w v S X R l b T 4 8 S X R l b T 4 8 S X R l b U x v Y 2 F 0 a W 9 u P j x J d G V t V H l w Z T 5 G b 3 J t d W x h P C 9 J d G V t V H l w Z T 4 8 S X R l b V B h d G g + U 2 V j d G l v b j E v M D k l M j A t J T I w R G F 0 Y S U y M G 9 u J T I w c H J v a m V j d C 1 s Z X Z l b C U y M G V 4 d H J h Y 3 R p d m U t c m V s Y X R l Z C U y M H B h e W 1 l b n R z J T I w d G 8 l M j B U Q 0 U l M j B i e S U y M G 1 p b m l u Z y U y M G F u Z C U y M H F 1 Y X I v U m V u Y W 1 l Z C U y M E N v b H V t b n M 8 L 0 l 0 Z W 1 Q Y X R o P j w v S X R l b U x v Y 2 F 0 a W 9 u P j x T d G F i b G V F b n R y a W V z I C 8 + P C 9 J d G V t P j x J d G V t P j x J d G V t T G 9 j Y X R p b 2 4 + P E l 0 Z W 1 U e X B l P k Z v c m 1 1 b G E 8 L 0 l 0 Z W 1 U e X B l P j x J d G V t U G F 0 a D 5 T Z W N 0 a W 9 u M S 8 w O S U y M C 0 l M j B E Y X R h J T I w b 2 4 l M j B w c m 9 q Z W N 0 L W x l d m V s J T I w Z X h 0 c m F j d G l 2 Z S 1 y Z W x h d G V k J T I w c G F 5 b W V u d H M l M j B 0 b y U y M F R D R S U y M G J 5 J T I w b W l u a W 5 n J T I w Y W 5 k J T I w c X V h c i 9 H c m 9 1 c G V k J T I w U m 9 3 c z w v S X R l b V B h d G g + P C 9 J d G V t T G 9 j Y X R p b 2 4 + P F N 0 Y W J s Z U V u d H J p Z X M g L z 4 8 L 0 l 0 Z W 0 + P E l 0 Z W 0 + P E l 0 Z W 1 M b 2 N h d G l v b j 4 8 S X R l b V R 5 c G U + R m 9 y b X V s Y T w v S X R l b V R 5 c G U + P E l 0 Z W 1 Q Y X R o P l N l Y 3 R p b 2 4 x L z A 5 J T I w L S U y M E R h d G E l M j B v b i U y M H B y b 2 p l Y 3 Q t b G V 2 Z W w l M j B l e H R y Y W N 0 a X Z l L X J l b G F 0 Z W Q l M j B w Y X l t Z W 5 0 c y U y M H R v J T I w V E N F J T I w Y n k l M j B t a W 5 p b m c l M j B h b m Q l M j B x d W F y L 0 F k Z G V k J T I w Q 3 V z d G 9 t P C 9 J d G V t U G F 0 a D 4 8 L 0 l 0 Z W 1 M b 2 N h d G l v b j 4 8 U 3 R h Y m x l R W 5 0 c m l l c y A v P j w v S X R l b T 4 8 S X R l b T 4 8 S X R l b U x v Y 2 F 0 a W 9 u P j x J d G V t V H l w Z T 5 G b 3 J t d W x h P C 9 J d G V t V H l w Z T 4 8 S X R l b V B h d G g + U 2 V j d G l v b j E v M D k l M j A t J T I w R G F 0 Y S U y M G 9 u J T I w c H J v a m V j d C 1 s Z X Z l b C U y M G V 4 d H J h Y 3 R p d m U t c m V s Y X R l Z C U y M H B h e W 1 l b n R z J T I w d G 8 l M j B U Q 0 U l M j B i e S U y M G 1 p b m l u Z y U y M G F u Z C U y M H F 1 Y X I v Q W R k Z W Q l M j B D d X N 0 b 2 0 x P C 9 J d G V t U G F 0 a D 4 8 L 0 l 0 Z W 1 M b 2 N h d G l v b j 4 8 U 3 R h Y m x l R W 5 0 c m l l c y A v P j w v S X R l b T 4 8 S X R l b T 4 8 S X R l b U x v Y 2 F 0 a W 9 u P j x J d G V t V H l w Z T 5 G b 3 J t d W x h P C 9 J d G V t V H l w Z T 4 8 S X R l b V B h d G g + U 2 V j d G l v b j E v M D k l M j A t J T I w R G F 0 Y S U y M G 9 u J T I w c H J v a m V j d C 1 s Z X Z l b C U y M G V 4 d H J h Y 3 R p d m U t c m V s Y X R l Z C U y M H B h e W 1 l b n R z J T I w d G 8 l M j B U Q 0 U l M j B i e S U y M G 1 p b m l u Z y U y M G F u Z C U y M H F 1 Y X I v Q W R k Z W Q l M j B D d X N 0 b 2 0 y P C 9 J d G V t U G F 0 a D 4 8 L 0 l 0 Z W 1 M b 2 N h d G l v b j 4 8 U 3 R h Y m x l R W 5 0 c m l l c y A v P j w v S X R l b T 4 8 S X R l b T 4 8 S X R l b U x v Y 2 F 0 a W 9 u P j x J d G V t V H l w Z T 5 G b 3 J t d W x h P C 9 J d G V t V H l w Z T 4 8 S X R l b V B h d G g + U 2 V j d G l v b j E v M D k l M j A t J T I w R G F 0 Y S U y M G 9 u J T I w c H J v a m V j d C 1 s Z X Z l b C U y M G V 4 d H J h Y 3 R p d m U t c m V s Y X R l Z C U y M H B h e W 1 l b n R z J T I w d G 8 l M j B U Q 0 U l M j B i e S U y M G 1 p b m l u Z y U y M G F u Z C U y M H F 1 Y X I v U m V t b 3 Z l Z C U y M E 9 0 a G V y J T I w Q 2 9 s d W 1 u c z E 8 L 0 l 0 Z W 1 Q Y X R o P j w v S X R l b U x v Y 2 F 0 a W 9 u P j x T d G F i b G V F b n R y a W V z I C 8 + P C 9 J d G V t P j x J d G V t P j x J d G V t T G 9 j Y X R p b 2 4 + P E l 0 Z W 1 U e X B l P k Z v c m 1 1 b G E 8 L 0 l 0 Z W 1 U e X B l P j x J d G V t U G F 0 a D 5 T Z W N 0 a W 9 u M S 9 Q c m 9 q Z W N 0 X 1 B h e W 1 l b n R z X 0 Z p Z W x k L 0 F w c G V u Z G V k J T I w U X V l c n k z P C 9 J d G V t U G F 0 a D 4 8 L 0 l 0 Z W 1 M b 2 N h d G l v b j 4 8 U 3 R h Y m x l R W 5 0 c m l l c y A v P j w v S X R l b T 4 8 L 0 l 0 Z W 1 z P j w v T G 9 j Y W x Q Y W N r Y W d l T W V 0 Y W R h d G F G a W x l P h Y A A A B Q S w U G A A A A A A A A A A A A A A A A A A A A A A A A J g E A A A E A A A D Q j J 3 f A R X R E Y x 6 A M B P w p f r A Q A A A O u 1 A 2 1 s y L l D h C G k Y 7 n O H j Y A A A A A A g A A A A A A E G Y A A A A B A A A g A A A A N Y U o 7 q H l t 3 V X X A I N Y N j 2 F g 1 W L g J c G I H 4 2 B x N F A L L z 1 I A A A A A D o A A A A A C A A A g A A A A I J I 3 8 V a v Q L x 6 j / 8 z 3 + a 7 c 9 k 2 3 Z i X N I G B P b p a x c u / K r 9 Q A A A A S 2 g r z u E P e a F X I u Y q B i r G 6 R + t W o O 5 1 h C Q x v s m Y 8 q r i p / A z u j K H m p q W Z d N 2 i 1 i Y O 7 7 T e 4 4 l 2 z R E m P J X e x A 3 p 1 k k l d x 7 u s x S Z g 1 G W 7 B P u 5 s g u 5 A A A A A n R + / 2 i Z 5 0 D U B G N w P U V d I y G S n 0 q A f / M l A l j / w s X I Q y X L k l 1 Q 5 Q K J 9 0 x z H V d V U z l C R h m B N 3 2 B h y P v C j 9 f I 8 A x S w 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4F5DED-AFF8-4997-8085-CDD01DA3A73C}"/>
</file>

<file path=customXml/itemProps2.xml><?xml version="1.0" encoding="utf-8"?>
<ds:datastoreItem xmlns:ds="http://schemas.openxmlformats.org/officeDocument/2006/customXml" ds:itemID="{2EB73A9A-A04F-41FF-96F9-A7BAA5B16ED1}"/>
</file>

<file path=customXml/itemProps3.xml><?xml version="1.0" encoding="utf-8"?>
<ds:datastoreItem xmlns:ds="http://schemas.openxmlformats.org/officeDocument/2006/customXml" ds:itemID="{7BDA85FB-57D5-4A9F-A904-DAE491709832}"/>
</file>

<file path=customXml/itemProps4.xml><?xml version="1.0" encoding="utf-8"?>
<ds:datastoreItem xmlns:ds="http://schemas.openxmlformats.org/officeDocument/2006/customXml" ds:itemID="{D54F90D9-6E1E-43EA-AB01-9921EA13EC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2025-12-09T13:40:09Z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