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24" authorId="0">
      <text>
        <r>
          <rPr>
            <sz val="10"/>
            <color rgb="FF000000"/>
            <rFont val="Arial"/>
            <family val="0"/>
            <charset val="1"/>
          </rPr>
          <t xml:space="preserve">інфармацыя ад мадэратара
	-Alexei Lastouski</t>
        </r>
      </text>
    </comment>
    <comment ref="AT4" authorId="0">
      <text>
        <r>
          <rPr>
            <sz val="10"/>
            <color rgb="FF000000"/>
            <rFont val="Arial"/>
            <family val="0"/>
            <charset val="1"/>
          </rPr>
          <t xml:space="preserve">тут вообще дубли идут в названиях на английском, почти у всей панели @lastouski@palityka.org
	-Vika Veličkaitė</t>
        </r>
      </text>
    </comment>
    <comment ref="AT5" authorId="0">
      <text>
        <r>
          <rPr>
            <sz val="10"/>
            <color rgb="FF000000"/>
            <rFont val="Arial"/>
            <family val="0"/>
            <charset val="1"/>
          </rPr>
          <t xml:space="preserve">что то плохо с названием @kiryl.haroshka@palityka.org @lastouski@palityka.org
	-Vika Veličkaitė</t>
        </r>
      </text>
    </comment>
    <comment ref="AT14" authorId="0">
      <text>
        <r>
          <rPr>
            <sz val="10"/>
            <color rgb="FF000000"/>
            <rFont val="Arial"/>
            <family val="0"/>
            <charset val="1"/>
          </rPr>
          <t xml:space="preserve">что то плохо с названием @kiryl.haroshka@palityka.org @lastouski@palityka.org
	-Vika Veličkaitė</t>
        </r>
      </text>
    </comment>
  </commentList>
</comments>
</file>

<file path=xl/sharedStrings.xml><?xml version="1.0" encoding="utf-8"?>
<sst xmlns="http://schemas.openxmlformats.org/spreadsheetml/2006/main" count="1697" uniqueCount="897">
  <si>
    <t xml:space="preserve">first</t>
  </si>
  <si>
    <t xml:space="preserve">Last</t>
  </si>
  <si>
    <t xml:space="preserve">Дубликаты</t>
  </si>
  <si>
    <t xml:space="preserve">2. Імя і прозвішча лацінкай (як у пашпарце) Name, surname - Latin script (as in a passport)</t>
  </si>
  <si>
    <t xml:space="preserve">Last EN</t>
  </si>
  <si>
    <t xml:space="preserve">Катэгорыя</t>
  </si>
  <si>
    <t xml:space="preserve">Рассылка</t>
  </si>
  <si>
    <t xml:space="preserve">Пацверджанне</t>
  </si>
  <si>
    <t xml:space="preserve">Удзел</t>
  </si>
  <si>
    <t xml:space="preserve">Аф. запрашэнне</t>
  </si>
  <si>
    <t xml:space="preserve">Унёсак</t>
  </si>
  <si>
    <t xml:space="preserve">PAID</t>
  </si>
  <si>
    <t xml:space="preserve">Reimbursement</t>
  </si>
  <si>
    <t xml:space="preserve">Reimb. docs</t>
  </si>
  <si>
    <t xml:space="preserve">3. E-mail</t>
  </si>
  <si>
    <t xml:space="preserve">4. Месца жыхарства (краіна)
Residence (country)</t>
  </si>
  <si>
    <t xml:space="preserve">Месца жыхарства па-беларуску</t>
  </si>
  <si>
    <t xml:space="preserve">4a. Іншая краіна Other country</t>
  </si>
  <si>
    <t xml:space="preserve">Іншая краіна па-беларуску</t>
  </si>
  <si>
    <t xml:space="preserve">4b. Месца жыхарства (горад)
Residence (city)</t>
  </si>
  <si>
    <t xml:space="preserve">5. Месца працы / Арганізацыя (назва на мове краіны, якую прадстаўляеце)
Current place of work / Organisation (in your language of origin)</t>
  </si>
  <si>
    <t xml:space="preserve">Column V</t>
  </si>
  <si>
    <t xml:space="preserve">7. Пасада Current position</t>
  </si>
  <si>
    <t xml:space="preserve">8. Кантактны тэлефон (у міжнародным фармаце, без ужывання сімвалаў "+" і "-") Phone (code and number without "+" and "-" symbols)</t>
  </si>
  <si>
    <t xml:space="preserve">9. Акадэмічная ступень Academic degree</t>
  </si>
  <si>
    <t xml:space="preserve">10. Поўная назва акадэмічнай ступені на мове паходжання (кандыдат філалагічных навук, доктар гістарычных навук і г.д.)
Please, specify your academic degree in the language of origin (e.g., PhD in Sociology, Dr. hab. in History, etc.)</t>
  </si>
  <si>
    <t xml:space="preserve">10a. Поўная назва акадэмічнай ступені па-ангельску (кандыдат філалагічных навук, доктар гістарычных навук і г.д.)
Full title of academic degree in English (e.g., PhD in Sociology, Dr. hab. in History, etc.)</t>
  </si>
  <si>
    <t xml:space="preserve">1.00</t>
  </si>
  <si>
    <t xml:space="preserve">2</t>
  </si>
  <si>
    <t xml:space="preserve">12. Дысцыплінарны накірунак Disciplinary area</t>
  </si>
  <si>
    <t xml:space="preserve">12.1. Міжнародныя адносіны. Рэгіянальная бяспека. Замежная палітыка / International relations. Regional security. Foreign policy</t>
  </si>
  <si>
    <t xml:space="preserve">12.2. Палітыка. Палітычныя інстытуты / Politics. Political institutes</t>
  </si>
  <si>
    <t xml:space="preserve">12.3. Грамадства і грамадскія інстытуты / Society and social institutions</t>
  </si>
  <si>
    <t xml:space="preserve">12.4. Эканоміка / Economics</t>
  </si>
  <si>
    <t xml:space="preserve">12.5. Палітычная філасофія / Political philosophy</t>
  </si>
  <si>
    <t xml:space="preserve">12.6. Адукацыя і навука / Education and science</t>
  </si>
  <si>
    <t xml:space="preserve">12.7. Гісторыя Вялікага Княства Літоўскага / History of the Grand Duchy of Lithuania</t>
  </si>
  <si>
    <t xml:space="preserve">12.8. Гісторыя ХХ стагоддзя / History of the 20th century</t>
  </si>
  <si>
    <t xml:space="preserve">12.9. Філалогія / Philology</t>
  </si>
  <si>
    <t xml:space="preserve">12.10. Гістарычная і культурная спадчына / Historical and cultural heritage</t>
  </si>
  <si>
    <t xml:space="preserve">12.11. Культура і культурныя даследаванні / Culture and cultural studies</t>
  </si>
  <si>
    <t xml:space="preserve">12.12. Царква і рэлігія / Church and religion</t>
  </si>
  <si>
    <t xml:space="preserve">12.13. Даследаванні вайны / War studies</t>
  </si>
  <si>
    <t xml:space="preserve">13. Мова выступу Language of your presentation</t>
  </si>
  <si>
    <t xml:space="preserve">13a. Назва тэмы на мове выступу
The topic of your paper in the language of presentation</t>
  </si>
  <si>
    <t xml:space="preserve">13b. Тэма выступу па-англійску
The topic of your paper in English</t>
  </si>
  <si>
    <t xml:space="preserve">14. Прымацаваць тэзісы (ад 2 да 4 тысяч знакаў) Upload your paper abstract (min 2000 and max 4000 characters)
Калі ласка, падпішыце свой файл наступным чынам: нумар даследчага накірунку + прозвішча лацінкай (напрыклад "12_Sakalou.docx")
Please name your file in the following way: number of your disciplinary area + your surname in latin script (e.g., "12_Sakalou.docx")</t>
  </si>
  <si>
    <t xml:space="preserve">16. Ці патрабуецца Вам візавая падтрымка? Do you need visa support?</t>
  </si>
  <si>
    <t xml:space="preserve">16a. Пазначце, калі ласка, амбасаду/консульства ці візавы цэнтр Літоўскай Рэспублікі, у якім Вы плануеце падаваць дакументы на шэнгенскую візу: краіна, горад Please indicate embassy, consulate or visa centre of Lithuania where you plan to apply for a visa: country and city</t>
  </si>
  <si>
    <t xml:space="preserve">17. Ці патрэбна Вам пакрыццё выдаткаў на пражыванне падчас Кангрэса?
Do you need reimbursement of your accommodation costs?</t>
  </si>
  <si>
    <t xml:space="preserve">17a. Засяленне з / Arrival date</t>
  </si>
  <si>
    <t xml:space="preserve">17b. Па / Departure date</t>
  </si>
  <si>
    <t xml:space="preserve">17c. Ці плануеце Вы даплочваць 25 еўра/ноч за аднамесны нумар? Are you going to pay extra 25 euro/night for a single room?</t>
  </si>
  <si>
    <t xml:space="preserve">18. Ці патрабуецца Вам кампенсацыя транспартных выдаткаў?
Do you need reimbursement of travel cost?</t>
  </si>
  <si>
    <t xml:space="preserve">18a. Маршрут Route</t>
  </si>
  <si>
    <t xml:space="preserve">18b. Транспарт Transport</t>
  </si>
  <si>
    <t xml:space="preserve">18c. Прыблізны кошт у еўра Estimated cost in euro</t>
  </si>
  <si>
    <t xml:space="preserve">19. Дадатковыя каментары Additional comments</t>
  </si>
  <si>
    <t xml:space="preserve">Ihar</t>
  </si>
  <si>
    <t xml:space="preserve">Tyshkevich</t>
  </si>
  <si>
    <t xml:space="preserve">W</t>
  </si>
  <si>
    <t xml:space="preserve">w</t>
  </si>
  <si>
    <t xml:space="preserve">1.1.Беларусь паміж Расіяй і Ўкраінай: што нам могуць патлумачыць тэорыі міжнародных адносінаў? / Belarus between Russia and Ukraine: what can IR theories clarify?</t>
  </si>
  <si>
    <t xml:space="preserve">1. 3. Паміж грамадствамі і дзяржавамі: стасункі Беларусі і Украіны ў кантэксце вайны</t>
  </si>
  <si>
    <t xml:space="preserve">Газіз</t>
  </si>
  <si>
    <t xml:space="preserve">Шаймердэн</t>
  </si>
  <si>
    <t xml:space="preserve">Gaziz</t>
  </si>
  <si>
    <t xml:space="preserve">Shaimerden</t>
  </si>
  <si>
    <t xml:space="preserve">B</t>
  </si>
  <si>
    <t xml:space="preserve">-</t>
  </si>
  <si>
    <t xml:space="preserve">gaziz-6666@mail.ru</t>
  </si>
  <si>
    <t xml:space="preserve">Kazakhstan</t>
  </si>
  <si>
    <t xml:space="preserve">Казахстан</t>
  </si>
  <si>
    <t xml:space="preserve">Kostanai</t>
  </si>
  <si>
    <t xml:space="preserve">Асацыяцыя палітычных даследаванняў</t>
  </si>
  <si>
    <t xml:space="preserve">Association of Political Studies</t>
  </si>
  <si>
    <t xml:space="preserve">Директор филиала</t>
  </si>
  <si>
    <t xml:space="preserve">7 775 749 1075</t>
  </si>
  <si>
    <t xml:space="preserve">Кандыдат навук / PhD</t>
  </si>
  <si>
    <t xml:space="preserve">Кандыдат палітычных навук</t>
  </si>
  <si>
    <t xml:space="preserve">PhD in Political Sciences</t>
  </si>
  <si>
    <t xml:space="preserve">1. Міжнародныя адносіны. Рэгіянальная бяспека. Знешняя палітыка / International relations. Regional security. Foreign policy</t>
  </si>
  <si>
    <t xml:space="preserve">Руская / Russian</t>
  </si>
  <si>
    <t xml:space="preserve">ЕАЭС - за і супраць (ЕАЭС - за и против)</t>
  </si>
  <si>
    <t xml:space="preserve">EAEU - pro et contra</t>
  </si>
  <si>
    <t xml:space="preserve">12.1_shaimerden.docx.doc</t>
  </si>
  <si>
    <t xml:space="preserve">Так / Yes</t>
  </si>
  <si>
    <t xml:space="preserve">Казахстан, г. Нур-Султан</t>
  </si>
  <si>
    <t xml:space="preserve">Нур-Султан - Вильнюс</t>
  </si>
  <si>
    <t xml:space="preserve">Летак / Plane</t>
  </si>
  <si>
    <t xml:space="preserve">400,00</t>
  </si>
  <si>
    <t xml:space="preserve">В марте 2022 года я прошел ревакцинацию Pfeizer</t>
  </si>
  <si>
    <t xml:space="preserve">Кацярына</t>
  </si>
  <si>
    <t xml:space="preserve">Пірсан-Лыжына</t>
  </si>
  <si>
    <t xml:space="preserve">Ekaterina</t>
  </si>
  <si>
    <t xml:space="preserve">Pierson-Lyzhina</t>
  </si>
  <si>
    <t xml:space="preserve">A</t>
  </si>
  <si>
    <t xml:space="preserve">K</t>
  </si>
  <si>
    <t xml:space="preserve">OK</t>
  </si>
  <si>
    <t xml:space="preserve">ekaterina.lyzhina@ulb.be</t>
  </si>
  <si>
    <t xml:space="preserve">Belgium</t>
  </si>
  <si>
    <t xml:space="preserve">Бельгія</t>
  </si>
  <si>
    <t xml:space="preserve">Russia</t>
  </si>
  <si>
    <t xml:space="preserve">Расія</t>
  </si>
  <si>
    <t xml:space="preserve">Brussels</t>
  </si>
  <si>
    <t xml:space="preserve">Свабодны ўніверсітэт Брусэля (ULB)</t>
  </si>
  <si>
    <t xml:space="preserve">Free University of Brussels (ULB)</t>
  </si>
  <si>
    <t xml:space="preserve">research fellow at Cevipol</t>
  </si>
  <si>
    <t xml:space="preserve">Кандыдат палітычных і сацыяльных навук</t>
  </si>
  <si>
    <t xml:space="preserve">PhD in Political and Social Sciences</t>
  </si>
  <si>
    <t xml:space="preserve">Англійская / English</t>
  </si>
  <si>
    <t xml:space="preserve">"Шматвектарная" замежная палітыка Беларусі як пошук анталагічнай бяспекі (Belarus’ “multi-vector” foreign policy as ontological security seeking)</t>
  </si>
  <si>
    <t xml:space="preserve">Belarus’ “multi-vector” foreign policy as ontological security seeking</t>
  </si>
  <si>
    <t xml:space="preserve">1_piersonlyzhina.docx</t>
  </si>
  <si>
    <t xml:space="preserve">Не / No</t>
  </si>
  <si>
    <t xml:space="preserve">Brussels - Vilnius</t>
  </si>
  <si>
    <t xml:space="preserve">120,00</t>
  </si>
  <si>
    <t xml:space="preserve">If my mobility is approved for 2022-23, I will try to combine my research stay in Lithuania with a conference in Kaunas. In this scenario, only the accommodation will be necessary.</t>
  </si>
  <si>
    <t xml:space="preserve">Лозка</t>
  </si>
  <si>
    <t xml:space="preserve">Katsiaryna</t>
  </si>
  <si>
    <t xml:space="preserve">Lozka</t>
  </si>
  <si>
    <t xml:space="preserve">katsiaryna.lozka@ugent.be</t>
  </si>
  <si>
    <t xml:space="preserve">Ghent</t>
  </si>
  <si>
    <t xml:space="preserve">Генцкі ўніверсітэт</t>
  </si>
  <si>
    <t xml:space="preserve">Ghent University</t>
  </si>
  <si>
    <t xml:space="preserve">PhD candidate</t>
  </si>
  <si>
    <t xml:space="preserve">Магістр (спецыяліст з в/а) / Master</t>
  </si>
  <si>
    <t xml:space="preserve">Магістр міжнародных адносін і дыпламатыі ЕС</t>
  </si>
  <si>
    <t xml:space="preserve">MA in EU International Relations and Diplomacy Studies</t>
  </si>
  <si>
    <t xml:space="preserve">Гегемонная маскуліннасць і посткаланіяльны гвалт: Беларусь і ваHegemonic masculinity and post-colonial violence: Belarus and Russia’s war against Ukraine</t>
  </si>
  <si>
    <t xml:space="preserve">Гегемонная маскуліннасць і посткаланіяльны гвалт: Беларусь і вайна Расіі супраць Украіны (Hegemonic masculinity and post-colonial violence: Belarus and Russia’s war against Ukraine)</t>
  </si>
  <si>
    <t xml:space="preserve">12.1.makarychev_lozka.docx</t>
  </si>
  <si>
    <t xml:space="preserve">Panel: Belarus between Russia and Ukraine: what can IR theories clarify?_x005F_x000D_
Note: It is a co-authored paper, written together with Prof. Andrey Makarychev.</t>
  </si>
  <si>
    <t xml:space="preserve">Роза</t>
  </si>
  <si>
    <t xml:space="preserve">Турарбекава</t>
  </si>
  <si>
    <t xml:space="preserve">Roza</t>
  </si>
  <si>
    <t xml:space="preserve">Turarbekava</t>
  </si>
  <si>
    <t xml:space="preserve">AC</t>
  </si>
  <si>
    <t xml:space="preserve">rredtriangle@gmail.com</t>
  </si>
  <si>
    <t xml:space="preserve">Belarus</t>
  </si>
  <si>
    <t xml:space="preserve">Беларусь</t>
  </si>
  <si>
    <t xml:space="preserve">Вильнюс</t>
  </si>
  <si>
    <t xml:space="preserve">Незалежны даследчык</t>
  </si>
  <si>
    <t xml:space="preserve">Independent Researcher</t>
  </si>
  <si>
    <t xml:space="preserve">фрилансер</t>
  </si>
  <si>
    <t xml:space="preserve">Кандыдат гістарычных навук</t>
  </si>
  <si>
    <t xml:space="preserve">PhD in History</t>
  </si>
  <si>
    <t xml:space="preserve">Расія і Украіна ў знешняй палітыцы Рэспублікі Беларусь: рыторыка "ідэалізма" і "рэалізма" (Россия и Украина во внешней политике Республики Беларусь: риторика «идеализма» и «реализма»)</t>
  </si>
  <si>
    <t xml:space="preserve">Russia and Ukraine in the foreign policy of the Republic of Belarus: the rhetoric of "idealism" and "realism".</t>
  </si>
  <si>
    <t xml:space="preserve">pfjtrsjx_.docx</t>
  </si>
  <si>
    <t xml:space="preserve">Брэндан</t>
  </si>
  <si>
    <t xml:space="preserve">Хамфрыс</t>
  </si>
  <si>
    <t xml:space="preserve">Brendan</t>
  </si>
  <si>
    <t xml:space="preserve">Humphreys</t>
  </si>
  <si>
    <t xml:space="preserve">brendan.humphreys@helsinki.fi</t>
  </si>
  <si>
    <t xml:space="preserve">Finland</t>
  </si>
  <si>
    <t xml:space="preserve">Фінляндыя</t>
  </si>
  <si>
    <t xml:space="preserve">Helsinki</t>
  </si>
  <si>
    <t xml:space="preserve">Хельсінскі ўніверсітэт</t>
  </si>
  <si>
    <t xml:space="preserve">University of Helsinki</t>
  </si>
  <si>
    <t xml:space="preserve">Senior Reseacher</t>
  </si>
  <si>
    <t xml:space="preserve">Кандыдат сацыяльных навук</t>
  </si>
  <si>
    <t xml:space="preserve">PhD in Political History</t>
  </si>
  <si>
    <t xml:space="preserve">Суверэннасць супраць гегемоніі: правальнае ўяўленне Расіі пра сваю выключнасць (Sovereignty versus hegemony: Russia’s failing exceptionalism)</t>
  </si>
  <si>
    <t xml:space="preserve">Sovereignty versus hegemony: Russia’s failing exceptionalism</t>
  </si>
  <si>
    <t xml:space="preserve">1_humphreys.docx</t>
  </si>
  <si>
    <t xml:space="preserve">Моніка</t>
  </si>
  <si>
    <t xml:space="preserve">Кубава</t>
  </si>
  <si>
    <t xml:space="preserve">Monika</t>
  </si>
  <si>
    <t xml:space="preserve">Kubová</t>
  </si>
  <si>
    <t xml:space="preserve">kubova_monika@phd.ceu.edu</t>
  </si>
  <si>
    <t xml:space="preserve">Austria</t>
  </si>
  <si>
    <t xml:space="preserve">Аўстрыя</t>
  </si>
  <si>
    <t xml:space="preserve">Slovakia</t>
  </si>
  <si>
    <t xml:space="preserve">Славаччына</t>
  </si>
  <si>
    <t xml:space="preserve">Vienna</t>
  </si>
  <si>
    <t xml:space="preserve">Цэнтральна-Еўрапейскі ўніверсітэт</t>
  </si>
  <si>
    <t xml:space="preserve">Central European University</t>
  </si>
  <si>
    <t xml:space="preserve">Магістр еўрапейскіх даследаванняў, Магістр даследаванняў нацыяналізму</t>
  </si>
  <si>
    <t xml:space="preserve">MA in European Studies, MA in Nationalism Studies</t>
  </si>
  <si>
    <t xml:space="preserve">Паміж адхіленнем і нармальнасцю: нейтральнасць Беларусі паміж 2014 і 2020 (Between Deviancy and Normalcy: Neutrality of Belarus between 2014 and 2020)</t>
  </si>
  <si>
    <t xml:space="preserve">Between Deviancy and Normalcy: Neutrality of Belarus between 2014 and 2020</t>
  </si>
  <si>
    <t xml:space="preserve">1_kubova.docx</t>
  </si>
  <si>
    <t xml:space="preserve">This submission is for panel: Belarus between Russia and Ukraine: what can IR theories clarify?</t>
  </si>
  <si>
    <t xml:space="preserve">Аляксей</t>
  </si>
  <si>
    <t xml:space="preserve">Кажарскі</t>
  </si>
  <si>
    <t xml:space="preserve">Aliaksei</t>
  </si>
  <si>
    <t xml:space="preserve">Kazharski</t>
  </si>
  <si>
    <t xml:space="preserve">mysliar@gmail.com</t>
  </si>
  <si>
    <t xml:space="preserve">Czech Republic</t>
  </si>
  <si>
    <t xml:space="preserve">Чэхія</t>
  </si>
  <si>
    <t xml:space="preserve">Prague</t>
  </si>
  <si>
    <t xml:space="preserve">Карлаў універсітэт</t>
  </si>
  <si>
    <t xml:space="preserve">Charles University</t>
  </si>
  <si>
    <t xml:space="preserve">researcher/даследчык</t>
  </si>
  <si>
    <t xml:space="preserve">Доктар філасофіі</t>
  </si>
  <si>
    <t xml:space="preserve">PhD in Philosophy</t>
  </si>
  <si>
    <t xml:space="preserve">Рэалістычныя ілюзіі пра Расію і Украіну: крытыка Стывена Уолта і Джона Міршмайера (Realist illusions about Russia and Ukraine: a criticism of Stephen Walt and John Mearsheimer)</t>
  </si>
  <si>
    <t xml:space="preserve">Realist illusions about Russia and Ukraine: a criticism of Stephen Walt and John Mearsheimer</t>
  </si>
  <si>
    <t xml:space="preserve">1_kazharski.docx</t>
  </si>
  <si>
    <t xml:space="preserve">Vienna/Prague-Kaunas</t>
  </si>
  <si>
    <t xml:space="preserve">200,00</t>
  </si>
  <si>
    <t xml:space="preserve">Хацеў бы даплаціць за асобны пакой у гатэлі.</t>
  </si>
  <si>
    <t xml:space="preserve">Йоанна</t>
  </si>
  <si>
    <t xml:space="preserve">Пеховяк</t>
  </si>
  <si>
    <t xml:space="preserve">Joanna</t>
  </si>
  <si>
    <t xml:space="preserve">Piechowiak-Lamparska</t>
  </si>
  <si>
    <t xml:space="preserve">jpiechowiak@umk.pl</t>
  </si>
  <si>
    <t xml:space="preserve">Poland</t>
  </si>
  <si>
    <t xml:space="preserve">Польшча</t>
  </si>
  <si>
    <t xml:space="preserve">Torun</t>
  </si>
  <si>
    <t xml:space="preserve">Універсітэт Мікалая Каперніка ў Торуні</t>
  </si>
  <si>
    <t xml:space="preserve">Nicolaus Copernicus University in Torun</t>
  </si>
  <si>
    <t xml:space="preserve">professor assistant</t>
  </si>
  <si>
    <t xml:space="preserve">Доктар сацыяльных навук</t>
  </si>
  <si>
    <t xml:space="preserve">PhD in Social Sciences</t>
  </si>
  <si>
    <t xml:space="preserve">Асіметрыя ў стасунках паміж Расіяй і Беларуссю ў кантэксце расійскай агрэсіі ў Украіне (Asymetria w stosunkach pomiędzy Rosją i Białorusią w kontekście rosyjskiej agresji na Ukrainę)</t>
  </si>
  <si>
    <t xml:space="preserve">Asymmetry in the relations between Russia and Belarus in the context of Russian aggression against Ukraine</t>
  </si>
  <si>
    <t xml:space="preserve">1_piechowiak.docx</t>
  </si>
  <si>
    <t xml:space="preserve">Thank's for your kindness ;-) But finally I have my own accommodation so I am resigning from your hotel option.</t>
  </si>
  <si>
    <t xml:space="preserve">Тарас</t>
  </si>
  <si>
    <t xml:space="preserve">Іванец</t>
  </si>
  <si>
    <t xml:space="preserve">Taras</t>
  </si>
  <si>
    <t xml:space="preserve">Ivanec</t>
  </si>
  <si>
    <t xml:space="preserve">ivanec.t@gmail.com</t>
  </si>
  <si>
    <t xml:space="preserve">Ukraine</t>
  </si>
  <si>
    <t xml:space="preserve">Украіна</t>
  </si>
  <si>
    <t xml:space="preserve">Lithuania</t>
  </si>
  <si>
    <t xml:space="preserve">Літва</t>
  </si>
  <si>
    <t xml:space="preserve">Kyiv</t>
  </si>
  <si>
    <t xml:space="preserve">Прадстаўніцтва NАТО ва Украіне</t>
  </si>
  <si>
    <t xml:space="preserve">NATO Representation to Ukraine</t>
  </si>
  <si>
    <t xml:space="preserve">Adviser</t>
  </si>
  <si>
    <t xml:space="preserve">PhD student</t>
  </si>
  <si>
    <t xml:space="preserve">Дактарант па палічных навуках</t>
  </si>
  <si>
    <t xml:space="preserve">PhD candidate in Political Sciences</t>
  </si>
  <si>
    <t xml:space="preserve">"Рашызм" і яго наступствы для Украіны і Беларусі: пераасэноўваючы словы Лаўтэрпахта і Лемкіна пра нечалавечыя дзеянні (Rashism and its concequences for Ukraine and Belarus: Rethinking Lauterpacht and Lemkin discourse on inhuman acts)</t>
  </si>
  <si>
    <t xml:space="preserve">Rashism and its concequences for Ukraine and Belarus: Rethinking Lauterpacht and Lemkin discourse on inhuman acts</t>
  </si>
  <si>
    <t xml:space="preserve">1_ivanec.docx</t>
  </si>
  <si>
    <t xml:space="preserve">I can make presentation and comment in Ukrainainian, Lithuanian or English language. My place of residence both Kyiv and Vilnius, if possible exempt me from registration fee, if not, I have no problems paying it.</t>
  </si>
  <si>
    <t xml:space="preserve">Філіп</t>
  </si>
  <si>
    <t xml:space="preserve">Урбанскі</t>
  </si>
  <si>
    <t xml:space="preserve">Filip</t>
  </si>
  <si>
    <t xml:space="preserve">Urbański</t>
  </si>
  <si>
    <t xml:space="preserve">f.k.urbanski@uw.edu.pl</t>
  </si>
  <si>
    <t xml:space="preserve">Warszawa</t>
  </si>
  <si>
    <t xml:space="preserve">Варшаўскі універсітэт</t>
  </si>
  <si>
    <t xml:space="preserve">University of Warsaw</t>
  </si>
  <si>
    <t xml:space="preserve">48 505 542 890</t>
  </si>
  <si>
    <t xml:space="preserve">Магістр палітычных навук</t>
  </si>
  <si>
    <t xml:space="preserve">MA in Political Sciences</t>
  </si>
  <si>
    <t xml:space="preserve">Што рабіць? Нацыянальны інтарэс Беларусі ў кантэксце канфлікта ў Украіне з перспектывы рэалістычнай і канструктывісцкай тэорый міжнародных адносін (What to do? National interest of Belarus in the context of the conflict in Ukraine from the perspective of a realistic and constructivist theory of international relations)</t>
  </si>
  <si>
    <t xml:space="preserve">What to do? National interest of Belarus in the context of the conflict in Ukraine from the perspective of a realistic and constructivist theory of international relations</t>
  </si>
  <si>
    <t xml:space="preserve">1_urbaski.docx</t>
  </si>
  <si>
    <t xml:space="preserve">I would like to ask for a double room with my wife Katarzyna Drozd-Urbańska, a congress participant.</t>
  </si>
  <si>
    <t xml:space="preserve">Алена</t>
  </si>
  <si>
    <t xml:space="preserve">Кудзько</t>
  </si>
  <si>
    <t xml:space="preserve">Alena</t>
  </si>
  <si>
    <t xml:space="preserve">Kudzko</t>
  </si>
  <si>
    <t xml:space="preserve">На жаль, я не змагу паўдзельнічаць у Кангрэсе ў гэтым годзе.</t>
  </si>
  <si>
    <t xml:space="preserve">alena.kudzko@globsec.org</t>
  </si>
  <si>
    <t xml:space="preserve">Bratislava</t>
  </si>
  <si>
    <t xml:space="preserve">Інстытут палітыкі GLOBSEC</t>
  </si>
  <si>
    <t xml:space="preserve">GLOBSEC Policy Institute</t>
  </si>
  <si>
    <t xml:space="preserve">Director</t>
  </si>
  <si>
    <t xml:space="preserve">Магістр палітычных навук і міжнародных адносін</t>
  </si>
  <si>
    <t xml:space="preserve">MA in Political Sciences and International Relations</t>
  </si>
  <si>
    <t xml:space="preserve">Злучэнне тэорый міжнародных стасункаў з аналітычнымі рэкамендацыямі: замежная палітыка Беларусі на фоне расійскай вайны ў Украіне (Marrying international theories with policy prescriptions: foreign policy of and towards Belarus against the back drop of Russia’s war in Ukraine)</t>
  </si>
  <si>
    <t xml:space="preserve">Marrying international theories with policy prescriptions: foreign policy of and towards Belarus against the back drop of Russia’s war in Ukraine</t>
  </si>
  <si>
    <t xml:space="preserve">1_kudzko.docx</t>
  </si>
  <si>
    <t xml:space="preserve">300,00</t>
  </si>
  <si>
    <t xml:space="preserve">Андрэй</t>
  </si>
  <si>
    <t xml:space="preserve">Maкарычаў</t>
  </si>
  <si>
    <t xml:space="preserve">Andrey</t>
  </si>
  <si>
    <t xml:space="preserve">Makarychev</t>
  </si>
  <si>
    <t xml:space="preserve">andrey.makarychev@ut.ee</t>
  </si>
  <si>
    <t xml:space="preserve">Estonia</t>
  </si>
  <si>
    <t xml:space="preserve">Эстонія</t>
  </si>
  <si>
    <t xml:space="preserve">Tartu linn</t>
  </si>
  <si>
    <t xml:space="preserve">Тартускі ўніверсітэт</t>
  </si>
  <si>
    <t xml:space="preserve">University of Tartu</t>
  </si>
  <si>
    <t xml:space="preserve">Professor of Regional Political Studies</t>
  </si>
  <si>
    <t xml:space="preserve">Доктар навук / Dr. hab</t>
  </si>
  <si>
    <t xml:space="preserve">Доктар гістарычных навук</t>
  </si>
  <si>
    <t xml:space="preserve">Dr. hab. in Political Sciences and International Relations</t>
  </si>
  <si>
    <t xml:space="preserve">Hegemonic masculinity and post-colonial violence: Belarus and Russia’s war against Ukraine</t>
  </si>
  <si>
    <t xml:space="preserve">hegemonic_masculinity_and_post.docx</t>
  </si>
  <si>
    <t xml:space="preserve">Tartu - Kaunas</t>
  </si>
  <si>
    <t xml:space="preserve">Цягнік або аўтобус / Train or bus</t>
  </si>
  <si>
    <t xml:space="preserve">100,00</t>
  </si>
  <si>
    <t xml:space="preserve">Please mind that this is a co-authored presentation with Katsiaryna Lozka</t>
  </si>
  <si>
    <t xml:space="preserve">Лізавета</t>
  </si>
  <si>
    <t xml:space="preserve">Дубінка-Гушча</t>
  </si>
  <si>
    <t xml:space="preserve">Lizaveta</t>
  </si>
  <si>
    <t xml:space="preserve">Dubinka-Hushcha</t>
  </si>
  <si>
    <t xml:space="preserve">C</t>
  </si>
  <si>
    <t xml:space="preserve">W (changed)</t>
  </si>
  <si>
    <t xml:space="preserve">lizaveta.dubinka-hushcha@ehu.lt</t>
  </si>
  <si>
    <t xml:space="preserve">Denmark</t>
  </si>
  <si>
    <t xml:space="preserve">Данія</t>
  </si>
  <si>
    <t xml:space="preserve">Copenhagen</t>
  </si>
  <si>
    <t xml:space="preserve">Капенгагенская бізнес школа \ Еўрапейскі гуманітарны ўніверсітэт</t>
  </si>
  <si>
    <t xml:space="preserve">Copenhagen Business School \ European Humanities University</t>
  </si>
  <si>
    <t xml:space="preserve">External lecturer/Associate professor</t>
  </si>
  <si>
    <t xml:space="preserve">4550361995</t>
  </si>
  <si>
    <t xml:space="preserve">PhD in History of International Relations and Foreign Policy</t>
  </si>
  <si>
    <t xml:space="preserve">1.Беларусь паміж Расіяй і Ўкраінай: што нам могуць патлумачыць тэорыі міжнародных.../Belarus between Russia and Ukraine: what can IR theories clarify</t>
  </si>
  <si>
    <t xml:space="preserve">Беларуская / Belarusian</t>
  </si>
  <si>
    <t xml:space="preserve">Беларусь-2022: "Мост" або "труп на дарозе" на мяжы Расіі і Еўропы? (Belarus 2022: ‘The bridge’ or ‘the corpse on the road’ at the border of Russia and Europe?)</t>
  </si>
  <si>
    <t xml:space="preserve">Belarus 2022: ‘The bridge’ or ‘the corpse on the road’ at the border of Russia and Europe?</t>
  </si>
  <si>
    <t xml:space="preserve">12.1_dubinkahushcha.docx</t>
  </si>
  <si>
    <t xml:space="preserve">Зорана</t>
  </si>
  <si>
    <t xml:space="preserve">Васілько</t>
  </si>
  <si>
    <t xml:space="preserve">Zoryana</t>
  </si>
  <si>
    <t xml:space="preserve">Vasylko</t>
  </si>
  <si>
    <t xml:space="preserve">K (У зв'язку з проходженням військової служби в Збройних силах України, на превеликий жаль, цього року не зможу взяти участь у Конгресі.)</t>
  </si>
  <si>
    <t xml:space="preserve">vasylkozoryana@gmail.com</t>
  </si>
  <si>
    <t xml:space="preserve">Lviv</t>
  </si>
  <si>
    <t xml:space="preserve">Нацыянальная акадэмія сухапутных войск імя гетмана Пятра Сагайдачнага</t>
  </si>
  <si>
    <t xml:space="preserve">Hetman Petro Sahaidachnyi National Army Academy</t>
  </si>
  <si>
    <t xml:space="preserve">доцент кафедри</t>
  </si>
  <si>
    <t xml:space="preserve">Кандыдат філалагічных навук</t>
  </si>
  <si>
    <t xml:space="preserve">PhD in Philology</t>
  </si>
  <si>
    <t xml:space="preserve">1.3.Агрэсар, партнёр, пасярэднік, міратворац - дынаміка адносін Беларусі і Украіны, 2014-2022 / Aggressor, partner, mediator, peacemaker: the dynamics of Belarus - Ukraine relations, 2014-2024</t>
  </si>
  <si>
    <t xml:space="preserve">Украінская / Ukrainian</t>
  </si>
  <si>
    <t xml:space="preserve">Економічні аспекти безпеки транскордонного співробітництва окремих регіонів України та Білорусі_x005F_x000D_</t>
  </si>
  <si>
    <t xml:space="preserve">Economic aspects of security of cross-border cooperation of certain regions of Ukraine and Belarus</t>
  </si>
  <si>
    <t xml:space="preserve">12_ilchuk_vasylko_tezy_1.docx</t>
  </si>
  <si>
    <t xml:space="preserve">Львів-Каунас</t>
  </si>
  <si>
    <t xml:space="preserve">Аўтамабіль / Auto</t>
  </si>
  <si>
    <t xml:space="preserve">Анатоль</t>
  </si>
  <si>
    <t xml:space="preserve">Лябедзька</t>
  </si>
  <si>
    <t xml:space="preserve">Anatol</t>
  </si>
  <si>
    <t xml:space="preserve">Liabedzka</t>
  </si>
  <si>
    <t xml:space="preserve">А</t>
  </si>
  <si>
    <t xml:space="preserve">DIDN'T REPLY</t>
  </si>
  <si>
    <t xml:space="preserve">a.liabedzka@ucpb.org</t>
  </si>
  <si>
    <t xml:space="preserve">Вільнюс</t>
  </si>
  <si>
    <t xml:space="preserve">Цэнтр «Еўрапейскі Дыялог»</t>
  </si>
  <si>
    <t xml:space="preserve">European Dialogue</t>
  </si>
  <si>
    <t xml:space="preserve">Дырэктар</t>
  </si>
  <si>
    <t xml:space="preserve">Belarusian State University Minsk State Pedagogical University</t>
  </si>
  <si>
    <t xml:space="preserve">2. Палітыка. Палітычныя інстытуты / Politics. Political institutes</t>
  </si>
  <si>
    <t xml:space="preserve">1.Канстытуцыйная і палітычная рэформа ў Беларусі па сцэнарыю ўладаў.../Constitutional and political reform in Belarus according to the authorities...</t>
  </si>
  <si>
    <t xml:space="preserve">Канстытуцыя новой Беларусі як пазітвўная альтэрнатыва</t>
  </si>
  <si>
    <t xml:space="preserve">The constitution of the new Belarus as a positive alternative</t>
  </si>
  <si>
    <t xml:space="preserve">__.pages</t>
  </si>
  <si>
    <t xml:space="preserve">Аляксандр</t>
  </si>
  <si>
    <t xml:space="preserve">Дабравольскі</t>
  </si>
  <si>
    <t xml:space="preserve">Alexander</t>
  </si>
  <si>
    <t xml:space="preserve">Dabravolski</t>
  </si>
  <si>
    <t xml:space="preserve">Alexandru</t>
  </si>
  <si>
    <t xml:space="preserve">Tanase</t>
  </si>
  <si>
    <t xml:space="preserve">Юрій</t>
  </si>
  <si>
    <t xml:space="preserve">Барабаш</t>
  </si>
  <si>
    <t xml:space="preserve">George</t>
  </si>
  <si>
    <t xml:space="preserve">Papuashvili</t>
  </si>
  <si>
    <t xml:space="preserve">Георгі</t>
  </si>
  <si>
    <t xml:space="preserve">Папуашвілі</t>
  </si>
  <si>
    <t xml:space="preserve">Раса</t>
  </si>
  <si>
    <t xml:space="preserve">Чэпайцене</t>
  </si>
  <si>
    <t xml:space="preserve">Rasa</t>
  </si>
  <si>
    <t xml:space="preserve">Čepaitienė</t>
  </si>
  <si>
    <t xml:space="preserve">B (адна ноч)</t>
  </si>
  <si>
    <t xml:space="preserve">rasa.cepaitiene@ehu.lt</t>
  </si>
  <si>
    <t xml:space="preserve">Vilnius</t>
  </si>
  <si>
    <t xml:space="preserve">Інстытут гісторыі Літвы</t>
  </si>
  <si>
    <t xml:space="preserve">Lithuanian Institute of History</t>
  </si>
  <si>
    <t xml:space="preserve">senior research fellow</t>
  </si>
  <si>
    <t xml:space="preserve">Доктар гісторыі</t>
  </si>
  <si>
    <t xml:space="preserve">Dr. hab. in History</t>
  </si>
  <si>
    <t xml:space="preserve">Нацыянальная дзяржава перад выклікамі глабалізацыі і расейскага неаімперыялізму.../Nation-state facing the challenges of globalization and Russian...</t>
  </si>
  <si>
    <t xml:space="preserve">Войны памяці ў Літве (2012-2022): паміж касмапалітычным і нацыяналістычным падыходамі (Войны памяти в Литве (2012-2022): между космополитическим и националистическим подходами)</t>
  </si>
  <si>
    <t xml:space="preserve">Memory wars in Lithuania (2012-2022): between cosmopolitan and nationalist approaches</t>
  </si>
  <si>
    <t xml:space="preserve">___.docx</t>
  </si>
  <si>
    <t xml:space="preserve">Vilnius-Kaunas-Vilnius</t>
  </si>
  <si>
    <t xml:space="preserve">25,00</t>
  </si>
  <si>
    <t xml:space="preserve">Валерый</t>
  </si>
  <si>
    <t xml:space="preserve">Карбалевіч</t>
  </si>
  <si>
    <t xml:space="preserve">Valery</t>
  </si>
  <si>
    <t xml:space="preserve">Karbalevich</t>
  </si>
  <si>
    <t xml:space="preserve">No need</t>
  </si>
  <si>
    <t xml:space="preserve">Karbalevich@gmail.com</t>
  </si>
  <si>
    <t xml:space="preserve">Мінск</t>
  </si>
  <si>
    <t xml:space="preserve">Радыё Свабода</t>
  </si>
  <si>
    <t xml:space="preserve">Radio Free Europe / Radio Liberty</t>
  </si>
  <si>
    <t xml:space="preserve">Палітычны аглядальнік</t>
  </si>
  <si>
    <t xml:space="preserve">370 647 854 92</t>
  </si>
  <si>
    <t xml:space="preserve">Як вайна ва Украіне змяняе сусвет (Как война в Украине меняет мир)</t>
  </si>
  <si>
    <t xml:space="preserve">How the war in Ukraine is changing the world</t>
  </si>
  <si>
    <t xml:space="preserve">nspytwfg.docx</t>
  </si>
  <si>
    <t xml:space="preserve">Вільнюс - Коўна_x005F_x000D_
Коўна - Вільнюс</t>
  </si>
  <si>
    <t xml:space="preserve">40,00</t>
  </si>
  <si>
    <t xml:space="preserve">Дайва</t>
  </si>
  <si>
    <t xml:space="preserve">Тамошайціце</t>
  </si>
  <si>
    <t xml:space="preserve">Daiva</t>
  </si>
  <si>
    <t xml:space="preserve">Tamošaitytė</t>
  </si>
  <si>
    <t xml:space="preserve">daivatamo@gmail.com</t>
  </si>
  <si>
    <t xml:space="preserve">n\a</t>
  </si>
  <si>
    <t xml:space="preserve">freelancer</t>
  </si>
  <si>
    <t xml:space="preserve">Філасофская праблема нацыянальнай ідэнтычнасці: свабоднае самавызначэнні ці падпарадкаванне знешнім канструктам (Философская проблема национальной идентичности: свободное самоопределение или подчинение внешним конструктам)</t>
  </si>
  <si>
    <t xml:space="preserve">The philosophical problem of national identity: free self-determination or submission to external constructs</t>
  </si>
  <si>
    <t xml:space="preserve">tamoaitytdocx.docx</t>
  </si>
  <si>
    <t xml:space="preserve">Павел</t>
  </si>
  <si>
    <t xml:space="preserve">Церашковіч</t>
  </si>
  <si>
    <t xml:space="preserve">Pavel</t>
  </si>
  <si>
    <t xml:space="preserve">Tereshkovich</t>
  </si>
  <si>
    <t xml:space="preserve">pavel.tereshkovich58@gmail.com</t>
  </si>
  <si>
    <t xml:space="preserve">Грамадскі Балонскі Камітэт</t>
  </si>
  <si>
    <t xml:space="preserve">Independent Bologna Committee</t>
  </si>
  <si>
    <t xml:space="preserve">Expert</t>
  </si>
  <si>
    <t xml:space="preserve">Кандыдыт гістарычных навук</t>
  </si>
  <si>
    <t xml:space="preserve">Усходняя Еўропа і расійская Геапалітыка як акадэмічная дысцыпліна</t>
  </si>
  <si>
    <t xml:space="preserve">Eastern Europe and Russian Geopolitics as an Academic Discipline</t>
  </si>
  <si>
    <t xml:space="preserve">1_cerashkovich.docx</t>
  </si>
  <si>
    <t xml:space="preserve">У сувязі з невызначанасцю асабістай сітуацыі на сённяшні момант я не магу сказаць ці будзе мне патрэбная дапамога на пражыванне і транспартныя выдаткі.</t>
  </si>
  <si>
    <t xml:space="preserve">Віктар</t>
  </si>
  <si>
    <t xml:space="preserve">Шадурскі</t>
  </si>
  <si>
    <t xml:space="preserve">Victor</t>
  </si>
  <si>
    <t xml:space="preserve">Shadurski</t>
  </si>
  <si>
    <t xml:space="preserve">shadurski.victor@gmail.com</t>
  </si>
  <si>
    <t xml:space="preserve">Poland - Germany</t>
  </si>
  <si>
    <t xml:space="preserve">Польшча - Германія</t>
  </si>
  <si>
    <t xml:space="preserve">Minsk-Wroclaw - Giessen</t>
  </si>
  <si>
    <t xml:space="preserve">Фонд Херды Хенкель</t>
  </si>
  <si>
    <t xml:space="preserve">Gerda Henkel Foundation</t>
  </si>
  <si>
    <t xml:space="preserve">Даследчык</t>
  </si>
  <si>
    <t xml:space="preserve">"Савецкі чалавек" супраць беларускага нацыяналізму (1991–1996): вынікі і наступствы</t>
  </si>
  <si>
    <t xml:space="preserve">"Soviet man" against Belarusian nationalism (1991-1996): results and consequences</t>
  </si>
  <si>
    <t xml:space="preserve">12._shadurski_v.docx</t>
  </si>
  <si>
    <t xml:space="preserve">Wroclaw (Poland) - Kaunas</t>
  </si>
  <si>
    <t xml:space="preserve">Пётра</t>
  </si>
  <si>
    <t xml:space="preserve">Мурзёнак</t>
  </si>
  <si>
    <t xml:space="preserve">Piotr</t>
  </si>
  <si>
    <t xml:space="preserve">Murzenok</t>
  </si>
  <si>
    <t xml:space="preserve">petermurzionak@yahoo.ca</t>
  </si>
  <si>
    <t xml:space="preserve">Canada</t>
  </si>
  <si>
    <t xml:space="preserve">Канада</t>
  </si>
  <si>
    <t xml:space="preserve">Ottawa</t>
  </si>
  <si>
    <t xml:space="preserve">Беларускі інстытут навукі і мастацтва ў Канадзе (BINIM)</t>
  </si>
  <si>
    <t xml:space="preserve">Belarusian Institute of Arts and Sciences in Canada (BINIM)</t>
  </si>
  <si>
    <t xml:space="preserve">President, BINIM, Canada</t>
  </si>
  <si>
    <t xml:space="preserve">Доктар медыцынскіх навук</t>
  </si>
  <si>
    <t xml:space="preserve">Dr. hab. in Physiology, PhD in Hematology and Immunology</t>
  </si>
  <si>
    <t xml:space="preserve">Пётра Мурзёнак: Цывілізацыйныя падставы для расійска-ўкраінскай вайны і пазіцыя Беларусі (Piotra Murzionak: Civilizational reasons for Russia-Ukraine war and position of Belarus)</t>
  </si>
  <si>
    <t xml:space="preserve">Piotra Murzionak: Civilizational reasons for Russia-Ukraine war and the position of Belarus</t>
  </si>
  <si>
    <t xml:space="preserve">12_murzionak.docx</t>
  </si>
  <si>
    <t xml:space="preserve">Наталля</t>
  </si>
  <si>
    <t xml:space="preserve">Нячаева-Юрыйчук</t>
  </si>
  <si>
    <t xml:space="preserve">Nataliia</t>
  </si>
  <si>
    <t xml:space="preserve">Nechaieva-Yuriichuk</t>
  </si>
  <si>
    <t xml:space="preserve">nynataliya@ukr.net</t>
  </si>
  <si>
    <t xml:space="preserve">Чернівці</t>
  </si>
  <si>
    <t xml:space="preserve">Чарнавецкі нацыянальны ўніверсітэт імя Юрыя Фядзьковіча</t>
  </si>
  <si>
    <t xml:space="preserve">Yuriy Fedkovych Chernivtsi National University</t>
  </si>
  <si>
    <t xml:space="preserve">доцент кафедри політології та державного управління</t>
  </si>
  <si>
    <t xml:space="preserve">38 050 144 16 33</t>
  </si>
  <si>
    <t xml:space="preserve">Кандыдат гісторычных навук</t>
  </si>
  <si>
    <t xml:space="preserve">Міжнародная бяспека ў кантэксце структурнай тэорыі наступальнага рэалізму Дж. Міршаймера (Міжнародна безпека в контексті структурної теорії наступального реалізму Дж. Міршаймера)</t>
  </si>
  <si>
    <t xml:space="preserve">International security in the context of J. Mirsheimer's structural theory of offensive realism</t>
  </si>
  <si>
    <t xml:space="preserve">1_nechaievayuriichuk_troyan.docx</t>
  </si>
  <si>
    <t xml:space="preserve">Чернівці - Варшава - Каунас_x005F_x000D_
Каунас - Варшава - Чернівці</t>
  </si>
  <si>
    <t xml:space="preserve">90,00</t>
  </si>
  <si>
    <t xml:space="preserve">Сяргей</t>
  </si>
  <si>
    <t xml:space="preserve">Траян</t>
  </si>
  <si>
    <t xml:space="preserve">Serhiy</t>
  </si>
  <si>
    <t xml:space="preserve">Troyan</t>
  </si>
  <si>
    <t xml:space="preserve">kattis@ukr.net</t>
  </si>
  <si>
    <t xml:space="preserve">Рівне</t>
  </si>
  <si>
    <t xml:space="preserve">Нацыянальны авіяцыйны ўніверсітэт</t>
  </si>
  <si>
    <t xml:space="preserve">National Aviation University</t>
  </si>
  <si>
    <t xml:space="preserve">професор кафедри міжнародних відносин, інформації та регіональних студій</t>
  </si>
  <si>
    <t xml:space="preserve">Андрюс</t>
  </si>
  <si>
    <t xml:space="preserve">Шварпліс</t>
  </si>
  <si>
    <t xml:space="preserve">Andrius</t>
  </si>
  <si>
    <t xml:space="preserve">Švarplys</t>
  </si>
  <si>
    <t xml:space="preserve">К</t>
  </si>
  <si>
    <t xml:space="preserve">andrius.svarplys@gmail.com</t>
  </si>
  <si>
    <t xml:space="preserve">Pabiržio km., Kauno raj.</t>
  </si>
  <si>
    <t xml:space="preserve">Ковенскі ўніверсітэт прыкладных навук</t>
  </si>
  <si>
    <t xml:space="preserve">Kaunas University of Applied Sciences</t>
  </si>
  <si>
    <t xml:space="preserve">Docentas</t>
  </si>
  <si>
    <t xml:space="preserve">Доктар сацыялогіі</t>
  </si>
  <si>
    <t xml:space="preserve">PhD in Sociology</t>
  </si>
  <si>
    <t xml:space="preserve">Тры геапалітычныя мадэлі суверэнітэту ў святле вайны ва Украіне (Three geopolotical models of sovereignty in the light of war in Ukraine)</t>
  </si>
  <si>
    <t xml:space="preserve">Three geopolitical models of sovereignity in the light of the war in Ukraine</t>
  </si>
  <si>
    <t xml:space="preserve">2_svarplys.doc</t>
  </si>
  <si>
    <t xml:space="preserve">Бортнікаў</t>
  </si>
  <si>
    <t xml:space="preserve">Valeriy</t>
  </si>
  <si>
    <t xml:space="preserve">Bortnikov</t>
  </si>
  <si>
    <t xml:space="preserve">bortnikov.v@gmail.com</t>
  </si>
  <si>
    <t xml:space="preserve">Lutsk</t>
  </si>
  <si>
    <t xml:space="preserve">Валынскі нацыянальны ўніверсітэт імя Лесі Украінкі</t>
  </si>
  <si>
    <t xml:space="preserve">Lesya Ukrainka Volyn National University</t>
  </si>
  <si>
    <t xml:space="preserve">професор кафедри політології та публічного управління</t>
  </si>
  <si>
    <t xml:space="preserve">Доктар палітычных навук</t>
  </si>
  <si>
    <t xml:space="preserve">Dr. hab. in Political Sciences</t>
  </si>
  <si>
    <t xml:space="preserve">2.1.Альтэрнатыўныя перспектывы дэмакратычных канстытуцыйнай і палітычнай рэформаў / Alternative perspectives on democratic constitutional and political reforms </t>
  </si>
  <si>
    <t xml:space="preserve">Інстытуцыйныя змены працэсаў дэмакратычнай трансфармацыі на Валыні (1991-2021) (Інституційні зміни процесів демократичної трансформації на Волині (1991–2021))</t>
  </si>
  <si>
    <t xml:space="preserve">Institutional changes in the processes of democratic transformation in Volyn (1991-2021)</t>
  </si>
  <si>
    <t xml:space="preserve">2_bortnikov_v..docx</t>
  </si>
  <si>
    <t xml:space="preserve">Lviv - Vilnus</t>
  </si>
  <si>
    <t xml:space="preserve">250,00</t>
  </si>
  <si>
    <t xml:space="preserve">Ян</t>
  </si>
  <si>
    <t xml:space="preserve">Мачульскі</t>
  </si>
  <si>
    <t xml:space="preserve">Yan</t>
  </si>
  <si>
    <t xml:space="preserve">Machulski</t>
  </si>
  <si>
    <t xml:space="preserve">ian.machulsky@gmail.com</t>
  </si>
  <si>
    <t xml:space="preserve">EU</t>
  </si>
  <si>
    <t xml:space="preserve">ЕС</t>
  </si>
  <si>
    <t xml:space="preserve">n/a</t>
  </si>
  <si>
    <t xml:space="preserve">Babylon Communications Ltd</t>
  </si>
  <si>
    <t xml:space="preserve">Socio-political analyst</t>
  </si>
  <si>
    <t xml:space="preserve">37128740553, 48791706531, 40721312802</t>
  </si>
  <si>
    <t xml:space="preserve">Магістр сацыяльных навук у камунікацыі</t>
  </si>
  <si>
    <t xml:space="preserve">MA of Social Sciences in Communication</t>
  </si>
  <si>
    <t xml:space="preserve">Транзіт ад дыктатуры да дэмакратыі: перспектывы для Беларусі (Transition from dictatorship to democracy: prospects for Belarus)</t>
  </si>
  <si>
    <t xml:space="preserve">Transition from dictatorship to democracy: prospects for Belarus</t>
  </si>
  <si>
    <t xml:space="preserve">12_machulski.docx</t>
  </si>
  <si>
    <t xml:space="preserve">Мовай выступу можа быць беларуская па ўзгадненьні з арганізатарамі. Ангельская пазначаная як мова навуковай працы._x005F_x000D_
_x005F_x000D_
Лагістычныя і візавыя пытаньні не ўдакладнены, бо да моманту правядзеньня Кангрэсу маё месца жыхарства і візавы статус ня вызначаны і будуць зьмяняцца.</t>
  </si>
  <si>
    <t xml:space="preserve">Ганна</t>
  </si>
  <si>
    <t xml:space="preserve">Красуліна</t>
  </si>
  <si>
    <t xml:space="preserve">Anna</t>
  </si>
  <si>
    <t xml:space="preserve">Krasulina</t>
  </si>
  <si>
    <t xml:space="preserve">a.krasulina@gmail.com</t>
  </si>
  <si>
    <t xml:space="preserve">Офіс Святланы Ціханоўскай</t>
  </si>
  <si>
    <t xml:space="preserve">Office of Sviatlana Tsikhanouskaya</t>
  </si>
  <si>
    <t xml:space="preserve">Press Secretary of Sviatlana Tsikhanouskaya</t>
  </si>
  <si>
    <t xml:space="preserve">Дактарантка па дзяржаўным кіраванні</t>
  </si>
  <si>
    <t xml:space="preserve">PhD candidate in State Managment</t>
  </si>
  <si>
    <t xml:space="preserve">Праблема легітымнасці ў Беларусі пасля 9 жніўня 2020 года</t>
  </si>
  <si>
    <t xml:space="preserve">The problem of legitimacy in Belarus after August 9, 2020</t>
  </si>
  <si>
    <t xml:space="preserve">12_krasulina.docx</t>
  </si>
  <si>
    <t xml:space="preserve">Vilnius-Kaunas (or Minsk-Kaunas, if I will live there on that moment)_x005F_x000D_
Kaunas-Vilnius (or Kaunas-Minsk)</t>
  </si>
  <si>
    <t xml:space="preserve">Калі не цяжка, то добра б размяшчэнне ўдваіх з мужам, Yauhen KRASULIN, яго ўдзел у Кангрэсе таксама пацверджана.</t>
  </si>
  <si>
    <t xml:space="preserve">Галіна</t>
  </si>
  <si>
    <t xml:space="preserve">Кашэўская</t>
  </si>
  <si>
    <t xml:space="preserve">Galina</t>
  </si>
  <si>
    <t xml:space="preserve">Kashevskaya</t>
  </si>
  <si>
    <t xml:space="preserve">gkashevskaya@gmail.com</t>
  </si>
  <si>
    <t xml:space="preserve">USA</t>
  </si>
  <si>
    <t xml:space="preserve">ЗША</t>
  </si>
  <si>
    <t xml:space="preserve">Harrisonburg</t>
  </si>
  <si>
    <t xml:space="preserve">Прадпрымальніца</t>
  </si>
  <si>
    <t xml:space="preserve">Self employed</t>
  </si>
  <si>
    <t xml:space="preserve">Researcher, speaker, author</t>
  </si>
  <si>
    <t xml:space="preserve">Магістр сацыяльных навук</t>
  </si>
  <si>
    <t xml:space="preserve">MA of Social sciences in Political Sciences</t>
  </si>
  <si>
    <t xml:space="preserve">Параўнальны аналіз даходнай часткі дзяржбюджэту Фінляндыі, Украіны і Беларусі (Сравнительный анализ доходной части госбюджета Финляндии, Украины и Беларуси)</t>
  </si>
  <si>
    <t xml:space="preserve">Comparative analysis of the state budget revenues of Finland, Ukraine and Belarus</t>
  </si>
  <si>
    <t xml:space="preserve">12_kashevskaya.docx</t>
  </si>
  <si>
    <t xml:space="preserve">Так / Yes (На сягодня я планую асабіста ўдзельнічаць у Кангрэсе, але мая гуманітарная Польская віза дзейнічае толькі да 15.07.2022. Таму я прашу візавую падтрымку, а калі магчыма будзе запрасіць для мяне гуманітрную доўгатэрміновую візу, як актыўнаму былому дэлегату "экстрэміскага" СХОДу, я буду вельмі Вам ўдзячна, ВЕЛЬМІ! )</t>
  </si>
  <si>
    <t xml:space="preserve">Пётр</t>
  </si>
  <si>
    <t xml:space="preserve">Рудкоўскі</t>
  </si>
  <si>
    <t xml:space="preserve">Rudkouski</t>
  </si>
  <si>
    <t xml:space="preserve">EESC</t>
  </si>
  <si>
    <t xml:space="preserve">piotr.rudkouski@gmail.com</t>
  </si>
  <si>
    <t xml:space="preserve">Варшава</t>
  </si>
  <si>
    <t xml:space="preserve">Беларускі інстытут стратэгічных даследаванняў (BISS)</t>
  </si>
  <si>
    <t xml:space="preserve">Belarusian Institute for Strategic Studies (BISS)</t>
  </si>
  <si>
    <t xml:space="preserve">Акадэмічны дырэктар</t>
  </si>
  <si>
    <t xml:space="preserve">Dr. hab. in Philosophy</t>
  </si>
  <si>
    <t xml:space="preserve">Ці маецца попыт на аўтакратыю ў беларускім грамадстве? (Is there a demand for autocracy in Belarusian society?)</t>
  </si>
  <si>
    <t xml:space="preserve">Is there a demand for autocracy in the Belarusian society?</t>
  </si>
  <si>
    <t xml:space="preserve">12.2_rudkouski.docx</t>
  </si>
  <si>
    <t xml:space="preserve">Варшава - Коўна - Варшава</t>
  </si>
  <si>
    <t xml:space="preserve">Марыюш</t>
  </si>
  <si>
    <t xml:space="preserve">Сянкевіч</t>
  </si>
  <si>
    <t xml:space="preserve">Mariusz</t>
  </si>
  <si>
    <t xml:space="preserve">Sienkiewicz</t>
  </si>
  <si>
    <t xml:space="preserve">m.sienkiewicz@rozwojlokalny.pl</t>
  </si>
  <si>
    <t xml:space="preserve">Lublin</t>
  </si>
  <si>
    <t xml:space="preserve">Універсітэт Марыі Кюры-Складоўскай у Любліне</t>
  </si>
  <si>
    <t xml:space="preserve">Maria Curie-Sklodowska University in Lublin</t>
  </si>
  <si>
    <t xml:space="preserve">Adjunct</t>
  </si>
  <si>
    <t xml:space="preserve">Доктар палітычных навук і адміністравання</t>
  </si>
  <si>
    <t xml:space="preserve">Dr. hab. in Political Sciences and Administration</t>
  </si>
  <si>
    <t xml:space="preserve">2.2.Інтарэсы грамадства ў дзяржаўным кіраванні: шляхі ўзаемадзеяння грамадзян і дзяржавы, грамадскі ўдзел і грамадскія паслугі / Society's Interests in Public Administration: interaction between citizens and state, civic participation and public services </t>
  </si>
  <si>
    <t xml:space="preserve">Польская / Polish</t>
  </si>
  <si>
    <t xml:space="preserve">Практычнае вымярэнне супрацы паміж мясцовым самакіраваннем і няўрадавымі арганізацыямі ў Польшчы (Praktyczny wymiar współpracy między samorządem lokalnym a organizacjami pozarządowymi w Polsce)</t>
  </si>
  <si>
    <t xml:space="preserve">The practical dimension of the cooperation between local government and non-governmental organizations in Poland</t>
  </si>
  <si>
    <t xml:space="preserve">12.2.3_sienkiewicz.docx</t>
  </si>
  <si>
    <t xml:space="preserve">Малярэнка</t>
  </si>
  <si>
    <t xml:space="preserve">Malyarenko</t>
  </si>
  <si>
    <t xml:space="preserve">DIDN'T COME</t>
  </si>
  <si>
    <t xml:space="preserve">alex.m.minsk@gmail.com</t>
  </si>
  <si>
    <t xml:space="preserve">Minsk</t>
  </si>
  <si>
    <t xml:space="preserve">Праект "Кошт урада"</t>
  </si>
  <si>
    <t xml:space="preserve">Kost Urada Project</t>
  </si>
  <si>
    <t xml:space="preserve">data analyst</t>
  </si>
  <si>
    <t xml:space="preserve">Магістр эканамічных навук</t>
  </si>
  <si>
    <t xml:space="preserve">MA in Economics</t>
  </si>
  <si>
    <t xml:space="preserve">Інфляцыйныя чаканні як фактар інстытуцыйнага даверу і трансфармацыі макраэканамічнай палітыкі (Инфляционные ожидания как фактор институционального доверия и трансформации макроэкономической политики)</t>
  </si>
  <si>
    <t xml:space="preserve">Inflation Expectations as a Factor of Institutional Trust and Transformation of Macroeconomic Policy</t>
  </si>
  <si>
    <t xml:space="preserve">2.3_malyarenko.docx</t>
  </si>
  <si>
    <t xml:space="preserve">Не / No (спачатку пазначыў "Так", а зараз "Не", але пакінуў усе неабходныя для падачы дадзеныя)</t>
  </si>
  <si>
    <t xml:space="preserve">Беларусь, Минск</t>
  </si>
  <si>
    <t xml:space="preserve">Минск-Каунас-Минск</t>
  </si>
  <si>
    <t xml:space="preserve">Прошу сообщить о получении заявки и тезисов</t>
  </si>
  <si>
    <t xml:space="preserve">Рабава</t>
  </si>
  <si>
    <t xml:space="preserve">Natallia</t>
  </si>
  <si>
    <t xml:space="preserve">Rabava</t>
  </si>
  <si>
    <t xml:space="preserve">natallia@sympa-by.eu</t>
  </si>
  <si>
    <t xml:space="preserve">Georgia</t>
  </si>
  <si>
    <t xml:space="preserve">Сакартвэло</t>
  </si>
  <si>
    <t xml:space="preserve">Tbilisi</t>
  </si>
  <si>
    <t xml:space="preserve">SYMPA/BIPART</t>
  </si>
  <si>
    <t xml:space="preserve">program manager</t>
  </si>
  <si>
    <t xml:space="preserve">MBA</t>
  </si>
  <si>
    <t xml:space="preserve">Канцэпт рэформы сістэмы дзяржаўнай службы Беларусі (Концепт реформы системы государственной службы Беларуси)</t>
  </si>
  <si>
    <t xml:space="preserve">Belarusian public service reform concept</t>
  </si>
  <si>
    <t xml:space="preserve">_____.docx</t>
  </si>
  <si>
    <t xml:space="preserve">Жанна</t>
  </si>
  <si>
    <t xml:space="preserve">Перападзя</t>
  </si>
  <si>
    <t xml:space="preserve">Zhanna</t>
  </si>
  <si>
    <t xml:space="preserve">Perapadzia</t>
  </si>
  <si>
    <t xml:space="preserve">zk@sympa-by.eu</t>
  </si>
  <si>
    <t xml:space="preserve">Turkey</t>
  </si>
  <si>
    <t xml:space="preserve">Турэччына</t>
  </si>
  <si>
    <t xml:space="preserve">Antalya</t>
  </si>
  <si>
    <t xml:space="preserve">Analyst</t>
  </si>
  <si>
    <t xml:space="preserve">bachelor</t>
  </si>
  <si>
    <t xml:space="preserve">Бакалаўр у галіне фінансаў</t>
  </si>
  <si>
    <t xml:space="preserve">BA in Finance</t>
  </si>
  <si>
    <t xml:space="preserve">Рэформа сістэмы дзяржкіравання на прыкладзе кіравання дзяржфінансамі (Реформа системы госуправления на примере управления госфинансами)</t>
  </si>
  <si>
    <t xml:space="preserve">Reform of the public administration system on the example of public financial management</t>
  </si>
  <si>
    <t xml:space="preserve">2_perapadzia.docx</t>
  </si>
  <si>
    <t xml:space="preserve">Turkey, Ankara</t>
  </si>
  <si>
    <t xml:space="preserve">Магонаў</t>
  </si>
  <si>
    <t xml:space="preserve">Siarhei</t>
  </si>
  <si>
    <t xml:space="preserve">Mahonau</t>
  </si>
  <si>
    <t xml:space="preserve">sergio.swat2@gmail.com</t>
  </si>
  <si>
    <t xml:space="preserve">Kobryn</t>
  </si>
  <si>
    <t xml:space="preserve">Зялёная Сетка</t>
  </si>
  <si>
    <t xml:space="preserve">Green Network</t>
  </si>
  <si>
    <t xml:space="preserve">юрыст</t>
  </si>
  <si>
    <t xml:space="preserve">Удзел грамадскасці ў прыняцці экалагічна значных рашэнняў (Участие общественности в принятии экологически значимых решений)</t>
  </si>
  <si>
    <t xml:space="preserve">Public participation in environmental decision making</t>
  </si>
  <si>
    <t xml:space="preserve">3._thesis_mahonau.doc</t>
  </si>
  <si>
    <t xml:space="preserve">Кобрын-Коўна-Кобрын</t>
  </si>
  <si>
    <t xml:space="preserve">50,00</t>
  </si>
  <si>
    <t xml:space="preserve">Таццяна</t>
  </si>
  <si>
    <t xml:space="preserve">Чуліцкая</t>
  </si>
  <si>
    <t xml:space="preserve">Tatsiana</t>
  </si>
  <si>
    <t xml:space="preserve">Chulitskaya</t>
  </si>
  <si>
    <t xml:space="preserve">chulitskaya@gmail.com</t>
  </si>
  <si>
    <t xml:space="preserve">Універсітэт Вітаўта Вялікага</t>
  </si>
  <si>
    <t xml:space="preserve">Vytautas Magnus University</t>
  </si>
  <si>
    <t xml:space="preserve">Senior researcher</t>
  </si>
  <si>
    <t xml:space="preserve">Стан і патрэбы беларускіх арганізацыяў грамадзянскай супольнасці (АГС) у палітычным крызісе (The situation and needs of Belarusian civil society organizations (CSOs) in political crisis)</t>
  </si>
  <si>
    <t xml:space="preserve">The situation and needs of Belarusian civil society organizations (CSOs) in political crisis</t>
  </si>
  <si>
    <t xml:space="preserve">3_chulitskayat.docx</t>
  </si>
  <si>
    <t xml:space="preserve">Джэймс</t>
  </si>
  <si>
    <t xml:space="preserve">Хардзі</t>
  </si>
  <si>
    <t xml:space="preserve">James</t>
  </si>
  <si>
    <t xml:space="preserve">Hardy</t>
  </si>
  <si>
    <t xml:space="preserve">jameshardy303@gmail.com</t>
  </si>
  <si>
    <t xml:space="preserve">United Kingdom</t>
  </si>
  <si>
    <t xml:space="preserve">Вялікабрытанія</t>
  </si>
  <si>
    <t xml:space="preserve">Student</t>
  </si>
  <si>
    <t xml:space="preserve">Магістр еўрапейскіх і скандынаўскіх даследаванняў</t>
  </si>
  <si>
    <t xml:space="preserve">MA in European and Nordic Studies</t>
  </si>
  <si>
    <t xml:space="preserve">Палітычнае выкарыстанне беларускім рэжымам Чэмпіянатаў Свету па хакеі 2014 і 2021 гг. і савецкая спадчына палітызацыі спорту (The Belarusian Regime's political use of the 2014 and 2021 IIHF Ice Hockey World Championships and their Soviet heritage in their politicisation of sport)</t>
  </si>
  <si>
    <t xml:space="preserve">The Belarusian Regime's political use of the 2014 and 2021 IIHF Ice Hockey World Championships and their Soviet heritage in their politicisation of sport</t>
  </si>
  <si>
    <t xml:space="preserve">3_hardy.docx</t>
  </si>
  <si>
    <t xml:space="preserve">Маргарыта</t>
  </si>
  <si>
    <t xml:space="preserve">Тарайкевіч</t>
  </si>
  <si>
    <t xml:space="preserve">Marharyta</t>
  </si>
  <si>
    <t xml:space="preserve">Taraikevich</t>
  </si>
  <si>
    <t xml:space="preserve">ok</t>
  </si>
  <si>
    <t xml:space="preserve">tmarharyta@yahoo.com</t>
  </si>
  <si>
    <t xml:space="preserve">Tournai</t>
  </si>
  <si>
    <t xml:space="preserve">Свабодны ўніверсітэт Бруселя (ULB)</t>
  </si>
  <si>
    <t xml:space="preserve">A student (master)</t>
  </si>
  <si>
    <t xml:space="preserve">Магістр сацыяльна-педагагічных навук</t>
  </si>
  <si>
    <t xml:space="preserve">MA in Socio-Pedagogical Sciences</t>
  </si>
  <si>
    <t xml:space="preserve">3. Грамадства і грамадскія інстытуты / Society and social institutions</t>
  </si>
  <si>
    <t xml:space="preserve">3.1.Даследванні грамадзянскай супольнасці/Civil society studies</t>
  </si>
  <si>
    <t xml:space="preserve">Іміграцыя ў Бельгіі вачыма беларусаў</t>
  </si>
  <si>
    <t xml:space="preserve">Immigration in Belgium in the views and experience of Belarusians</t>
  </si>
  <si>
    <t xml:space="preserve">3_taraikevich.docx</t>
  </si>
  <si>
    <t xml:space="preserve">Брусэль-Коўна</t>
  </si>
  <si>
    <t xml:space="preserve">80,00</t>
  </si>
  <si>
    <t xml:space="preserve">Я небагатая, але мая фінансавая сітуацыя стабільная, таму разглядаю і варыянт за свой кошт, часткова ці нават поўнасцю (калі атрымаецца нядорага, і калі іншым будзе не хапаць).</t>
  </si>
  <si>
    <t xml:space="preserve">Вольга</t>
  </si>
  <si>
    <t xml:space="preserve">Варабей</t>
  </si>
  <si>
    <t xml:space="preserve">Olha</t>
  </si>
  <si>
    <t xml:space="preserve">Vorobiei</t>
  </si>
  <si>
    <t xml:space="preserve">olianna20@ukr.net</t>
  </si>
  <si>
    <t xml:space="preserve">Київ</t>
  </si>
  <si>
    <t xml:space="preserve">НАН Украіны</t>
  </si>
  <si>
    <t xml:space="preserve">NAS of Ukraine</t>
  </si>
  <si>
    <t xml:space="preserve">Науковий співробітник</t>
  </si>
  <si>
    <t xml:space="preserve">Сучаснае становішча жанчыны ў Беларусі і Казахстане. Параўнальны аналіз (Сучасне становище жінки в Білорусі та Казахстані. Порівняльний аналіз.)</t>
  </si>
  <si>
    <t xml:space="preserve">The current women's situation in Belarus and Kazakhstan. Comperative analysis.</t>
  </si>
  <si>
    <t xml:space="preserve">12_vorobiei.docx</t>
  </si>
  <si>
    <t xml:space="preserve">Смалянка</t>
  </si>
  <si>
    <t xml:space="preserve">Olga</t>
  </si>
  <si>
    <t xml:space="preserve">Smolianko</t>
  </si>
  <si>
    <t xml:space="preserve">olsmol2021@gmail.com</t>
  </si>
  <si>
    <t xml:space="preserve">Праваабарончая арганізацыя "Lawtrend"</t>
  </si>
  <si>
    <t xml:space="preserve">Human Rights Organization "Lawtrend"</t>
  </si>
  <si>
    <t xml:space="preserve">Рэпрэсіі ў дачыненні да некамерцыйных арганізацый, што займаюцца падтрымкай, прасоўваннем, абаронай правоў жанчынаў і гендэрнай роўнасцю ў Беларусі, і актывістак грамадзянскай супольнасці (Репрессии в отношении некоммерческих организаций, занимающихся поддержкой, продвижением, защитой прав женщин и гендерным равенством в Беларуси, и активисток гражданского общества)</t>
  </si>
  <si>
    <t xml:space="preserve">Repression against non-profit organisations and civil society activists involved in supporting, promoting, and protecting women’s rights and gender equality in Belarus</t>
  </si>
  <si>
    <t xml:space="preserve">3_smolianko.docx</t>
  </si>
  <si>
    <t xml:space="preserve">Тбилиси-Рига-Каунас</t>
  </si>
  <si>
    <t xml:space="preserve">Aляксандр</t>
  </si>
  <si>
    <t xml:space="preserve">Агееў</t>
  </si>
  <si>
    <t xml:space="preserve">Aliaksandr</t>
  </si>
  <si>
    <t xml:space="preserve">Aheyeu</t>
  </si>
  <si>
    <t xml:space="preserve">aheyeu@tut.by</t>
  </si>
  <si>
    <t xml:space="preserve">Магілёў</t>
  </si>
  <si>
    <t xml:space="preserve">Еўрапейскі гуманітарны ўніверсітэт</t>
  </si>
  <si>
    <t xml:space="preserve">European Humanities University</t>
  </si>
  <si>
    <t xml:space="preserve">Навуковы супрацоўнік</t>
  </si>
  <si>
    <t xml:space="preserve">Развіццё і знішчэнне грамадскіх арганізацый Магілёўшчыны ў 2015 – 2021</t>
  </si>
  <si>
    <t xml:space="preserve">Development and destruction of public organizations of Mogilev region in 2015 - 2021</t>
  </si>
  <si>
    <t xml:space="preserve">12_aheyeu_kangres_kouna.docx</t>
  </si>
  <si>
    <t xml:space="preserve">Магілёў - Коўна - Магілёў</t>
  </si>
  <si>
    <t xml:space="preserve">Дробыш</t>
  </si>
  <si>
    <t xml:space="preserve">Drobysh</t>
  </si>
  <si>
    <t xml:space="preserve">olaolaola7454@gmail.com</t>
  </si>
  <si>
    <t xml:space="preserve">Klaipeda</t>
  </si>
  <si>
    <t xml:space="preserve">Researcher</t>
  </si>
  <si>
    <t xml:space="preserve">Кандыдат юрыдычных навук</t>
  </si>
  <si>
    <t xml:space="preserve">PhD in Law</t>
  </si>
  <si>
    <t xml:space="preserve">Правы нацыянальных меншасцяў: міжнародна-прававы кантэкст і літоўскі вопыт прававой рэгламентацыі (Права национальных меньшинств: международно-правовой контекст и литовский опыт правовой регламентации)</t>
  </si>
  <si>
    <t xml:space="preserve">Rights of national minorities: international legal context and Lithuania's experience in legal regulation</t>
  </si>
  <si>
    <t xml:space="preserve">12.3_drobysh.docx</t>
  </si>
  <si>
    <t xml:space="preserve">Клайпеда-Каунас</t>
  </si>
  <si>
    <t xml:space="preserve">У меня мало опыта участия в подобных мероприятиях и мне нужна информационная поддержка: формат и дата выступления, будет ли возможен показ презентации и т.п. Поскольку я живу в Клайпеде, возможен ли приезд на 1 день только для выступления?</t>
  </si>
  <si>
    <t xml:space="preserve">Юрый</t>
  </si>
  <si>
    <t xml:space="preserve">Чавусаў</t>
  </si>
  <si>
    <t xml:space="preserve">Yury</t>
  </si>
  <si>
    <t xml:space="preserve">Chavusau</t>
  </si>
  <si>
    <t xml:space="preserve">chavusau@gmail.com</t>
  </si>
  <si>
    <t xml:space="preserve">Warsaw</t>
  </si>
  <si>
    <t xml:space="preserve">ANGO</t>
  </si>
  <si>
    <t xml:space="preserve">Legal advisor</t>
  </si>
  <si>
    <t xml:space="preserve">Спецыяліст у галіне права і паліталагічных навук</t>
  </si>
  <si>
    <t xml:space="preserve">Specialist in Law and Political Sciences</t>
  </si>
  <si>
    <t xml:space="preserve">Умовы працы і матывацыя персанала і валянтэраў арганізацыяў грамадзянскай супольнасьці</t>
  </si>
  <si>
    <t xml:space="preserve">Study of working conditions and motivation of CSOs staff and volunteers</t>
  </si>
  <si>
    <t xml:space="preserve">12_chavusau.docx</t>
  </si>
  <si>
    <t xml:space="preserve">Так / Yes (Я знаходжуся ў Варшаве але не маю візы для перамяшчэння па іншых краінах шэнгенскай прасторы. То у мэтах удзелу ў кангрэсе гатовы паехаць за атрыманнем візы ў Тбілісі, ці Ереван ці іншае месца калі там магчыма атрымаць людзям без сталага жыхарства там (як я разумею, у Тбілісі гэта магчыма толькі ў выключынх выпадках па асобным рашэнні). Ехаць падаваць дакументы ў Менск хіба непажадана, не хацеў бы. )</t>
  </si>
  <si>
    <t xml:space="preserve">Грузія, Тбілісі</t>
  </si>
  <si>
    <t xml:space="preserve">Марта</t>
  </si>
  <si>
    <t xml:space="preserve">Дуч-Дынгош</t>
  </si>
  <si>
    <t xml:space="preserve">Marta</t>
  </si>
  <si>
    <t xml:space="preserve">Duch-Dyngosz</t>
  </si>
  <si>
    <t xml:space="preserve">marta.duch-dyngosz@hu-berlin.de</t>
  </si>
  <si>
    <t xml:space="preserve">Kraków</t>
  </si>
  <si>
    <t xml:space="preserve">Берлінскі ўніверсітэт імя Гумбальта</t>
  </si>
  <si>
    <t xml:space="preserve">Humboldt University of Berlin</t>
  </si>
  <si>
    <t xml:space="preserve">Postdoctoral fellow</t>
  </si>
  <si>
    <t xml:space="preserve">Кандыдат сацыялагічных навук</t>
  </si>
  <si>
    <t xml:space="preserve">Габрэі, якія засталіся ў былых штэтлах у паваеннай Польшчы (Żydzi, którzy zostali w dawnych sztetlach w powojennej Polsce)</t>
  </si>
  <si>
    <t xml:space="preserve">Jews who stayed in former shtetls in postwar Poland</t>
  </si>
  <si>
    <t xml:space="preserve">duch_dyngosz.docx</t>
  </si>
  <si>
    <t xml:space="preserve">Дзмітрый</t>
  </si>
  <si>
    <t xml:space="preserve">Мазура</t>
  </si>
  <si>
    <t xml:space="preserve">Dzmitry</t>
  </si>
  <si>
    <t xml:space="preserve">Mazura</t>
  </si>
  <si>
    <t xml:space="preserve">zmitermazura@gmail.com</t>
  </si>
  <si>
    <t xml:space="preserve">Студент</t>
  </si>
  <si>
    <t xml:space="preserve">Правамернасць публікацыі ў адкрытым доступе "пакаяльных відэа", адміністрацыйна-прававы аспект (Правомерность публикации в открытом доступе "покаяльных видео", административно - правовой аспект)</t>
  </si>
  <si>
    <t xml:space="preserve">The legality of the publication in the public domain of "repentance videos", the administrative and legal aspect</t>
  </si>
  <si>
    <t xml:space="preserve">3_mazura.docx</t>
  </si>
  <si>
    <t xml:space="preserve">Вильнюс-Каунас</t>
  </si>
  <si>
    <t xml:space="preserve">12,00</t>
  </si>
  <si>
    <t xml:space="preserve">Аксана</t>
  </si>
  <si>
    <t xml:space="preserve">Луцкая</t>
  </si>
  <si>
    <t xml:space="preserve">Aksana</t>
  </si>
  <si>
    <t xml:space="preserve">Lutskaya</t>
  </si>
  <si>
    <t xml:space="preserve">K ("жудасная памылка")</t>
  </si>
  <si>
    <t xml:space="preserve">oksanacalaite@gmail.com</t>
  </si>
  <si>
    <t xml:space="preserve">Barysau</t>
  </si>
  <si>
    <t xml:space="preserve">Еўрапейскі ўніверсітэт у Санкт-Пецярбургу</t>
  </si>
  <si>
    <t xml:space="preserve">European University at Saint-Petersburg</t>
  </si>
  <si>
    <t xml:space="preserve">Студэнтка магістратуры/магістарка сацыялёгіі</t>
  </si>
  <si>
    <t xml:space="preserve">Магістарка сацыялёгіі</t>
  </si>
  <si>
    <t xml:space="preserve">MA in Sociology</t>
  </si>
  <si>
    <t xml:space="preserve">Клопат у родадапамозе: прафесіяналы, дзяржава і пацыенткі ў сучаснай Беларусі</t>
  </si>
  <si>
    <t xml:space="preserve">Maternity care: professionals, state and patients in modern Belarus</t>
  </si>
  <si>
    <t xml:space="preserve">12.3_lutskaya.docx</t>
  </si>
  <si>
    <t xml:space="preserve">Санкт-Пецярбург-Менск-Вільня_x005F_x000D_
_x005F_x000D_
альбо Менск-Вільня</t>
  </si>
  <si>
    <t xml:space="preserve">60,00</t>
  </si>
  <si>
    <t xml:space="preserve">Буду ўдзячная, калі (пры паспяховым адборы) будзе магчымасць кампенсаваць выдаткі на ўдзел поўнасцю ці часткова! Дзякуй за ваш час!</t>
  </si>
  <si>
    <t xml:space="preserve">Басалай</t>
  </si>
  <si>
    <t xml:space="preserve">Basalai</t>
  </si>
  <si>
    <t xml:space="preserve">e.basalai@gmail.com</t>
  </si>
  <si>
    <t xml:space="preserve">lecture</t>
  </si>
  <si>
    <t xml:space="preserve">Межы абароны асабістых правоў падчас публікацыі ў сеціве інтэрнэт матэрыялаў адміністрацыйных спраў: Беларусь, 2020-2022 (Пределы защиты личных прав при публикации в сети интернет материалов административных дел: Беларусь, 2020-2022)</t>
  </si>
  <si>
    <t xml:space="preserve">Limits of protection of personal rights when publishing materials of administrative cases on the Internet: Belarus, 2020-2022.</t>
  </si>
  <si>
    <t xml:space="preserve">12_basalai.docx</t>
  </si>
  <si>
    <t xml:space="preserve">Мінск-Коўна</t>
  </si>
  <si>
    <t xml:space="preserve">Пакой - Захаркевіч Сцяпан і Алена Басалай. А зафіксуйце яшчэ тады маю жонку - Басалай Алена Іванаўна. Яна таксама рэпрэсаваная</t>
  </si>
  <si>
    <t xml:space="preserve">Маргунова</t>
  </si>
  <si>
    <t xml:space="preserve">Hanna</t>
  </si>
  <si>
    <t xml:space="preserve">Marhunova</t>
  </si>
  <si>
    <t xml:space="preserve">magistrantka236@yahoo.com</t>
  </si>
  <si>
    <t xml:space="preserve">Gomel</t>
  </si>
  <si>
    <t xml:space="preserve">Навукова-даследчы ўніверсітэт "Вышэйшая школа эканомікі"</t>
  </si>
  <si>
    <t xml:space="preserve">Higher School of Economics</t>
  </si>
  <si>
    <t xml:space="preserve">Паслявыбарныя пратэсты ў Беларусі: параўнальны аналіз тэкстаў плакатаў прыхільнікаў і праціўнікаў А. Лукашэнкі ў 2020 годзе (Послевыборные протесты в Беларуси: сравнительный анализ текстов плакатов сторонников и противников А.Лукашенко в 2020 году.)</t>
  </si>
  <si>
    <t xml:space="preserve">Post-election protests in Belarus: a comparative analysis of the texts of posters of Lukashenko's supporters and opponents in 2020.</t>
  </si>
  <si>
    <t xml:space="preserve">12_marhunova.docx</t>
  </si>
  <si>
    <t xml:space="preserve">Russia, Moscow</t>
  </si>
  <si>
    <t xml:space="preserve">Вялічка</t>
  </si>
  <si>
    <t xml:space="preserve">Volha</t>
  </si>
  <si>
    <t xml:space="preserve">Vialichka</t>
  </si>
  <si>
    <t xml:space="preserve">pallpom@gmail.com</t>
  </si>
  <si>
    <t xml:space="preserve">Vilniaus</t>
  </si>
  <si>
    <t xml:space="preserve">Гродзенскі дзіцячы хоспіс</t>
  </si>
  <si>
    <t xml:space="preserve">Grodno Children’s Hospice</t>
  </si>
  <si>
    <t xml:space="preserve">Магістр у галіне дзяржаўнага кіравання</t>
  </si>
  <si>
    <t xml:space="preserve">MA in Public Administration</t>
  </si>
  <si>
    <t xml:space="preserve">3.2.Сучасныя гарадскія салідарнасці: вертыкальнае і гарызантальнае вымярэнне/Contemporary urban solidarity: vertical and horizontal dimension</t>
  </si>
  <si>
    <t xml:space="preserve">Гродна ў 2020-м: ад аб’яднання гарадзенцаў у пандэмію Кавід да першага свабоднага горада</t>
  </si>
  <si>
    <t xml:space="preserve">Hrodna in 2020: from the unification of its residents in the Covid pandemic to the first Covid-free city</t>
  </si>
  <si>
    <t xml:space="preserve">gmiqmpwm_.pages</t>
  </si>
  <si>
    <t xml:space="preserve">Вільня-Каўнас-Вільня</t>
  </si>
  <si>
    <t xml:space="preserve">Данііл</t>
  </si>
  <si>
    <t xml:space="preserve">Аленіўс</t>
  </si>
  <si>
    <t xml:space="preserve">Daniil</t>
  </si>
  <si>
    <t xml:space="preserve">Alenius</t>
  </si>
  <si>
    <t xml:space="preserve">zodchij1995@gmail.com</t>
  </si>
  <si>
    <t xml:space="preserve">Блог "Беларускі ўрбаніст"</t>
  </si>
  <si>
    <t xml:space="preserve">Blog "Belarusian Urban Planner"</t>
  </si>
  <si>
    <t xml:space="preserve">Блогер</t>
  </si>
  <si>
    <t xml:space="preserve">Студэнт (бакалаўр)</t>
  </si>
  <si>
    <t xml:space="preserve">Гарызантальныя і вертыкальныя сувязі ў гарадах Беларусі і Ўкраіны</t>
  </si>
  <si>
    <t xml:space="preserve">Horizontal and Vertical Relations in Belarusian and Ukrainian Cities</t>
  </si>
  <si>
    <t xml:space="preserve">3_alenius.docx</t>
  </si>
  <si>
    <t xml:space="preserve">Прашу зрабіць рэзервацыю пакоя на дваіх чалавек супольна з маёй партнёркай, Анхела Эспіноса Руіс (Angela Espinosa Ruiz), якая падала рэферат у панэль 9 (Філалогія) - мы прыедзем разам.</t>
  </si>
  <si>
    <t xml:space="preserve">Лебедзева</t>
  </si>
  <si>
    <t xml:space="preserve">Lebedzeva</t>
  </si>
  <si>
    <t xml:space="preserve">elena_lebedeva_bsu@tut.by</t>
  </si>
  <si>
    <t xml:space="preserve">г. Минск</t>
  </si>
  <si>
    <t xml:space="preserve">Беларускi дзяржаўны ўніверсiтэт</t>
  </si>
  <si>
    <t xml:space="preserve">Belarusian State University</t>
  </si>
  <si>
    <t xml:space="preserve">дацэнт</t>
  </si>
  <si>
    <t xml:space="preserve">Кандыдат сацыялагiчных навук</t>
  </si>
  <si>
    <t xml:space="preserve">PhD of Philosophy in Sociology</t>
  </si>
  <si>
    <t xml:space="preserve">"Суседскія чаты" як падмурак лакальнай салідарнасці («Соседские чаты» как основа локальной солидарности)</t>
  </si>
  <si>
    <t xml:space="preserve">"Local chats" as the Basis for Local Solidarity</t>
  </si>
  <si>
    <t xml:space="preserve">12.3.2_lebedzeva.docx</t>
  </si>
  <si>
    <t xml:space="preserve">Любімаў</t>
  </si>
  <si>
    <t xml:space="preserve">Liubimau</t>
  </si>
  <si>
    <t xml:space="preserve">siarhei.liubimau@ehu.lt</t>
  </si>
  <si>
    <t xml:space="preserve">Associate Professor / Дацэнт</t>
  </si>
  <si>
    <t xml:space="preserve">Платфомы і інфраструктура папулізму ды новыя мадэлі дэмасу ў Беларусі ў 2020-я (Platforms and Infrastructures of Populism and the New Modes of Demos in Belarus in the 2020s)</t>
  </si>
  <si>
    <t xml:space="preserve">Platforms and Infrastructures of Populism and the New Modes of Demos in Belarus in the 2020s</t>
  </si>
  <si>
    <t xml:space="preserve">3_liubimau.docx</t>
  </si>
  <si>
    <t xml:space="preserve">Магчымыя мовы выступу (акрамя ангельскай) - беларуская, расійская</t>
  </si>
  <si>
    <t xml:space="preserve">Эзерын</t>
  </si>
  <si>
    <t xml:space="preserve">Ezerin</t>
  </si>
  <si>
    <t xml:space="preserve">andrey@ezerin.com</t>
  </si>
  <si>
    <t xml:space="preserve">Tallinn</t>
  </si>
  <si>
    <t xml:space="preserve">Некамерцыйная арганізацыя Цэнтр падтрымкі мясцовай супольнасці "Ружа вятроў"</t>
  </si>
  <si>
    <t xml:space="preserve">Local Community Support Center Wind Rose</t>
  </si>
  <si>
    <t xml:space="preserve">Member of the Council</t>
  </si>
  <si>
    <t xml:space="preserve">акадэмічнай ступені няма</t>
  </si>
  <si>
    <t xml:space="preserve">Рызыкі і пагрозы мясцовых супольнасцяў Беларусі (2021-2022 гг). .</t>
  </si>
  <si>
    <t xml:space="preserve">Risks and threats to local communities in Belarus (2021-2022).</t>
  </si>
  <si>
    <t xml:space="preserve">__fin.pdf</t>
  </si>
  <si>
    <t xml:space="preserve">Tаллінн-Вільнюс-Таллінн</t>
  </si>
  <si>
    <t xml:space="preserve">Я гатовы даплаціць 25 еўра за аднамесны нумар.</t>
  </si>
  <si>
    <t xml:space="preserve">Генадзь</t>
  </si>
  <si>
    <t xml:space="preserve">Коршунаў</t>
  </si>
  <si>
    <t xml:space="preserve">Henadz</t>
  </si>
  <si>
    <t xml:space="preserve">Korshunau</t>
  </si>
  <si>
    <t xml:space="preserve">korshunaugenadz@gmail.com</t>
  </si>
  <si>
    <t xml:space="preserve">Ivana-Frankivsk</t>
  </si>
  <si>
    <t xml:space="preserve">Цэнтр новых ідэй</t>
  </si>
  <si>
    <t xml:space="preserve">Center for New Ideas</t>
  </si>
  <si>
    <t xml:space="preserve">старшы даследчык</t>
  </si>
  <si>
    <t xml:space="preserve">Дынаміка гарызантальных сувязяў: 2020-2022 гг. (Динамика горизонтальных связей: 2020-2022 гг.)</t>
  </si>
  <si>
    <t xml:space="preserve">Dynamics of horizontal connections: 2020-2022</t>
  </si>
  <si>
    <t xml:space="preserve">03korshunau.docx</t>
  </si>
  <si>
    <t xml:space="preserve">З Беластоку і назад.</t>
  </si>
  <si>
    <t xml:space="preserve">Дамарацкая</t>
  </si>
  <si>
    <t xml:space="preserve">Damaratskaya</t>
  </si>
  <si>
    <t xml:space="preserve">edisson_31@mail.ru</t>
  </si>
  <si>
    <t xml:space="preserve">Vitebsk</t>
  </si>
  <si>
    <t xml:space="preserve">Freelancer</t>
  </si>
  <si>
    <t xml:space="preserve">разработчик веб-сайтов</t>
  </si>
  <si>
    <t xml:space="preserve">375336176313, 375291763633</t>
  </si>
  <si>
    <t xml:space="preserve">Спецыяліст</t>
  </si>
  <si>
    <t xml:space="preserve">Specialist</t>
  </si>
  <si>
    <t xml:space="preserve">3.3.Беларуская ідэнтычнасць: паміж нацыянальным гераізмам і калектыўнай віной/Belarusian identity: between national heroism and collective guilt</t>
  </si>
  <si>
    <t xml:space="preserve">Ці можна гаварыць па-беларуску ў Беларусі</t>
  </si>
  <si>
    <t xml:space="preserve">Is it possible to speak Belarusian in Belarus?</t>
  </si>
  <si>
    <t xml:space="preserve">12_damaratskaya_.docx</t>
  </si>
  <si>
    <t xml:space="preserve">Минск</t>
  </si>
  <si>
    <t xml:space="preserve">Автобус Минск-Каунас_x005F_x000D_
Автобус Каунас-Минск</t>
  </si>
  <si>
    <t xml:space="preserve">Прошу Вас компенсировать мне транспортные расходы в связи с дискриминацией в РБ из-за своей гражданской позиции. После выборов долго не могла устроится на работу. В 2021 году устроилась, однако со мной не продлили контракт после года безупречной и добросовестной работы, как говорили потом шепотом, потому что "поступил приказ сверху" не продлевать контракты с политическими и таким образом сделать чистку рядов. В своем родном городе на работу устроится не представляется возможным. Получаю отказ из-за своих политических убеждений и жёсткой позиции, которую занимаю по сей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</si>
</sst>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yyyy\-mm\-dd"/>
    <numFmt numFmtId="168" formatCode="\€#,##0.00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sz val="8"/>
      <color rgb="FF000000"/>
      <name val="Calibri"/>
      <family val="0"/>
      <charset val="1"/>
    </font>
    <font>
      <sz val="9"/>
      <color rgb="FF333333"/>
      <name val="&quot;Google Sans&quot;"/>
      <family val="0"/>
      <charset val="1"/>
    </font>
    <font>
      <u val="single"/>
      <sz val="8"/>
      <color rgb="FF0000FF"/>
      <name val="Calibri"/>
      <family val="0"/>
      <charset val="1"/>
    </font>
    <font>
      <strike val="true"/>
      <sz val="8"/>
      <color rgb="FF000000"/>
      <name val="Calibri"/>
      <family val="0"/>
      <charset val="1"/>
    </font>
    <font>
      <strike val="true"/>
      <sz val="8"/>
      <color rgb="FF0000FF"/>
      <name val="Calibri"/>
      <family val="0"/>
      <charset val="1"/>
    </font>
    <font>
      <sz val="8"/>
      <color rgb="FF202124"/>
      <name val="Roboto"/>
      <family val="0"/>
      <charset val="1"/>
    </font>
    <font>
      <sz val="8"/>
      <color rgb="FF222222"/>
      <name val="Calibri"/>
      <family val="0"/>
      <charset val="1"/>
    </font>
    <font>
      <strike val="true"/>
      <sz val="11"/>
      <color rgb="FF202124"/>
      <name val="Roboto"/>
      <family val="0"/>
      <charset val="1"/>
    </font>
    <font>
      <sz val="11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u val="single"/>
      <sz val="11"/>
      <color rgb="FF0000FF"/>
      <name val="Calibri"/>
      <family val="0"/>
      <charset val="1"/>
    </font>
    <font>
      <b val="true"/>
      <sz val="11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sz val="11"/>
      <color rgb="FF202124"/>
      <name val="Roboto"/>
      <family val="0"/>
      <charset val="1"/>
    </font>
    <font>
      <sz val="11"/>
      <color rgb="FF222222"/>
      <name val="Arial"/>
      <family val="0"/>
      <charset val="1"/>
    </font>
    <font>
      <sz val="9"/>
      <color rgb="FF333333"/>
      <name val="Roboto"/>
      <family val="0"/>
      <charset val="1"/>
    </font>
    <font>
      <sz val="10"/>
      <color rgb="FF000000"/>
      <name val="Arial"/>
      <family val="0"/>
      <charset val="1"/>
    </font>
  </fonts>
  <fills count="22">
    <fill>
      <patternFill patternType="none"/>
    </fill>
    <fill>
      <patternFill patternType="gray125"/>
    </fill>
    <fill>
      <patternFill patternType="solid">
        <fgColor rgb="FFB6D7A8"/>
        <bgColor rgb="FFC9DAF8"/>
      </patternFill>
    </fill>
    <fill>
      <patternFill patternType="solid">
        <fgColor rgb="FFFFFFFF"/>
        <bgColor rgb="FFFAFAFA"/>
      </patternFill>
    </fill>
    <fill>
      <patternFill patternType="solid">
        <fgColor rgb="FF274E13"/>
        <bgColor rgb="FF333333"/>
      </patternFill>
    </fill>
    <fill>
      <patternFill patternType="solid">
        <fgColor rgb="FFF5F5F5"/>
        <bgColor rgb="FFFAFAFA"/>
      </patternFill>
    </fill>
    <fill>
      <patternFill patternType="solid">
        <fgColor rgb="FFFFFF00"/>
        <bgColor rgb="FFFFFF00"/>
      </patternFill>
    </fill>
    <fill>
      <patternFill patternType="solid">
        <fgColor rgb="FF34A853"/>
        <bgColor rgb="FF6AA84F"/>
      </patternFill>
    </fill>
    <fill>
      <patternFill patternType="solid">
        <fgColor rgb="FF92D050"/>
        <bgColor rgb="FFB6D7A8"/>
      </patternFill>
    </fill>
    <fill>
      <patternFill patternType="solid">
        <fgColor rgb="FF00FF00"/>
        <bgColor rgb="FF34A853"/>
      </patternFill>
    </fill>
    <fill>
      <patternFill patternType="solid">
        <fgColor rgb="FFC9DAF8"/>
        <bgColor rgb="FFCFE2F3"/>
      </patternFill>
    </fill>
    <fill>
      <patternFill patternType="solid">
        <fgColor rgb="FF6AA84F"/>
        <bgColor rgb="FF34A853"/>
      </patternFill>
    </fill>
    <fill>
      <patternFill patternType="solid">
        <fgColor rgb="FFFF9900"/>
        <bgColor rgb="FFFFCC00"/>
      </patternFill>
    </fill>
    <fill>
      <patternFill patternType="solid">
        <fgColor rgb="FF6D9EEB"/>
        <bgColor rgb="FF4285F4"/>
      </patternFill>
    </fill>
    <fill>
      <patternFill patternType="solid">
        <fgColor rgb="FFFF0000"/>
        <bgColor rgb="FFEA4335"/>
      </patternFill>
    </fill>
    <fill>
      <patternFill patternType="solid">
        <fgColor rgb="FFFFE599"/>
        <bgColor rgb="FFFCE5CD"/>
      </patternFill>
    </fill>
    <fill>
      <patternFill patternType="solid">
        <fgColor rgb="FFFCE5CD"/>
        <bgColor rgb="FFFFF2CC"/>
      </patternFill>
    </fill>
    <fill>
      <patternFill patternType="solid">
        <fgColor rgb="FFFAFAFA"/>
        <bgColor rgb="FFFFFFFF"/>
      </patternFill>
    </fill>
    <fill>
      <patternFill patternType="solid">
        <fgColor rgb="FFEA4335"/>
        <bgColor rgb="FFE06666"/>
      </patternFill>
    </fill>
    <fill>
      <patternFill patternType="solid">
        <fgColor rgb="FFCFE2F3"/>
        <bgColor rgb="FFC9DAF8"/>
      </patternFill>
    </fill>
    <fill>
      <patternFill patternType="solid">
        <fgColor rgb="FFFFF2CC"/>
        <bgColor rgb="FFFCE5CD"/>
      </patternFill>
    </fill>
    <fill>
      <patternFill patternType="solid">
        <fgColor rgb="FF4285F4"/>
        <bgColor rgb="FF6D9EEB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1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8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11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1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11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5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6" fillId="18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1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11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1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6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6" fillId="2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21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E0666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6D9EEB"/>
      <rgbColor rgb="FF993366"/>
      <rgbColor rgb="FFFFF2CC"/>
      <rgbColor rgb="FFCFE2F3"/>
      <rgbColor rgb="FF660066"/>
      <rgbColor rgb="FFE06666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5F5F5"/>
      <rgbColor rgb="FFFAFAFA"/>
      <rgbColor rgb="FFFCE5CD"/>
      <rgbColor rgb="FF99CCFF"/>
      <rgbColor rgb="FFFF99CC"/>
      <rgbColor rgb="FFCC99FF"/>
      <rgbColor rgb="FFFFE599"/>
      <rgbColor rgb="FF4285F4"/>
      <rgbColor rgb="FF33CCCC"/>
      <rgbColor rgb="FF92D050"/>
      <rgbColor rgb="FFFFCC00"/>
      <rgbColor rgb="FFFF9900"/>
      <rgbColor rgb="FFEA4335"/>
      <rgbColor rgb="FF666699"/>
      <rgbColor rgb="FF6AA84F"/>
      <rgbColor rgb="FF274E13"/>
      <rgbColor rgb="FF34A853"/>
      <rgbColor rgb="FF202124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palityka.wufoo.com/cabinet/4f75ef45-69d2-47aa-b175-3ce7f2cc1086" TargetMode="External"/><Relationship Id="rId3" Type="http://schemas.openxmlformats.org/officeDocument/2006/relationships/hyperlink" Target="https://palityka.wufoo.com/cabinet/cf4c3a1a-b824-45cf-9280-970503000263" TargetMode="External"/><Relationship Id="rId4" Type="http://schemas.openxmlformats.org/officeDocument/2006/relationships/hyperlink" Target="https://palityka.wufoo.com/cabinet/d7a87105-7d3a-417c-9aed-7104dbfed1c7" TargetMode="External"/><Relationship Id="rId5" Type="http://schemas.openxmlformats.org/officeDocument/2006/relationships/hyperlink" Target="https://palityka.wufoo.com/cabinet/586d4671-efee-4496-a0a2-42317896bc75" TargetMode="External"/><Relationship Id="rId6" Type="http://schemas.openxmlformats.org/officeDocument/2006/relationships/hyperlink" Target="https://palityka.wufoo.com/cabinet/cc13fddf-c0b6-4492-9825-ba4fdf25bb85" TargetMode="External"/><Relationship Id="rId7" Type="http://schemas.openxmlformats.org/officeDocument/2006/relationships/hyperlink" Target="https://palityka.wufoo.com/cabinet/ad6d0048-6be6-48fe-9905-641108b20c77" TargetMode="External"/><Relationship Id="rId8" Type="http://schemas.openxmlformats.org/officeDocument/2006/relationships/hyperlink" Target="https://palityka.wufoo.com/cabinet/6236bb1f-4e59-4eb8-a92d-835868557360" TargetMode="External"/><Relationship Id="rId9" Type="http://schemas.openxmlformats.org/officeDocument/2006/relationships/hyperlink" Target="https://palityka.wufoo.com/cabinet/96808629-0ad3-4dd2-a406-693c0cab79c4" TargetMode="External"/><Relationship Id="rId10" Type="http://schemas.openxmlformats.org/officeDocument/2006/relationships/hyperlink" Target="https://palityka.wufoo.com/cabinet/087f59b7-4631-4836-9b8c-4e768d3c92e6" TargetMode="External"/><Relationship Id="rId11" Type="http://schemas.openxmlformats.org/officeDocument/2006/relationships/hyperlink" Target="https://palityka.wufoo.com/cabinet/ecfadf89-b9dd-48d1-a2a1-f7747d14a14b" TargetMode="External"/><Relationship Id="rId12" Type="http://schemas.openxmlformats.org/officeDocument/2006/relationships/hyperlink" Target="https://palityka.wufoo.com/cabinet/b5a42160-cad6-471c-af5c-3f3ab27102d6" TargetMode="External"/><Relationship Id="rId13" Type="http://schemas.openxmlformats.org/officeDocument/2006/relationships/hyperlink" Target="https://palityka.wufoo.com/cabinet/d1331345-83d1-4c03-aa82-51938777e383" TargetMode="External"/><Relationship Id="rId14" Type="http://schemas.openxmlformats.org/officeDocument/2006/relationships/hyperlink" Target="https://palityka.wufoo.com/cabinet/3adc53e2-1ef9-43a6-900c-ba427a15af37" TargetMode="External"/><Relationship Id="rId15" Type="http://schemas.openxmlformats.org/officeDocument/2006/relationships/hyperlink" Target="https://palityka.wufoo.com/cabinet/53d855fb-0891-4930-81b6-f2bc532b200f" TargetMode="External"/><Relationship Id="rId16" Type="http://schemas.openxmlformats.org/officeDocument/2006/relationships/hyperlink" Target="https://palityka.wufoo.com/cabinet/fa30d3ba-8b1e-46e0-92f3-b6e0849b9b4f" TargetMode="External"/><Relationship Id="rId17" Type="http://schemas.openxmlformats.org/officeDocument/2006/relationships/hyperlink" Target="https://palityka.wufoo.com/cabinet/b5581c0f-0e04-40ee-bfe1-f2dbb9ece766" TargetMode="External"/><Relationship Id="rId18" Type="http://schemas.openxmlformats.org/officeDocument/2006/relationships/hyperlink" Target="https://palityka.wufoo.com/cabinet/aa8601a6-e994-4928-83c3-91058be32415" TargetMode="External"/><Relationship Id="rId19" Type="http://schemas.openxmlformats.org/officeDocument/2006/relationships/hyperlink" Target="https://palityka.wufoo.com/cabinet/267e87af-48be-4540-8c0d-40852c5db3a9" TargetMode="External"/><Relationship Id="rId20" Type="http://schemas.openxmlformats.org/officeDocument/2006/relationships/hyperlink" Target="https://palityka.wufoo.com/cabinet/d3e6d329-9948-471f-9e36-b6854bcd7cba" TargetMode="External"/><Relationship Id="rId21" Type="http://schemas.openxmlformats.org/officeDocument/2006/relationships/hyperlink" Target="https://palityka.wufoo.com/cabinet/e20fd2e0-be18-4593-876d-6acf9374d8c0" TargetMode="External"/><Relationship Id="rId22" Type="http://schemas.openxmlformats.org/officeDocument/2006/relationships/hyperlink" Target="https://palityka.wufoo.com/cabinet/5593239a-d2cb-4187-83f1-34f0733c4830" TargetMode="External"/><Relationship Id="rId23" Type="http://schemas.openxmlformats.org/officeDocument/2006/relationships/hyperlink" Target="https://palityka.wufoo.com/cabinet/b57f97d6-9020-4a4a-ab82-8055c352896f" TargetMode="External"/><Relationship Id="rId24" Type="http://schemas.openxmlformats.org/officeDocument/2006/relationships/hyperlink" Target="https://palityka.wufoo.com/cabinet/d3a76fcc-a316-440b-843e-261518ea284e" TargetMode="External"/><Relationship Id="rId25" Type="http://schemas.openxmlformats.org/officeDocument/2006/relationships/hyperlink" Target="https://palityka.wufoo.com/cabinet/256d7eac-c92b-4185-b1ab-aafc6b2122ee" TargetMode="External"/><Relationship Id="rId26" Type="http://schemas.openxmlformats.org/officeDocument/2006/relationships/hyperlink" Target="https://palityka.wufoo.com/cabinet/d358e661-1acf-4fca-9917-65febfeaedf9" TargetMode="External"/><Relationship Id="rId27" Type="http://schemas.openxmlformats.org/officeDocument/2006/relationships/hyperlink" Target="https://palityka.wufoo.com/cabinet/17323c52-d367-4a7e-af45-a66fa61b75cb" TargetMode="External"/><Relationship Id="rId28" Type="http://schemas.openxmlformats.org/officeDocument/2006/relationships/hyperlink" Target="https://palityka.wufoo.com/cabinet/6eca6e01-6066-4673-8033-f33080627cb8" TargetMode="External"/><Relationship Id="rId29" Type="http://schemas.openxmlformats.org/officeDocument/2006/relationships/hyperlink" Target="https://palityka.wufoo.com/cabinet/12ed3420-3949-4be6-a85b-a66d20ee449a" TargetMode="External"/><Relationship Id="rId30" Type="http://schemas.openxmlformats.org/officeDocument/2006/relationships/hyperlink" Target="https://palityka.wufoo.com/cabinet/73949231-d8f0-416b-b600-010a83c36065" TargetMode="External"/><Relationship Id="rId31" Type="http://schemas.openxmlformats.org/officeDocument/2006/relationships/hyperlink" Target="https://palityka.wufoo.com/cabinet/fef57821-d52a-46f6-a2f9-f85000d50b13" TargetMode="External"/><Relationship Id="rId32" Type="http://schemas.openxmlformats.org/officeDocument/2006/relationships/hyperlink" Target="https://palityka.wufoo.com/cabinet/0dce237a-d628-4abf-91aa-6cd0fe75085e" TargetMode="External"/><Relationship Id="rId33" Type="http://schemas.openxmlformats.org/officeDocument/2006/relationships/hyperlink" Target="https://palityka.wufoo.com/cabinet/7dea3970-79ec-472b-8a3c-dda1f81f9390" TargetMode="External"/><Relationship Id="rId34" Type="http://schemas.openxmlformats.org/officeDocument/2006/relationships/hyperlink" Target="https://palityka.wufoo.com/cabinet/dfd7caa1-a711-485f-aa61-96fe301fdf3e" TargetMode="External"/><Relationship Id="rId35" Type="http://schemas.openxmlformats.org/officeDocument/2006/relationships/hyperlink" Target="https://palityka.wufoo.com/cabinet/537f2e19-f1a2-419b-97a0-19c22fd331ff" TargetMode="External"/><Relationship Id="rId36" Type="http://schemas.openxmlformats.org/officeDocument/2006/relationships/hyperlink" Target="https://palityka.wufoo.com/cabinet/fe3fcbc0-941f-41b1-a0d1-14aeff068bb5" TargetMode="External"/><Relationship Id="rId37" Type="http://schemas.openxmlformats.org/officeDocument/2006/relationships/hyperlink" Target="https://palityka.wufoo.com/cabinet/0e8f0bbd-afd1-4372-b62a-a1efadc149f4" TargetMode="External"/><Relationship Id="rId38" Type="http://schemas.openxmlformats.org/officeDocument/2006/relationships/hyperlink" Target="https://palityka.wufoo.com/cabinet/d808d440-3196-471a-b728-8689a22e1e92" TargetMode="External"/><Relationship Id="rId39" Type="http://schemas.openxmlformats.org/officeDocument/2006/relationships/hyperlink" Target="https://palityka.wufoo.com/cabinet/da50951a-dc25-41bb-8d16-237b2d0f6d01" TargetMode="External"/><Relationship Id="rId40" Type="http://schemas.openxmlformats.org/officeDocument/2006/relationships/hyperlink" Target="https://palityka.wufoo.com/cabinet/9c7219db-2bb1-4526-97ea-52fbd5994b6b" TargetMode="External"/><Relationship Id="rId41" Type="http://schemas.openxmlformats.org/officeDocument/2006/relationships/hyperlink" Target="https://palityka.wufoo.com/cabinet/18458597-e4cd-4721-ae7a-4f7e76d9be55" TargetMode="External"/><Relationship Id="rId42" Type="http://schemas.openxmlformats.org/officeDocument/2006/relationships/hyperlink" Target="https://palityka.wufoo.com/cabinet/0915b8a6-b708-4369-9e84-ddcdc3308559" TargetMode="External"/><Relationship Id="rId43" Type="http://schemas.openxmlformats.org/officeDocument/2006/relationships/hyperlink" Target="https://palityka.wufoo.com/cabinet/1b62d5e7-6e8c-482c-bd12-0f45541735da" TargetMode="External"/><Relationship Id="rId44" Type="http://schemas.openxmlformats.org/officeDocument/2006/relationships/hyperlink" Target="https://palityka.wufoo.com/cabinet/45450488-b9d7-4d0d-8dfb-999ef51f1b9c" TargetMode="External"/><Relationship Id="rId45" Type="http://schemas.openxmlformats.org/officeDocument/2006/relationships/hyperlink" Target="https://palityka.wufoo.com/cabinet/73ffae2d-bc03-48b1-9421-d3513a1445aa" TargetMode="External"/><Relationship Id="rId46" Type="http://schemas.openxmlformats.org/officeDocument/2006/relationships/hyperlink" Target="https://palityka.wufoo.com/cabinet/f41df776-562a-4a8c-a127-6bcf30171364" TargetMode="External"/><Relationship Id="rId47" Type="http://schemas.openxmlformats.org/officeDocument/2006/relationships/hyperlink" Target="https://palityka.wufoo.com/cabinet/37c2c45d-460f-46fb-9fe5-bf66e315843d" TargetMode="External"/><Relationship Id="rId48" Type="http://schemas.openxmlformats.org/officeDocument/2006/relationships/hyperlink" Target="https://palityka.wufoo.com/cabinet/dff85a35-4278-4aba-aa85-44b8f05832cc" TargetMode="External"/><Relationship Id="rId49" Type="http://schemas.openxmlformats.org/officeDocument/2006/relationships/hyperlink" Target="https://palityka.wufoo.com/cabinet/a42dad37-db71-4cf5-ad6e-cd0518f6d5a6" TargetMode="External"/><Relationship Id="rId50" Type="http://schemas.openxmlformats.org/officeDocument/2006/relationships/hyperlink" Target="https://palityka.wufoo.com/cabinet/d2ea778b-5427-4528-bb27-c915de0d73e6" TargetMode="External"/><Relationship Id="rId51" Type="http://schemas.openxmlformats.org/officeDocument/2006/relationships/hyperlink" Target="https://palityka.wufoo.com/cabinet/e34de6a4-3157-4662-831a-70e5e836394d" TargetMode="External"/><Relationship Id="rId52" Type="http://schemas.openxmlformats.org/officeDocument/2006/relationships/hyperlink" Target="https://palityka.wufoo.com/cabinet/f6cd375a-2140-418e-9d85-05de1135b75e" TargetMode="External"/><Relationship Id="rId53" Type="http://schemas.openxmlformats.org/officeDocument/2006/relationships/hyperlink" Target="https://palityka.wufoo.com/cabinet/8096ad7b-6a3e-482f-a878-5e1e18609efb" TargetMode="External"/><Relationship Id="rId54" Type="http://schemas.openxmlformats.org/officeDocument/2006/relationships/hyperlink" Target="https://palityka.wufoo.com/cabinet/709130b2-88a4-4684-aa14-16d9c38cc26c" TargetMode="External"/><Relationship Id="rId55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G60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K13" activeCellId="0" sqref="K13"/>
    </sheetView>
  </sheetViews>
  <sheetFormatPr defaultColWidth="11.53515625" defaultRowHeight="12.8" zeroHeight="false" outlineLevelRow="0" outlineLevelCol="0"/>
  <sheetData>
    <row r="1" customFormat="false" ht="25.9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3" t="s">
        <v>14</v>
      </c>
      <c r="P1" s="5" t="s">
        <v>15</v>
      </c>
      <c r="Q1" s="1" t="s">
        <v>16</v>
      </c>
      <c r="R1" s="1" t="s">
        <v>17</v>
      </c>
      <c r="S1" s="1" t="s">
        <v>18</v>
      </c>
      <c r="T1" s="5" t="s">
        <v>19</v>
      </c>
      <c r="U1" s="5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5" t="s">
        <v>25</v>
      </c>
      <c r="AA1" s="5" t="s">
        <v>26</v>
      </c>
      <c r="AB1" s="6" t="s">
        <v>27</v>
      </c>
      <c r="AC1" s="6" t="s">
        <v>28</v>
      </c>
      <c r="AD1" s="6" t="n">
        <v>3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5" t="s">
        <v>44</v>
      </c>
      <c r="AU1" s="5" t="s">
        <v>45</v>
      </c>
      <c r="AV1" s="5" t="s">
        <v>46</v>
      </c>
      <c r="AW1" s="1" t="s">
        <v>47</v>
      </c>
      <c r="AX1" s="1" t="s">
        <v>48</v>
      </c>
      <c r="AY1" s="5" t="s">
        <v>49</v>
      </c>
      <c r="AZ1" s="1" t="s">
        <v>50</v>
      </c>
      <c r="BA1" s="1" t="s">
        <v>51</v>
      </c>
      <c r="BB1" s="1" t="s">
        <v>52</v>
      </c>
      <c r="BC1" s="5" t="s">
        <v>53</v>
      </c>
      <c r="BD1" s="1" t="s">
        <v>54</v>
      </c>
      <c r="BE1" s="1" t="s">
        <v>55</v>
      </c>
      <c r="BF1" s="1" t="s">
        <v>56</v>
      </c>
      <c r="BG1" s="1" t="s">
        <v>57</v>
      </c>
    </row>
    <row r="2" customFormat="false" ht="13.8" hidden="false" customHeight="false" outlineLevel="0" collapsed="false">
      <c r="A2" s="7" t="s">
        <v>58</v>
      </c>
      <c r="B2" s="7" t="s">
        <v>59</v>
      </c>
      <c r="C2" s="7"/>
      <c r="D2" s="7"/>
      <c r="E2" s="7"/>
      <c r="F2" s="7"/>
      <c r="G2" s="7"/>
      <c r="H2" s="8" t="s">
        <v>60</v>
      </c>
      <c r="I2" s="9" t="s">
        <v>61</v>
      </c>
      <c r="J2" s="7"/>
      <c r="K2" s="9"/>
      <c r="L2" s="9"/>
      <c r="M2" s="9"/>
      <c r="N2" s="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10"/>
      <c r="AC2" s="10"/>
      <c r="AD2" s="11"/>
      <c r="AE2" s="12" t="s">
        <v>62</v>
      </c>
      <c r="AF2" s="13" t="s">
        <v>63</v>
      </c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</row>
    <row r="3" customFormat="false" ht="12.8" hidden="false" customHeight="false" outlineLevel="0" collapsed="false">
      <c r="A3" s="14" t="s">
        <v>64</v>
      </c>
      <c r="B3" s="14" t="s">
        <v>65</v>
      </c>
      <c r="C3" s="15" t="e">
        <f aca="false">textjoin(" ",,A3,B3)</f>
        <v>#NAME?</v>
      </c>
      <c r="D3" s="12" t="s">
        <v>66</v>
      </c>
      <c r="E3" s="12" t="s">
        <v>67</v>
      </c>
      <c r="F3" s="16" t="s">
        <v>68</v>
      </c>
      <c r="G3" s="16" t="n">
        <v>1</v>
      </c>
      <c r="H3" s="8" t="s">
        <v>60</v>
      </c>
      <c r="I3" s="17" t="s">
        <v>69</v>
      </c>
      <c r="J3" s="12" t="n">
        <v>1</v>
      </c>
      <c r="K3" s="18" t="n">
        <v>10</v>
      </c>
      <c r="L3" s="18"/>
      <c r="M3" s="17"/>
      <c r="N3" s="17"/>
      <c r="O3" s="12" t="s">
        <v>70</v>
      </c>
      <c r="P3" s="12" t="s">
        <v>71</v>
      </c>
      <c r="Q3" s="12" t="s">
        <v>72</v>
      </c>
      <c r="R3" s="12"/>
      <c r="S3" s="12"/>
      <c r="T3" s="16" t="s">
        <v>73</v>
      </c>
      <c r="U3" s="12" t="s">
        <v>74</v>
      </c>
      <c r="V3" s="12" t="s">
        <v>75</v>
      </c>
      <c r="W3" s="16" t="s">
        <v>76</v>
      </c>
      <c r="X3" s="16" t="s">
        <v>77</v>
      </c>
      <c r="Y3" s="12" t="s">
        <v>78</v>
      </c>
      <c r="Z3" s="12" t="s">
        <v>79</v>
      </c>
      <c r="AA3" s="12" t="s">
        <v>80</v>
      </c>
      <c r="AB3" s="19" t="str">
        <f aca="false">LEFT(AE:AE,1)</f>
        <v>1</v>
      </c>
      <c r="AC3" s="19" t="str">
        <f aca="false">LEFT(AF:AF,1)</f>
        <v>1</v>
      </c>
      <c r="AD3" s="12" t="e">
        <f aca="false">textjoin(".",TRUE(),AB3,AC3)</f>
        <v>#NAME?</v>
      </c>
      <c r="AE3" s="16" t="s">
        <v>81</v>
      </c>
      <c r="AF3" s="12" t="s">
        <v>62</v>
      </c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 t="s">
        <v>82</v>
      </c>
      <c r="AT3" s="12" t="s">
        <v>83</v>
      </c>
      <c r="AU3" s="12" t="s">
        <v>84</v>
      </c>
      <c r="AV3" s="20" t="s">
        <v>85</v>
      </c>
      <c r="AW3" s="16" t="s">
        <v>86</v>
      </c>
      <c r="AX3" s="16" t="s">
        <v>87</v>
      </c>
      <c r="AY3" s="16" t="s">
        <v>86</v>
      </c>
      <c r="AZ3" s="21" t="n">
        <v>44833</v>
      </c>
      <c r="BA3" s="21" t="n">
        <v>44836</v>
      </c>
      <c r="BB3" s="16" t="s">
        <v>86</v>
      </c>
      <c r="BC3" s="16" t="s">
        <v>86</v>
      </c>
      <c r="BD3" s="16" t="s">
        <v>88</v>
      </c>
      <c r="BE3" s="16" t="s">
        <v>89</v>
      </c>
      <c r="BF3" s="22" t="s">
        <v>90</v>
      </c>
      <c r="BG3" s="23" t="s">
        <v>91</v>
      </c>
    </row>
    <row r="4" customFormat="false" ht="12.8" hidden="false" customHeight="false" outlineLevel="0" collapsed="false">
      <c r="A4" s="14" t="s">
        <v>92</v>
      </c>
      <c r="B4" s="14" t="s">
        <v>93</v>
      </c>
      <c r="C4" s="24" t="e">
        <f aca="false">textjoin(" ",,A4,B4)</f>
        <v>#NAME?</v>
      </c>
      <c r="D4" s="12" t="s">
        <v>94</v>
      </c>
      <c r="E4" s="12" t="s">
        <v>95</v>
      </c>
      <c r="F4" s="25" t="s">
        <v>96</v>
      </c>
      <c r="G4" s="25" t="n">
        <v>1</v>
      </c>
      <c r="H4" s="26" t="s">
        <v>97</v>
      </c>
      <c r="I4" s="27" t="s">
        <v>97</v>
      </c>
      <c r="J4" s="25" t="n">
        <v>0</v>
      </c>
      <c r="K4" s="18" t="n">
        <v>25</v>
      </c>
      <c r="L4" s="18" t="n">
        <v>25</v>
      </c>
      <c r="M4" s="28" t="n">
        <v>1</v>
      </c>
      <c r="N4" s="28" t="s">
        <v>98</v>
      </c>
      <c r="O4" s="25" t="s">
        <v>99</v>
      </c>
      <c r="P4" s="12" t="s">
        <v>100</v>
      </c>
      <c r="Q4" s="12" t="s">
        <v>101</v>
      </c>
      <c r="R4" s="12" t="s">
        <v>102</v>
      </c>
      <c r="S4" s="12" t="s">
        <v>103</v>
      </c>
      <c r="T4" s="25" t="s">
        <v>104</v>
      </c>
      <c r="U4" s="12" t="s">
        <v>105</v>
      </c>
      <c r="V4" s="25" t="s">
        <v>106</v>
      </c>
      <c r="W4" s="25" t="s">
        <v>107</v>
      </c>
      <c r="X4" s="25" t="n">
        <v>32472787061</v>
      </c>
      <c r="Y4" s="12" t="s">
        <v>78</v>
      </c>
      <c r="Z4" s="12" t="s">
        <v>108</v>
      </c>
      <c r="AA4" s="12" t="s">
        <v>109</v>
      </c>
      <c r="AB4" s="19" t="str">
        <f aca="false">LEFT(AE:AE,1)</f>
        <v>1</v>
      </c>
      <c r="AC4" s="19" t="str">
        <f aca="false">LEFT(AF:AF,1)</f>
        <v>1</v>
      </c>
      <c r="AD4" s="12" t="e">
        <f aca="false">textjoin(".",TRUE(),AB4,AC4)</f>
        <v>#NAME?</v>
      </c>
      <c r="AE4" s="25" t="s">
        <v>81</v>
      </c>
      <c r="AF4" s="12" t="s">
        <v>62</v>
      </c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 t="s">
        <v>110</v>
      </c>
      <c r="AT4" s="12" t="s">
        <v>111</v>
      </c>
      <c r="AU4" s="12" t="s">
        <v>112</v>
      </c>
      <c r="AV4" s="29" t="s">
        <v>113</v>
      </c>
      <c r="AW4" s="25" t="s">
        <v>114</v>
      </c>
      <c r="AX4" s="25"/>
      <c r="AY4" s="25" t="s">
        <v>86</v>
      </c>
      <c r="AZ4" s="30" t="n">
        <v>44833</v>
      </c>
      <c r="BA4" s="30" t="n">
        <v>44836</v>
      </c>
      <c r="BB4" s="25" t="s">
        <v>86</v>
      </c>
      <c r="BC4" s="25" t="s">
        <v>86</v>
      </c>
      <c r="BD4" s="25" t="s">
        <v>115</v>
      </c>
      <c r="BE4" s="25" t="s">
        <v>89</v>
      </c>
      <c r="BF4" s="31" t="s">
        <v>116</v>
      </c>
      <c r="BG4" s="32" t="s">
        <v>117</v>
      </c>
    </row>
    <row r="5" customFormat="false" ht="17.75" hidden="false" customHeight="false" outlineLevel="0" collapsed="false">
      <c r="A5" s="14" t="s">
        <v>92</v>
      </c>
      <c r="B5" s="14" t="s">
        <v>118</v>
      </c>
      <c r="C5" s="24" t="e">
        <f aca="false">textjoin(" ",,A5,B5)</f>
        <v>#NAME?</v>
      </c>
      <c r="D5" s="12" t="s">
        <v>119</v>
      </c>
      <c r="E5" s="12" t="s">
        <v>120</v>
      </c>
      <c r="F5" s="25" t="s">
        <v>96</v>
      </c>
      <c r="G5" s="25" t="n">
        <v>1</v>
      </c>
      <c r="H5" s="26" t="s">
        <v>97</v>
      </c>
      <c r="I5" s="27" t="s">
        <v>97</v>
      </c>
      <c r="J5" s="23" t="n">
        <v>1</v>
      </c>
      <c r="K5" s="33" t="n">
        <v>0</v>
      </c>
      <c r="L5" s="33" t="n">
        <v>0</v>
      </c>
      <c r="M5" s="28" t="n">
        <v>1</v>
      </c>
      <c r="N5" s="34" t="s">
        <v>98</v>
      </c>
      <c r="O5" s="25" t="s">
        <v>121</v>
      </c>
      <c r="P5" s="12" t="s">
        <v>100</v>
      </c>
      <c r="Q5" s="12" t="s">
        <v>101</v>
      </c>
      <c r="R5" s="12"/>
      <c r="S5" s="12"/>
      <c r="T5" s="25" t="s">
        <v>122</v>
      </c>
      <c r="U5" s="12" t="s">
        <v>123</v>
      </c>
      <c r="V5" s="25" t="s">
        <v>124</v>
      </c>
      <c r="W5" s="25" t="s">
        <v>125</v>
      </c>
      <c r="X5" s="25" t="n">
        <f aca="false">+32492052453</f>
        <v>32492052453</v>
      </c>
      <c r="Y5" s="12" t="s">
        <v>126</v>
      </c>
      <c r="Z5" s="12" t="s">
        <v>127</v>
      </c>
      <c r="AA5" s="12" t="s">
        <v>128</v>
      </c>
      <c r="AB5" s="19" t="str">
        <f aca="false">LEFT(AE:AE,1)</f>
        <v>1</v>
      </c>
      <c r="AC5" s="19" t="str">
        <f aca="false">LEFT(AF:AF,1)</f>
        <v>1</v>
      </c>
      <c r="AD5" s="12" t="e">
        <f aca="false">textjoin(".",TRUE(),AB5,AC5)</f>
        <v>#NAME?</v>
      </c>
      <c r="AE5" s="25" t="s">
        <v>81</v>
      </c>
      <c r="AF5" s="12" t="s">
        <v>62</v>
      </c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 t="s">
        <v>110</v>
      </c>
      <c r="AT5" s="12" t="s">
        <v>129</v>
      </c>
      <c r="AU5" s="12" t="s">
        <v>130</v>
      </c>
      <c r="AV5" s="29" t="s">
        <v>131</v>
      </c>
      <c r="AW5" s="25" t="s">
        <v>114</v>
      </c>
      <c r="AX5" s="25"/>
      <c r="AY5" s="25" t="s">
        <v>114</v>
      </c>
      <c r="AZ5" s="25"/>
      <c r="BA5" s="25"/>
      <c r="BB5" s="25"/>
      <c r="BC5" s="25" t="s">
        <v>114</v>
      </c>
      <c r="BD5" s="25"/>
      <c r="BE5" s="25"/>
      <c r="BF5" s="25"/>
      <c r="BG5" s="35" t="s">
        <v>132</v>
      </c>
    </row>
    <row r="6" customFormat="false" ht="12.8" hidden="false" customHeight="false" outlineLevel="0" collapsed="false">
      <c r="A6" s="14" t="s">
        <v>133</v>
      </c>
      <c r="B6" s="14" t="s">
        <v>134</v>
      </c>
      <c r="C6" s="24" t="e">
        <f aca="false">textjoin(" ",,A6,B6)</f>
        <v>#NAME?</v>
      </c>
      <c r="D6" s="12" t="s">
        <v>135</v>
      </c>
      <c r="E6" s="12" t="s">
        <v>136</v>
      </c>
      <c r="F6" s="25" t="s">
        <v>137</v>
      </c>
      <c r="G6" s="12" t="n">
        <v>1</v>
      </c>
      <c r="H6" s="26" t="s">
        <v>97</v>
      </c>
      <c r="I6" s="27" t="s">
        <v>97</v>
      </c>
      <c r="J6" s="23" t="n">
        <v>1</v>
      </c>
      <c r="K6" s="18" t="n">
        <v>10</v>
      </c>
      <c r="L6" s="18" t="n">
        <v>10</v>
      </c>
      <c r="M6" s="17"/>
      <c r="N6" s="17"/>
      <c r="O6" s="25" t="s">
        <v>138</v>
      </c>
      <c r="P6" s="12" t="s">
        <v>139</v>
      </c>
      <c r="Q6" s="12" t="s">
        <v>140</v>
      </c>
      <c r="R6" s="12"/>
      <c r="S6" s="12"/>
      <c r="T6" s="25" t="s">
        <v>141</v>
      </c>
      <c r="U6" s="12" t="s">
        <v>142</v>
      </c>
      <c r="V6" s="25" t="s">
        <v>143</v>
      </c>
      <c r="W6" s="25" t="s">
        <v>144</v>
      </c>
      <c r="X6" s="25" t="n">
        <f aca="false">+37068385700</f>
        <v>37068385700</v>
      </c>
      <c r="Y6" s="12" t="s">
        <v>78</v>
      </c>
      <c r="Z6" s="12" t="s">
        <v>145</v>
      </c>
      <c r="AA6" s="12" t="s">
        <v>146</v>
      </c>
      <c r="AB6" s="19" t="str">
        <f aca="false">LEFT(AE:AE,1)</f>
        <v>1</v>
      </c>
      <c r="AC6" s="19" t="str">
        <f aca="false">LEFT(AF:AF,1)</f>
        <v>1</v>
      </c>
      <c r="AD6" s="12" t="e">
        <f aca="false">textjoin(".",TRUE(),AB6,AC6)</f>
        <v>#NAME?</v>
      </c>
      <c r="AE6" s="25" t="s">
        <v>81</v>
      </c>
      <c r="AF6" s="12" t="s">
        <v>62</v>
      </c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 t="s">
        <v>82</v>
      </c>
      <c r="AT6" s="12" t="s">
        <v>147</v>
      </c>
      <c r="AU6" s="12" t="s">
        <v>148</v>
      </c>
      <c r="AV6" s="29" t="s">
        <v>149</v>
      </c>
      <c r="AW6" s="25" t="s">
        <v>114</v>
      </c>
      <c r="AX6" s="25"/>
      <c r="AY6" s="25" t="s">
        <v>114</v>
      </c>
      <c r="AZ6" s="25"/>
      <c r="BA6" s="25"/>
      <c r="BB6" s="25"/>
      <c r="BC6" s="25" t="s">
        <v>114</v>
      </c>
      <c r="BD6" s="25"/>
      <c r="BE6" s="25"/>
      <c r="BF6" s="25"/>
      <c r="BG6" s="25"/>
    </row>
    <row r="7" customFormat="false" ht="12.8" hidden="false" customHeight="false" outlineLevel="0" collapsed="false">
      <c r="A7" s="14" t="s">
        <v>150</v>
      </c>
      <c r="B7" s="14" t="s">
        <v>151</v>
      </c>
      <c r="C7" s="24" t="e">
        <f aca="false">textjoin(" ",,A7,B7)</f>
        <v>#NAME?</v>
      </c>
      <c r="D7" s="12" t="s">
        <v>152</v>
      </c>
      <c r="E7" s="12" t="s">
        <v>153</v>
      </c>
      <c r="F7" s="25" t="s">
        <v>68</v>
      </c>
      <c r="G7" s="25" t="n">
        <v>1</v>
      </c>
      <c r="H7" s="26" t="s">
        <v>97</v>
      </c>
      <c r="I7" s="27" t="s">
        <v>97</v>
      </c>
      <c r="J7" s="25" t="n">
        <v>0</v>
      </c>
      <c r="K7" s="18" t="n">
        <v>25</v>
      </c>
      <c r="L7" s="18" t="n">
        <v>25</v>
      </c>
      <c r="M7" s="17"/>
      <c r="N7" s="17"/>
      <c r="O7" s="25" t="s">
        <v>154</v>
      </c>
      <c r="P7" s="12" t="s">
        <v>155</v>
      </c>
      <c r="Q7" s="12" t="s">
        <v>156</v>
      </c>
      <c r="R7" s="12"/>
      <c r="S7" s="12"/>
      <c r="T7" s="25" t="s">
        <v>157</v>
      </c>
      <c r="U7" s="12" t="s">
        <v>158</v>
      </c>
      <c r="V7" s="25" t="s">
        <v>159</v>
      </c>
      <c r="W7" s="25" t="s">
        <v>160</v>
      </c>
      <c r="X7" s="25" t="n">
        <v>503729167</v>
      </c>
      <c r="Y7" s="12" t="s">
        <v>78</v>
      </c>
      <c r="Z7" s="36" t="s">
        <v>161</v>
      </c>
      <c r="AA7" s="36" t="s">
        <v>162</v>
      </c>
      <c r="AB7" s="19" t="str">
        <f aca="false">LEFT(AE:AE,1)</f>
        <v>1</v>
      </c>
      <c r="AC7" s="19" t="str">
        <f aca="false">LEFT(AF:AF,1)</f>
        <v>1</v>
      </c>
      <c r="AD7" s="12" t="e">
        <f aca="false">textjoin(".",TRUE(),AB7,AC7)</f>
        <v>#NAME?</v>
      </c>
      <c r="AE7" s="25" t="s">
        <v>81</v>
      </c>
      <c r="AF7" s="12" t="s">
        <v>62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 t="s">
        <v>110</v>
      </c>
      <c r="AT7" s="12" t="s">
        <v>163</v>
      </c>
      <c r="AU7" s="12" t="s">
        <v>164</v>
      </c>
      <c r="AV7" s="29" t="s">
        <v>165</v>
      </c>
      <c r="AW7" s="25" t="s">
        <v>114</v>
      </c>
      <c r="AX7" s="25"/>
      <c r="AY7" s="25" t="s">
        <v>114</v>
      </c>
      <c r="AZ7" s="25"/>
      <c r="BA7" s="25"/>
      <c r="BB7" s="25"/>
      <c r="BC7" s="25" t="s">
        <v>114</v>
      </c>
      <c r="BD7" s="25"/>
      <c r="BE7" s="25"/>
      <c r="BF7" s="25"/>
      <c r="BG7" s="25"/>
    </row>
    <row r="8" customFormat="false" ht="12.8" hidden="false" customHeight="false" outlineLevel="0" collapsed="false">
      <c r="A8" s="37" t="s">
        <v>166</v>
      </c>
      <c r="B8" s="37" t="s">
        <v>167</v>
      </c>
      <c r="C8" s="38" t="e">
        <f aca="false">textjoin(" ",,A8,B8)</f>
        <v>#NAME?</v>
      </c>
      <c r="D8" s="39" t="s">
        <v>168</v>
      </c>
      <c r="E8" s="39" t="s">
        <v>169</v>
      </c>
      <c r="F8" s="40" t="s">
        <v>96</v>
      </c>
      <c r="G8" s="40" t="n">
        <v>2</v>
      </c>
      <c r="H8" s="41" t="s">
        <v>97</v>
      </c>
      <c r="I8" s="42" t="s">
        <v>69</v>
      </c>
      <c r="J8" s="43" t="n">
        <v>1</v>
      </c>
      <c r="K8" s="44" t="n">
        <v>25</v>
      </c>
      <c r="L8" s="44" t="n">
        <v>25</v>
      </c>
      <c r="M8" s="45" t="n">
        <v>1</v>
      </c>
      <c r="N8" s="45" t="s">
        <v>98</v>
      </c>
      <c r="O8" s="40" t="s">
        <v>170</v>
      </c>
      <c r="P8" s="39" t="s">
        <v>171</v>
      </c>
      <c r="Q8" s="39" t="s">
        <v>172</v>
      </c>
      <c r="R8" s="39" t="s">
        <v>173</v>
      </c>
      <c r="S8" s="39" t="s">
        <v>174</v>
      </c>
      <c r="T8" s="40" t="s">
        <v>175</v>
      </c>
      <c r="U8" s="39" t="s">
        <v>176</v>
      </c>
      <c r="V8" s="40" t="s">
        <v>177</v>
      </c>
      <c r="W8" s="40" t="s">
        <v>125</v>
      </c>
      <c r="X8" s="40" t="n">
        <v>6705540498</v>
      </c>
      <c r="Y8" s="39" t="s">
        <v>126</v>
      </c>
      <c r="Z8" s="39" t="s">
        <v>178</v>
      </c>
      <c r="AA8" s="39" t="s">
        <v>179</v>
      </c>
      <c r="AB8" s="46" t="str">
        <f aca="false">LEFT(AE:AE,1)</f>
        <v>1</v>
      </c>
      <c r="AC8" s="46" t="str">
        <f aca="false">LEFT(AF:AF,1)</f>
        <v>1</v>
      </c>
      <c r="AD8" s="39" t="e">
        <f aca="false">textjoin(".",TRUE(),AB8,AC8)</f>
        <v>#NAME?</v>
      </c>
      <c r="AE8" s="40" t="s">
        <v>81</v>
      </c>
      <c r="AF8" s="39" t="s">
        <v>62</v>
      </c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 t="s">
        <v>110</v>
      </c>
      <c r="AT8" s="39" t="s">
        <v>180</v>
      </c>
      <c r="AU8" s="39" t="s">
        <v>181</v>
      </c>
      <c r="AV8" s="47" t="s">
        <v>182</v>
      </c>
      <c r="AW8" s="40" t="s">
        <v>114</v>
      </c>
      <c r="AX8" s="40"/>
      <c r="AY8" s="40" t="s">
        <v>114</v>
      </c>
      <c r="AZ8" s="40"/>
      <c r="BA8" s="40"/>
      <c r="BB8" s="40"/>
      <c r="BC8" s="40" t="s">
        <v>114</v>
      </c>
      <c r="BD8" s="40"/>
      <c r="BE8" s="40"/>
      <c r="BF8" s="40"/>
      <c r="BG8" s="48" t="s">
        <v>183</v>
      </c>
    </row>
    <row r="9" customFormat="false" ht="12.8" hidden="false" customHeight="false" outlineLevel="0" collapsed="false">
      <c r="A9" s="14" t="s">
        <v>184</v>
      </c>
      <c r="B9" s="14" t="s">
        <v>185</v>
      </c>
      <c r="C9" s="24" t="e">
        <f aca="false">textjoin(" ",,A9,B9)</f>
        <v>#NAME?</v>
      </c>
      <c r="D9" s="12" t="s">
        <v>186</v>
      </c>
      <c r="E9" s="12" t="s">
        <v>187</v>
      </c>
      <c r="F9" s="25" t="s">
        <v>96</v>
      </c>
      <c r="G9" s="25" t="n">
        <v>1</v>
      </c>
      <c r="H9" s="26" t="s">
        <v>97</v>
      </c>
      <c r="I9" s="27" t="s">
        <v>97</v>
      </c>
      <c r="J9" s="25" t="n">
        <v>0</v>
      </c>
      <c r="K9" s="18" t="n">
        <v>25</v>
      </c>
      <c r="L9" s="18" t="n">
        <v>25</v>
      </c>
      <c r="M9" s="28" t="n">
        <v>1</v>
      </c>
      <c r="N9" s="28" t="s">
        <v>98</v>
      </c>
      <c r="O9" s="25" t="s">
        <v>188</v>
      </c>
      <c r="P9" s="12" t="s">
        <v>189</v>
      </c>
      <c r="Q9" s="12" t="s">
        <v>190</v>
      </c>
      <c r="R9" s="12"/>
      <c r="S9" s="12"/>
      <c r="T9" s="25" t="s">
        <v>191</v>
      </c>
      <c r="U9" s="12" t="s">
        <v>192</v>
      </c>
      <c r="V9" s="25" t="s">
        <v>193</v>
      </c>
      <c r="W9" s="25" t="s">
        <v>194</v>
      </c>
      <c r="X9" s="25" t="n">
        <v>421944416421</v>
      </c>
      <c r="Y9" s="12" t="s">
        <v>78</v>
      </c>
      <c r="Z9" s="36" t="s">
        <v>195</v>
      </c>
      <c r="AA9" s="36" t="s">
        <v>196</v>
      </c>
      <c r="AB9" s="19" t="str">
        <f aca="false">LEFT(AE:AE,1)</f>
        <v>1</v>
      </c>
      <c r="AC9" s="19" t="str">
        <f aca="false">LEFT(AF:AF,1)</f>
        <v>1</v>
      </c>
      <c r="AD9" s="12" t="e">
        <f aca="false">textjoin(".",TRUE(),AB9,AC9)</f>
        <v>#NAME?</v>
      </c>
      <c r="AE9" s="25" t="s">
        <v>81</v>
      </c>
      <c r="AF9" s="12" t="s">
        <v>62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 t="s">
        <v>110</v>
      </c>
      <c r="AT9" s="12" t="s">
        <v>197</v>
      </c>
      <c r="AU9" s="12" t="s">
        <v>198</v>
      </c>
      <c r="AV9" s="29" t="s">
        <v>199</v>
      </c>
      <c r="AW9" s="25" t="s">
        <v>114</v>
      </c>
      <c r="AX9" s="25"/>
      <c r="AY9" s="25" t="s">
        <v>86</v>
      </c>
      <c r="AZ9" s="30" t="n">
        <v>44833</v>
      </c>
      <c r="BA9" s="30" t="n">
        <v>44836</v>
      </c>
      <c r="BB9" s="25" t="s">
        <v>86</v>
      </c>
      <c r="BC9" s="25" t="s">
        <v>86</v>
      </c>
      <c r="BD9" s="25" t="s">
        <v>200</v>
      </c>
      <c r="BE9" s="25" t="s">
        <v>89</v>
      </c>
      <c r="BF9" s="31" t="s">
        <v>201</v>
      </c>
      <c r="BG9" s="49" t="s">
        <v>202</v>
      </c>
    </row>
    <row r="10" customFormat="false" ht="12.8" hidden="false" customHeight="false" outlineLevel="0" collapsed="false">
      <c r="A10" s="50" t="s">
        <v>203</v>
      </c>
      <c r="B10" s="14" t="s">
        <v>204</v>
      </c>
      <c r="C10" s="24" t="e">
        <f aca="false">textjoin(" ",,A10,B10)</f>
        <v>#NAME?</v>
      </c>
      <c r="D10" s="12" t="s">
        <v>205</v>
      </c>
      <c r="E10" s="12" t="s">
        <v>206</v>
      </c>
      <c r="F10" s="25" t="s">
        <v>68</v>
      </c>
      <c r="G10" s="25" t="n">
        <v>1</v>
      </c>
      <c r="H10" s="26" t="s">
        <v>97</v>
      </c>
      <c r="I10" s="27" t="s">
        <v>97</v>
      </c>
      <c r="J10" s="25" t="n">
        <v>0</v>
      </c>
      <c r="K10" s="18" t="n">
        <v>25</v>
      </c>
      <c r="L10" s="18" t="n">
        <v>25</v>
      </c>
      <c r="M10" s="17"/>
      <c r="N10" s="17"/>
      <c r="O10" s="25" t="s">
        <v>207</v>
      </c>
      <c r="P10" s="12" t="s">
        <v>208</v>
      </c>
      <c r="Q10" s="12" t="s">
        <v>209</v>
      </c>
      <c r="R10" s="12"/>
      <c r="S10" s="12"/>
      <c r="T10" s="25" t="s">
        <v>210</v>
      </c>
      <c r="U10" s="12" t="s">
        <v>211</v>
      </c>
      <c r="V10" s="25" t="s">
        <v>212</v>
      </c>
      <c r="W10" s="25" t="s">
        <v>213</v>
      </c>
      <c r="X10" s="25" t="n">
        <v>48660120977</v>
      </c>
      <c r="Y10" s="12" t="s">
        <v>78</v>
      </c>
      <c r="Z10" s="12" t="s">
        <v>214</v>
      </c>
      <c r="AA10" s="12" t="s">
        <v>215</v>
      </c>
      <c r="AB10" s="19" t="str">
        <f aca="false">LEFT(AE:AE,1)</f>
        <v>1</v>
      </c>
      <c r="AC10" s="19" t="str">
        <f aca="false">LEFT(AF:AF,1)</f>
        <v>1</v>
      </c>
      <c r="AD10" s="12" t="e">
        <f aca="false">textjoin(".",TRUE(),AB10,AC10)</f>
        <v>#NAME?</v>
      </c>
      <c r="AE10" s="25" t="s">
        <v>81</v>
      </c>
      <c r="AF10" s="12" t="s">
        <v>62</v>
      </c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 t="s">
        <v>110</v>
      </c>
      <c r="AT10" s="12" t="s">
        <v>216</v>
      </c>
      <c r="AU10" s="12" t="s">
        <v>217</v>
      </c>
      <c r="AV10" s="29" t="s">
        <v>218</v>
      </c>
      <c r="AW10" s="25" t="s">
        <v>114</v>
      </c>
      <c r="AX10" s="25"/>
      <c r="AY10" s="25" t="s">
        <v>114</v>
      </c>
      <c r="AZ10" s="25"/>
      <c r="BA10" s="25"/>
      <c r="BB10" s="25"/>
      <c r="BC10" s="25" t="s">
        <v>114</v>
      </c>
      <c r="BD10" s="25"/>
      <c r="BE10" s="25"/>
      <c r="BF10" s="25"/>
      <c r="BG10" s="51" t="s">
        <v>219</v>
      </c>
    </row>
    <row r="11" customFormat="false" ht="12.8" hidden="false" customHeight="false" outlineLevel="0" collapsed="false">
      <c r="A11" s="37" t="s">
        <v>220</v>
      </c>
      <c r="B11" s="37" t="s">
        <v>221</v>
      </c>
      <c r="C11" s="38" t="e">
        <f aca="false">textjoin(" ",,A11,B11)</f>
        <v>#NAME?</v>
      </c>
      <c r="D11" s="39" t="s">
        <v>222</v>
      </c>
      <c r="E11" s="39" t="s">
        <v>223</v>
      </c>
      <c r="F11" s="40" t="s">
        <v>137</v>
      </c>
      <c r="G11" s="40" t="n">
        <v>2</v>
      </c>
      <c r="H11" s="52" t="s">
        <v>69</v>
      </c>
      <c r="I11" s="42" t="s">
        <v>69</v>
      </c>
      <c r="J11" s="40"/>
      <c r="K11" s="53" t="n">
        <v>0</v>
      </c>
      <c r="L11" s="53" t="n">
        <v>0</v>
      </c>
      <c r="M11" s="42"/>
      <c r="N11" s="42"/>
      <c r="O11" s="40" t="s">
        <v>224</v>
      </c>
      <c r="P11" s="39" t="s">
        <v>225</v>
      </c>
      <c r="Q11" s="39" t="s">
        <v>226</v>
      </c>
      <c r="R11" s="39" t="s">
        <v>227</v>
      </c>
      <c r="S11" s="39" t="s">
        <v>228</v>
      </c>
      <c r="T11" s="40" t="s">
        <v>229</v>
      </c>
      <c r="U11" s="39" t="s">
        <v>230</v>
      </c>
      <c r="V11" s="40" t="s">
        <v>231</v>
      </c>
      <c r="W11" s="40" t="s">
        <v>232</v>
      </c>
      <c r="X11" s="40" t="n">
        <f aca="false">+37067977727</f>
        <v>37067977727</v>
      </c>
      <c r="Y11" s="39" t="s">
        <v>233</v>
      </c>
      <c r="Z11" s="39" t="s">
        <v>234</v>
      </c>
      <c r="AA11" s="39" t="s">
        <v>235</v>
      </c>
      <c r="AB11" s="46" t="str">
        <f aca="false">LEFT(AE:AE,1)</f>
        <v>1</v>
      </c>
      <c r="AC11" s="46" t="str">
        <f aca="false">LEFT(AF:AF,1)</f>
        <v>1</v>
      </c>
      <c r="AD11" s="39" t="e">
        <f aca="false">textjoin(".",TRUE(),AB11,AC11)</f>
        <v>#NAME?</v>
      </c>
      <c r="AE11" s="40" t="s">
        <v>81</v>
      </c>
      <c r="AF11" s="39" t="s">
        <v>62</v>
      </c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 t="s">
        <v>110</v>
      </c>
      <c r="AT11" s="39" t="s">
        <v>236</v>
      </c>
      <c r="AU11" s="39" t="s">
        <v>237</v>
      </c>
      <c r="AV11" s="47" t="s">
        <v>238</v>
      </c>
      <c r="AW11" s="40" t="s">
        <v>114</v>
      </c>
      <c r="AX11" s="40"/>
      <c r="AY11" s="40" t="s">
        <v>114</v>
      </c>
      <c r="AZ11" s="40"/>
      <c r="BA11" s="40"/>
      <c r="BB11" s="40"/>
      <c r="BC11" s="40" t="s">
        <v>114</v>
      </c>
      <c r="BD11" s="40"/>
      <c r="BE11" s="40"/>
      <c r="BF11" s="40"/>
      <c r="BG11" s="54" t="s">
        <v>239</v>
      </c>
    </row>
    <row r="12" customFormat="false" ht="12.8" hidden="false" customHeight="false" outlineLevel="0" collapsed="false">
      <c r="A12" s="14" t="s">
        <v>240</v>
      </c>
      <c r="B12" s="14" t="s">
        <v>241</v>
      </c>
      <c r="C12" s="24" t="e">
        <f aca="false">textjoin(" ",,A12,B12)</f>
        <v>#NAME?</v>
      </c>
      <c r="D12" s="12" t="s">
        <v>242</v>
      </c>
      <c r="E12" s="12" t="s">
        <v>243</v>
      </c>
      <c r="F12" s="25" t="s">
        <v>68</v>
      </c>
      <c r="G12" s="25" t="n">
        <v>2</v>
      </c>
      <c r="H12" s="26" t="s">
        <v>97</v>
      </c>
      <c r="I12" s="27" t="s">
        <v>97</v>
      </c>
      <c r="J12" s="25" t="n">
        <v>0</v>
      </c>
      <c r="K12" s="18" t="n">
        <v>25</v>
      </c>
      <c r="L12" s="18" t="n">
        <v>25</v>
      </c>
      <c r="M12" s="17"/>
      <c r="N12" s="17"/>
      <c r="O12" s="25" t="s">
        <v>244</v>
      </c>
      <c r="P12" s="12" t="s">
        <v>208</v>
      </c>
      <c r="Q12" s="12" t="s">
        <v>209</v>
      </c>
      <c r="R12" s="12"/>
      <c r="S12" s="12"/>
      <c r="T12" s="25" t="s">
        <v>245</v>
      </c>
      <c r="U12" s="12" t="s">
        <v>246</v>
      </c>
      <c r="V12" s="25" t="s">
        <v>247</v>
      </c>
      <c r="W12" s="25" t="s">
        <v>233</v>
      </c>
      <c r="X12" s="25" t="s">
        <v>248</v>
      </c>
      <c r="Y12" s="12" t="s">
        <v>126</v>
      </c>
      <c r="Z12" s="12" t="s">
        <v>249</v>
      </c>
      <c r="AA12" s="12" t="s">
        <v>250</v>
      </c>
      <c r="AB12" s="19" t="str">
        <f aca="false">LEFT(AE:AE,1)</f>
        <v>1</v>
      </c>
      <c r="AC12" s="19" t="str">
        <f aca="false">LEFT(AF:AF,1)</f>
        <v>1</v>
      </c>
      <c r="AD12" s="12" t="e">
        <f aca="false">textjoin(".",TRUE(),AB12,AC12)</f>
        <v>#NAME?</v>
      </c>
      <c r="AE12" s="25" t="s">
        <v>81</v>
      </c>
      <c r="AF12" s="12" t="s">
        <v>62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 t="s">
        <v>110</v>
      </c>
      <c r="AT12" s="12" t="s">
        <v>251</v>
      </c>
      <c r="AU12" s="12" t="s">
        <v>252</v>
      </c>
      <c r="AV12" s="29" t="s">
        <v>253</v>
      </c>
      <c r="AW12" s="25" t="s">
        <v>114</v>
      </c>
      <c r="AX12" s="25"/>
      <c r="AY12" s="25" t="s">
        <v>114</v>
      </c>
      <c r="AZ12" s="25"/>
      <c r="BA12" s="25"/>
      <c r="BB12" s="25"/>
      <c r="BC12" s="25" t="s">
        <v>114</v>
      </c>
      <c r="BD12" s="25"/>
      <c r="BE12" s="25"/>
      <c r="BF12" s="25"/>
      <c r="BG12" s="55" t="s">
        <v>254</v>
      </c>
    </row>
    <row r="13" customFormat="false" ht="13.8" hidden="false" customHeight="false" outlineLevel="0" collapsed="false">
      <c r="A13" s="37" t="s">
        <v>255</v>
      </c>
      <c r="B13" s="37" t="s">
        <v>256</v>
      </c>
      <c r="C13" s="38" t="e">
        <f aca="false">textjoin(" ",,A13,B13)</f>
        <v>#NAME?</v>
      </c>
      <c r="D13" s="39" t="s">
        <v>257</v>
      </c>
      <c r="E13" s="39" t="s">
        <v>258</v>
      </c>
      <c r="F13" s="40" t="s">
        <v>68</v>
      </c>
      <c r="G13" s="40" t="n">
        <v>2</v>
      </c>
      <c r="H13" s="56" t="s">
        <v>259</v>
      </c>
      <c r="I13" s="42" t="s">
        <v>69</v>
      </c>
      <c r="J13" s="40"/>
      <c r="K13" s="44" t="n">
        <v>25</v>
      </c>
      <c r="L13" s="44" t="n">
        <v>0</v>
      </c>
      <c r="M13" s="42"/>
      <c r="N13" s="42"/>
      <c r="O13" s="40" t="s">
        <v>260</v>
      </c>
      <c r="P13" s="39" t="s">
        <v>173</v>
      </c>
      <c r="Q13" s="39" t="s">
        <v>174</v>
      </c>
      <c r="R13" s="39"/>
      <c r="S13" s="39"/>
      <c r="T13" s="40" t="s">
        <v>261</v>
      </c>
      <c r="U13" s="39" t="s">
        <v>262</v>
      </c>
      <c r="V13" s="40" t="s">
        <v>263</v>
      </c>
      <c r="W13" s="40" t="s">
        <v>264</v>
      </c>
      <c r="X13" s="40" t="n">
        <v>421948293587</v>
      </c>
      <c r="Y13" s="39" t="s">
        <v>126</v>
      </c>
      <c r="Z13" s="39" t="s">
        <v>265</v>
      </c>
      <c r="AA13" s="39" t="s">
        <v>266</v>
      </c>
      <c r="AB13" s="46" t="str">
        <f aca="false">LEFT(AE:AE,1)</f>
        <v>1</v>
      </c>
      <c r="AC13" s="46" t="str">
        <f aca="false">LEFT(AF:AF,1)</f>
        <v>1</v>
      </c>
      <c r="AD13" s="39" t="e">
        <f aca="false">textjoin(".",TRUE(),AB13,AC13)</f>
        <v>#NAME?</v>
      </c>
      <c r="AE13" s="40" t="s">
        <v>81</v>
      </c>
      <c r="AF13" s="12" t="s">
        <v>62</v>
      </c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 t="s">
        <v>110</v>
      </c>
      <c r="AT13" s="39" t="s">
        <v>267</v>
      </c>
      <c r="AU13" s="39" t="s">
        <v>268</v>
      </c>
      <c r="AV13" s="47" t="s">
        <v>269</v>
      </c>
      <c r="AW13" s="40" t="s">
        <v>114</v>
      </c>
      <c r="AX13" s="40"/>
      <c r="AY13" s="40" t="s">
        <v>86</v>
      </c>
      <c r="AZ13" s="57" t="n">
        <v>44833</v>
      </c>
      <c r="BA13" s="57" t="n">
        <v>44836</v>
      </c>
      <c r="BB13" s="40" t="s">
        <v>86</v>
      </c>
      <c r="BC13" s="40" t="s">
        <v>86</v>
      </c>
      <c r="BD13" s="40"/>
      <c r="BE13" s="40" t="s">
        <v>89</v>
      </c>
      <c r="BF13" s="58" t="s">
        <v>270</v>
      </c>
      <c r="BG13" s="59"/>
    </row>
    <row r="14" customFormat="false" ht="12.8" hidden="false" customHeight="false" outlineLevel="0" collapsed="false">
      <c r="A14" s="14" t="s">
        <v>271</v>
      </c>
      <c r="B14" s="14" t="s">
        <v>272</v>
      </c>
      <c r="C14" s="25" t="e">
        <f aca="false">textjoin(" ",,A14,B14)</f>
        <v>#NAME?</v>
      </c>
      <c r="D14" s="12" t="s">
        <v>273</v>
      </c>
      <c r="E14" s="12" t="s">
        <v>274</v>
      </c>
      <c r="F14" s="25" t="s">
        <v>68</v>
      </c>
      <c r="G14" s="25" t="n">
        <v>2</v>
      </c>
      <c r="H14" s="26" t="s">
        <v>97</v>
      </c>
      <c r="I14" s="27" t="s">
        <v>97</v>
      </c>
      <c r="J14" s="25" t="n">
        <v>0</v>
      </c>
      <c r="K14" s="18" t="n">
        <v>25</v>
      </c>
      <c r="L14" s="18" t="n">
        <v>25</v>
      </c>
      <c r="M14" s="17"/>
      <c r="N14" s="17"/>
      <c r="O14" s="25" t="s">
        <v>275</v>
      </c>
      <c r="P14" s="12" t="s">
        <v>276</v>
      </c>
      <c r="Q14" s="12" t="s">
        <v>277</v>
      </c>
      <c r="R14" s="12"/>
      <c r="S14" s="12"/>
      <c r="T14" s="25" t="s">
        <v>278</v>
      </c>
      <c r="U14" s="12" t="s">
        <v>279</v>
      </c>
      <c r="V14" s="25" t="s">
        <v>280</v>
      </c>
      <c r="W14" s="25" t="s">
        <v>281</v>
      </c>
      <c r="X14" s="25" t="n">
        <f aca="false">+37253079262</f>
        <v>37253079262</v>
      </c>
      <c r="Y14" s="12" t="s">
        <v>282</v>
      </c>
      <c r="Z14" s="36" t="s">
        <v>283</v>
      </c>
      <c r="AA14" s="36" t="s">
        <v>284</v>
      </c>
      <c r="AB14" s="19" t="str">
        <f aca="false">LEFT(AE:AE,1)</f>
        <v>1</v>
      </c>
      <c r="AC14" s="19" t="str">
        <f aca="false">LEFT(AF:AF,1)</f>
        <v>1</v>
      </c>
      <c r="AD14" s="12" t="e">
        <f aca="false">textjoin(".",TRUE(),AB14,AC14)</f>
        <v>#NAME?</v>
      </c>
      <c r="AE14" s="25" t="s">
        <v>81</v>
      </c>
      <c r="AF14" s="12" t="s">
        <v>62</v>
      </c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 t="s">
        <v>110</v>
      </c>
      <c r="AT14" s="61" t="s">
        <v>129</v>
      </c>
      <c r="AU14" s="61" t="s">
        <v>285</v>
      </c>
      <c r="AV14" s="62" t="s">
        <v>286</v>
      </c>
      <c r="AW14" s="60" t="s">
        <v>114</v>
      </c>
      <c r="AX14" s="60"/>
      <c r="AY14" s="60" t="s">
        <v>86</v>
      </c>
      <c r="AZ14" s="63" t="n">
        <v>44833</v>
      </c>
      <c r="BA14" s="63" t="n">
        <v>44836</v>
      </c>
      <c r="BB14" s="60" t="s">
        <v>86</v>
      </c>
      <c r="BC14" s="60" t="s">
        <v>86</v>
      </c>
      <c r="BD14" s="60" t="s">
        <v>287</v>
      </c>
      <c r="BE14" s="60" t="s">
        <v>288</v>
      </c>
      <c r="BF14" s="64" t="s">
        <v>289</v>
      </c>
      <c r="BG14" s="65" t="s">
        <v>290</v>
      </c>
    </row>
    <row r="15" customFormat="false" ht="13.8" hidden="false" customHeight="false" outlineLevel="0" collapsed="false">
      <c r="A15" s="66" t="s">
        <v>291</v>
      </c>
      <c r="B15" s="66" t="s">
        <v>292</v>
      </c>
      <c r="C15" s="67"/>
      <c r="D15" s="68" t="s">
        <v>293</v>
      </c>
      <c r="E15" s="68" t="s">
        <v>294</v>
      </c>
      <c r="F15" s="69" t="s">
        <v>295</v>
      </c>
      <c r="G15" s="70" t="n">
        <v>2</v>
      </c>
      <c r="H15" s="8" t="s">
        <v>296</v>
      </c>
      <c r="I15" s="71" t="s">
        <v>97</v>
      </c>
      <c r="J15" s="72"/>
      <c r="K15" s="18" t="n">
        <v>25</v>
      </c>
      <c r="L15" s="18" t="n">
        <v>25</v>
      </c>
      <c r="M15" s="17"/>
      <c r="N15" s="17"/>
      <c r="O15" s="73" t="s">
        <v>297</v>
      </c>
      <c r="P15" s="68" t="s">
        <v>298</v>
      </c>
      <c r="Q15" s="68" t="s">
        <v>299</v>
      </c>
      <c r="R15" s="68"/>
      <c r="S15" s="74"/>
      <c r="T15" s="73" t="s">
        <v>300</v>
      </c>
      <c r="U15" s="68" t="s">
        <v>301</v>
      </c>
      <c r="V15" s="68" t="s">
        <v>302</v>
      </c>
      <c r="W15" s="67" t="s">
        <v>303</v>
      </c>
      <c r="X15" s="75" t="s">
        <v>304</v>
      </c>
      <c r="Y15" s="76" t="s">
        <v>78</v>
      </c>
      <c r="Z15" s="68" t="s">
        <v>145</v>
      </c>
      <c r="AA15" s="68" t="s">
        <v>305</v>
      </c>
      <c r="AB15" s="67" t="s">
        <v>81</v>
      </c>
      <c r="AC15" s="67" t="s">
        <v>306</v>
      </c>
      <c r="AD15" s="67"/>
      <c r="AE15" s="25" t="s">
        <v>81</v>
      </c>
      <c r="AF15" s="12" t="s">
        <v>62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 t="s">
        <v>307</v>
      </c>
      <c r="AT15" s="77" t="s">
        <v>308</v>
      </c>
      <c r="AU15" s="68" t="s">
        <v>309</v>
      </c>
      <c r="AV15" s="78" t="s">
        <v>310</v>
      </c>
      <c r="AW15" s="79" t="s">
        <v>114</v>
      </c>
      <c r="AX15" s="67"/>
      <c r="AY15" s="67" t="s">
        <v>86</v>
      </c>
      <c r="AZ15" s="80" t="n">
        <v>44833</v>
      </c>
      <c r="BA15" s="80" t="n">
        <v>44836</v>
      </c>
      <c r="BB15" s="67" t="s">
        <v>114</v>
      </c>
      <c r="BC15" s="67" t="s">
        <v>114</v>
      </c>
      <c r="BD15" s="67"/>
      <c r="BE15" s="67"/>
      <c r="BF15" s="67"/>
      <c r="BG15" s="67"/>
    </row>
    <row r="16" customFormat="false" ht="12.8" hidden="false" customHeight="false" outlineLevel="0" collapsed="false">
      <c r="A16" s="37" t="s">
        <v>311</v>
      </c>
      <c r="B16" s="37" t="s">
        <v>312</v>
      </c>
      <c r="C16" s="38" t="e">
        <f aca="false">textjoin(" ",,A16,B16)</f>
        <v>#NAME?</v>
      </c>
      <c r="D16" s="39" t="s">
        <v>313</v>
      </c>
      <c r="E16" s="39" t="s">
        <v>314</v>
      </c>
      <c r="F16" s="40" t="s">
        <v>96</v>
      </c>
      <c r="G16" s="40" t="n">
        <v>1</v>
      </c>
      <c r="H16" s="52" t="s">
        <v>315</v>
      </c>
      <c r="I16" s="42" t="s">
        <v>69</v>
      </c>
      <c r="J16" s="40" t="n">
        <v>1</v>
      </c>
      <c r="K16" s="53" t="n">
        <v>0</v>
      </c>
      <c r="L16" s="53" t="n">
        <v>0</v>
      </c>
      <c r="M16" s="42"/>
      <c r="N16" s="42"/>
      <c r="O16" s="40" t="s">
        <v>316</v>
      </c>
      <c r="P16" s="39" t="s">
        <v>225</v>
      </c>
      <c r="Q16" s="39" t="s">
        <v>226</v>
      </c>
      <c r="R16" s="39"/>
      <c r="S16" s="39"/>
      <c r="T16" s="40" t="s">
        <v>317</v>
      </c>
      <c r="U16" s="39" t="s">
        <v>318</v>
      </c>
      <c r="V16" s="40" t="s">
        <v>319</v>
      </c>
      <c r="W16" s="40" t="s">
        <v>320</v>
      </c>
      <c r="X16" s="40" t="n">
        <f aca="false">+380677792333</f>
        <v>380677792333</v>
      </c>
      <c r="Y16" s="39" t="s">
        <v>78</v>
      </c>
      <c r="Z16" s="39" t="s">
        <v>321</v>
      </c>
      <c r="AA16" s="39" t="s">
        <v>322</v>
      </c>
      <c r="AB16" s="46" t="str">
        <f aca="false">LEFT(AE:AE,1)</f>
        <v>1</v>
      </c>
      <c r="AC16" s="46" t="str">
        <f aca="false">LEFT(AF:AF,1)</f>
        <v>1</v>
      </c>
      <c r="AD16" s="39" t="e">
        <f aca="false">textjoin(".",TRUE(),AB16,AC16)</f>
        <v>#NAME?</v>
      </c>
      <c r="AE16" s="40" t="s">
        <v>81</v>
      </c>
      <c r="AF16" s="25" t="s">
        <v>323</v>
      </c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 t="s">
        <v>324</v>
      </c>
      <c r="AT16" s="39" t="s">
        <v>325</v>
      </c>
      <c r="AU16" s="39" t="s">
        <v>326</v>
      </c>
      <c r="AV16" s="47" t="s">
        <v>327</v>
      </c>
      <c r="AW16" s="40" t="s">
        <v>86</v>
      </c>
      <c r="AX16" s="40" t="s">
        <v>317</v>
      </c>
      <c r="AY16" s="40" t="s">
        <v>86</v>
      </c>
      <c r="AZ16" s="57" t="n">
        <v>44833</v>
      </c>
      <c r="BA16" s="57" t="n">
        <v>44836</v>
      </c>
      <c r="BB16" s="40" t="s">
        <v>114</v>
      </c>
      <c r="BC16" s="40" t="s">
        <v>86</v>
      </c>
      <c r="BD16" s="40" t="s">
        <v>328</v>
      </c>
      <c r="BE16" s="40" t="s">
        <v>329</v>
      </c>
      <c r="BF16" s="58" t="s">
        <v>270</v>
      </c>
      <c r="BG16" s="40"/>
    </row>
    <row r="17" customFormat="false" ht="13.8" hidden="false" customHeight="false" outlineLevel="0" collapsed="false">
      <c r="A17" s="7" t="s">
        <v>330</v>
      </c>
      <c r="B17" s="7" t="s">
        <v>331</v>
      </c>
      <c r="C17" s="81" t="s">
        <v>332</v>
      </c>
      <c r="D17" s="7" t="s">
        <v>332</v>
      </c>
      <c r="E17" s="7" t="s">
        <v>333</v>
      </c>
      <c r="F17" s="82" t="s">
        <v>334</v>
      </c>
      <c r="G17" s="82" t="n">
        <v>1</v>
      </c>
      <c r="H17" s="83" t="s">
        <v>97</v>
      </c>
      <c r="I17" s="84" t="s">
        <v>97</v>
      </c>
      <c r="J17" s="9"/>
      <c r="K17" s="85" t="n">
        <v>0</v>
      </c>
      <c r="L17" s="85" t="n">
        <v>0</v>
      </c>
      <c r="M17" s="86"/>
      <c r="N17" s="86" t="s">
        <v>335</v>
      </c>
      <c r="O17" s="9" t="s">
        <v>336</v>
      </c>
      <c r="P17" s="9" t="s">
        <v>139</v>
      </c>
      <c r="Q17" s="9" t="s">
        <v>140</v>
      </c>
      <c r="R17" s="9" t="s">
        <v>227</v>
      </c>
      <c r="S17" s="9" t="s">
        <v>228</v>
      </c>
      <c r="T17" s="9" t="s">
        <v>337</v>
      </c>
      <c r="U17" s="7" t="s">
        <v>338</v>
      </c>
      <c r="V17" s="7" t="s">
        <v>339</v>
      </c>
      <c r="W17" s="7" t="s">
        <v>340</v>
      </c>
      <c r="X17" s="7" t="n">
        <f aca="false">+37067142814</f>
        <v>37067142814</v>
      </c>
      <c r="Y17" s="7" t="s">
        <v>341</v>
      </c>
      <c r="Z17" s="7" t="s">
        <v>341</v>
      </c>
      <c r="AA17" s="7" t="s">
        <v>341</v>
      </c>
      <c r="AB17" s="7" t="s">
        <v>342</v>
      </c>
      <c r="AC17" s="7"/>
      <c r="AD17" s="7" t="s">
        <v>343</v>
      </c>
      <c r="AE17" s="87" t="s">
        <v>342</v>
      </c>
      <c r="AF17" s="13" t="s">
        <v>343</v>
      </c>
      <c r="AG17" s="7"/>
      <c r="AH17" s="10"/>
      <c r="AI17" s="10"/>
      <c r="AJ17" s="11"/>
      <c r="AK17" s="7"/>
      <c r="AL17" s="7"/>
      <c r="AM17" s="7"/>
      <c r="AN17" s="7"/>
      <c r="AO17" s="7"/>
      <c r="AP17" s="7"/>
      <c r="AQ17" s="7"/>
      <c r="AR17" s="7"/>
      <c r="AS17" s="7" t="s">
        <v>307</v>
      </c>
      <c r="AT17" s="7" t="s">
        <v>344</v>
      </c>
      <c r="AU17" s="7" t="s">
        <v>345</v>
      </c>
      <c r="AV17" s="7" t="s">
        <v>346</v>
      </c>
      <c r="AW17" s="7" t="s">
        <v>114</v>
      </c>
      <c r="AX17" s="7"/>
      <c r="AY17" s="88" t="s">
        <v>86</v>
      </c>
      <c r="AZ17" s="30" t="n">
        <v>44833</v>
      </c>
      <c r="BA17" s="30" t="n">
        <v>44836</v>
      </c>
      <c r="BB17" s="88" t="s">
        <v>86</v>
      </c>
      <c r="BC17" s="88" t="s">
        <v>86</v>
      </c>
      <c r="BD17" s="7"/>
      <c r="BE17" s="13" t="s">
        <v>288</v>
      </c>
      <c r="BF17" s="89" t="n">
        <v>40</v>
      </c>
      <c r="BG17" s="7"/>
    </row>
    <row r="18" customFormat="false" ht="13.8" hidden="false" customHeight="false" outlineLevel="0" collapsed="false">
      <c r="A18" s="7" t="s">
        <v>347</v>
      </c>
      <c r="B18" s="7" t="s">
        <v>348</v>
      </c>
      <c r="C18" s="7"/>
      <c r="D18" s="90" t="s">
        <v>349</v>
      </c>
      <c r="E18" s="7" t="s">
        <v>350</v>
      </c>
      <c r="F18" s="7"/>
      <c r="G18" s="7"/>
      <c r="H18" s="8" t="s">
        <v>60</v>
      </c>
      <c r="I18" s="9" t="s">
        <v>61</v>
      </c>
      <c r="J18" s="7"/>
      <c r="K18" s="9"/>
      <c r="L18" s="9"/>
      <c r="M18" s="9"/>
      <c r="N18" s="9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10"/>
      <c r="AC18" s="10"/>
      <c r="AD18" s="11"/>
      <c r="AE18" s="87" t="s">
        <v>342</v>
      </c>
      <c r="AF18" s="13" t="s">
        <v>343</v>
      </c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customFormat="false" ht="13.8" hidden="false" customHeight="false" outlineLevel="0" collapsed="false">
      <c r="A19" s="7"/>
      <c r="B19" s="7"/>
      <c r="C19" s="7"/>
      <c r="D19" s="7" t="s">
        <v>351</v>
      </c>
      <c r="E19" s="7" t="s">
        <v>352</v>
      </c>
      <c r="F19" s="7"/>
      <c r="G19" s="7"/>
      <c r="H19" s="8" t="s">
        <v>60</v>
      </c>
      <c r="I19" s="9" t="s">
        <v>61</v>
      </c>
      <c r="J19" s="7"/>
      <c r="K19" s="9"/>
      <c r="L19" s="9"/>
      <c r="M19" s="9"/>
      <c r="N19" s="9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0"/>
      <c r="AC19" s="10"/>
      <c r="AD19" s="11"/>
      <c r="AE19" s="87" t="s">
        <v>342</v>
      </c>
      <c r="AF19" s="13" t="s">
        <v>343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customFormat="false" ht="13.8" hidden="false" customHeight="false" outlineLevel="0" collapsed="false">
      <c r="A20" s="7"/>
      <c r="B20" s="7"/>
      <c r="C20" s="7"/>
      <c r="D20" s="7" t="s">
        <v>353</v>
      </c>
      <c r="E20" s="7" t="s">
        <v>354</v>
      </c>
      <c r="F20" s="7"/>
      <c r="G20" s="7"/>
      <c r="H20" s="8" t="s">
        <v>60</v>
      </c>
      <c r="I20" s="9" t="s">
        <v>61</v>
      </c>
      <c r="J20" s="7"/>
      <c r="K20" s="9"/>
      <c r="L20" s="9"/>
      <c r="M20" s="9"/>
      <c r="N20" s="9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10"/>
      <c r="AC20" s="10"/>
      <c r="AD20" s="11"/>
      <c r="AE20" s="87" t="s">
        <v>342</v>
      </c>
      <c r="AF20" s="13" t="s">
        <v>343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91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customFormat="false" ht="13.8" hidden="false" customHeight="false" outlineLevel="0" collapsed="false">
      <c r="A21" s="7" t="s">
        <v>355</v>
      </c>
      <c r="B21" s="7" t="s">
        <v>356</v>
      </c>
      <c r="C21" s="7"/>
      <c r="D21" s="7" t="s">
        <v>357</v>
      </c>
      <c r="E21" s="7" t="s">
        <v>358</v>
      </c>
      <c r="F21" s="7"/>
      <c r="G21" s="7"/>
      <c r="H21" s="8" t="s">
        <v>60</v>
      </c>
      <c r="I21" s="9" t="s">
        <v>61</v>
      </c>
      <c r="J21" s="7"/>
      <c r="K21" s="9"/>
      <c r="L21" s="9"/>
      <c r="M21" s="9"/>
      <c r="N21" s="9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0"/>
      <c r="AC21" s="10"/>
      <c r="AD21" s="11"/>
      <c r="AE21" s="87" t="s">
        <v>342</v>
      </c>
      <c r="AF21" s="13" t="s">
        <v>343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customFormat="false" ht="12.8" hidden="false" customHeight="false" outlineLevel="0" collapsed="false">
      <c r="A22" s="14" t="s">
        <v>359</v>
      </c>
      <c r="B22" s="14" t="s">
        <v>360</v>
      </c>
      <c r="C22" s="24" t="e">
        <f aca="false">textjoin(" ",,A22,B22)</f>
        <v>#NAME?</v>
      </c>
      <c r="D22" s="12" t="s">
        <v>361</v>
      </c>
      <c r="E22" s="12" t="s">
        <v>362</v>
      </c>
      <c r="F22" s="25" t="s">
        <v>363</v>
      </c>
      <c r="G22" s="25" t="n">
        <v>1</v>
      </c>
      <c r="H22" s="26" t="s">
        <v>97</v>
      </c>
      <c r="I22" s="27" t="s">
        <v>97</v>
      </c>
      <c r="J22" s="25" t="n">
        <v>0</v>
      </c>
      <c r="K22" s="18" t="n">
        <v>25</v>
      </c>
      <c r="L22" s="18" t="n">
        <v>25</v>
      </c>
      <c r="M22" s="17"/>
      <c r="N22" s="17"/>
      <c r="O22" s="25" t="s">
        <v>364</v>
      </c>
      <c r="P22" s="12" t="s">
        <v>227</v>
      </c>
      <c r="Q22" s="12" t="s">
        <v>228</v>
      </c>
      <c r="R22" s="12"/>
      <c r="S22" s="12"/>
      <c r="T22" s="25" t="s">
        <v>365</v>
      </c>
      <c r="U22" s="12" t="s">
        <v>366</v>
      </c>
      <c r="V22" s="25" t="s">
        <v>367</v>
      </c>
      <c r="W22" s="25" t="s">
        <v>368</v>
      </c>
      <c r="X22" s="25" t="n">
        <f aca="false">+37069400638</f>
        <v>37069400638</v>
      </c>
      <c r="Y22" s="12" t="s">
        <v>282</v>
      </c>
      <c r="Z22" s="12" t="s">
        <v>369</v>
      </c>
      <c r="AA22" s="12" t="s">
        <v>370</v>
      </c>
      <c r="AB22" s="19" t="str">
        <f aca="false">LEFT(AE:AE,1)</f>
        <v>1</v>
      </c>
      <c r="AC22" s="19" t="str">
        <f aca="false">LEFT(AF:AF,1)</f>
        <v>Н</v>
      </c>
      <c r="AD22" s="12" t="e">
        <f aca="false">textjoin(".",TRUE(),AB22,AC22)</f>
        <v>#NAME?</v>
      </c>
      <c r="AE22" s="25" t="s">
        <v>81</v>
      </c>
      <c r="AF22" s="25" t="s">
        <v>371</v>
      </c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 t="s">
        <v>82</v>
      </c>
      <c r="AT22" s="12" t="s">
        <v>372</v>
      </c>
      <c r="AU22" s="12" t="s">
        <v>373</v>
      </c>
      <c r="AV22" s="29" t="s">
        <v>374</v>
      </c>
      <c r="AW22" s="25" t="s">
        <v>114</v>
      </c>
      <c r="AX22" s="25"/>
      <c r="AY22" s="25" t="s">
        <v>114</v>
      </c>
      <c r="AZ22" s="25"/>
      <c r="BA22" s="25"/>
      <c r="BB22" s="25"/>
      <c r="BC22" s="25" t="s">
        <v>86</v>
      </c>
      <c r="BD22" s="25" t="s">
        <v>375</v>
      </c>
      <c r="BE22" s="25" t="s">
        <v>288</v>
      </c>
      <c r="BF22" s="31" t="s">
        <v>376</v>
      </c>
      <c r="BG22" s="25"/>
    </row>
    <row r="23" customFormat="false" ht="17.75" hidden="false" customHeight="false" outlineLevel="0" collapsed="false">
      <c r="A23" s="14" t="s">
        <v>377</v>
      </c>
      <c r="B23" s="14" t="s">
        <v>378</v>
      </c>
      <c r="C23" s="24" t="e">
        <f aca="false">textjoin(" ",,A23,B23)</f>
        <v>#NAME?</v>
      </c>
      <c r="D23" s="12" t="s">
        <v>379</v>
      </c>
      <c r="E23" s="12" t="s">
        <v>380</v>
      </c>
      <c r="F23" s="25" t="s">
        <v>96</v>
      </c>
      <c r="G23" s="25" t="n">
        <v>2</v>
      </c>
      <c r="H23" s="26" t="s">
        <v>97</v>
      </c>
      <c r="I23" s="27" t="s">
        <v>97</v>
      </c>
      <c r="J23" s="25" t="n">
        <v>0</v>
      </c>
      <c r="K23" s="18" t="n">
        <v>10</v>
      </c>
      <c r="L23" s="18" t="n">
        <v>10</v>
      </c>
      <c r="M23" s="17" t="n">
        <v>1</v>
      </c>
      <c r="N23" s="17" t="s">
        <v>381</v>
      </c>
      <c r="O23" s="25" t="s">
        <v>382</v>
      </c>
      <c r="P23" s="12" t="s">
        <v>139</v>
      </c>
      <c r="Q23" s="12" t="s">
        <v>140</v>
      </c>
      <c r="R23" s="12"/>
      <c r="S23" s="12"/>
      <c r="T23" s="25" t="s">
        <v>383</v>
      </c>
      <c r="U23" s="12" t="s">
        <v>384</v>
      </c>
      <c r="V23" s="25" t="s">
        <v>385</v>
      </c>
      <c r="W23" s="25" t="s">
        <v>386</v>
      </c>
      <c r="X23" s="25" t="s">
        <v>387</v>
      </c>
      <c r="Y23" s="12" t="s">
        <v>78</v>
      </c>
      <c r="Z23" s="12" t="s">
        <v>145</v>
      </c>
      <c r="AA23" s="12" t="s">
        <v>146</v>
      </c>
      <c r="AB23" s="19" t="str">
        <f aca="false">LEFT(AE:AE,1)</f>
        <v>1</v>
      </c>
      <c r="AC23" s="19" t="str">
        <f aca="false">LEFT(AF:AF,1)</f>
        <v>Н</v>
      </c>
      <c r="AD23" s="12" t="e">
        <f aca="false">textjoin(".",TRUE(),AB23,AC23)</f>
        <v>#NAME?</v>
      </c>
      <c r="AE23" s="25" t="s">
        <v>81</v>
      </c>
      <c r="AF23" s="25" t="s">
        <v>371</v>
      </c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 t="s">
        <v>307</v>
      </c>
      <c r="AT23" s="12" t="s">
        <v>388</v>
      </c>
      <c r="AU23" s="12" t="s">
        <v>389</v>
      </c>
      <c r="AV23" s="29" t="s">
        <v>390</v>
      </c>
      <c r="AW23" s="25" t="s">
        <v>114</v>
      </c>
      <c r="AX23" s="25"/>
      <c r="AY23" s="25" t="s">
        <v>86</v>
      </c>
      <c r="AZ23" s="30" t="n">
        <v>44834</v>
      </c>
      <c r="BA23" s="30" t="n">
        <v>44836</v>
      </c>
      <c r="BB23" s="25" t="s">
        <v>86</v>
      </c>
      <c r="BC23" s="25" t="s">
        <v>86</v>
      </c>
      <c r="BD23" s="92" t="s">
        <v>391</v>
      </c>
      <c r="BE23" s="25" t="s">
        <v>288</v>
      </c>
      <c r="BF23" s="31" t="s">
        <v>392</v>
      </c>
      <c r="BG23" s="25"/>
    </row>
    <row r="24" customFormat="false" ht="12.8" hidden="false" customHeight="false" outlineLevel="0" collapsed="false">
      <c r="A24" s="14" t="s">
        <v>393</v>
      </c>
      <c r="B24" s="14" t="s">
        <v>394</v>
      </c>
      <c r="C24" s="93" t="e">
        <f aca="false">textjoin(" ",,A24,B24)</f>
        <v>#NAME?</v>
      </c>
      <c r="D24" s="12" t="s">
        <v>395</v>
      </c>
      <c r="E24" s="12" t="s">
        <v>396</v>
      </c>
      <c r="F24" s="25" t="s">
        <v>363</v>
      </c>
      <c r="G24" s="25" t="n">
        <v>2</v>
      </c>
      <c r="H24" s="26" t="s">
        <v>97</v>
      </c>
      <c r="I24" s="27" t="s">
        <v>97</v>
      </c>
      <c r="J24" s="25"/>
      <c r="K24" s="18" t="n">
        <v>25</v>
      </c>
      <c r="L24" s="18" t="n">
        <v>10</v>
      </c>
      <c r="M24" s="17"/>
      <c r="N24" s="17"/>
      <c r="O24" s="25" t="s">
        <v>397</v>
      </c>
      <c r="P24" s="12" t="s">
        <v>227</v>
      </c>
      <c r="Q24" s="12" t="s">
        <v>228</v>
      </c>
      <c r="R24" s="12"/>
      <c r="S24" s="12"/>
      <c r="T24" s="25" t="s">
        <v>365</v>
      </c>
      <c r="U24" s="12" t="s">
        <v>142</v>
      </c>
      <c r="V24" s="25" t="s">
        <v>398</v>
      </c>
      <c r="W24" s="25" t="s">
        <v>399</v>
      </c>
      <c r="X24" s="25" t="n">
        <f aca="false">+37060372681</f>
        <v>37060372681</v>
      </c>
      <c r="Y24" s="36" t="s">
        <v>282</v>
      </c>
      <c r="Z24" s="36" t="s">
        <v>195</v>
      </c>
      <c r="AA24" s="36" t="s">
        <v>196</v>
      </c>
      <c r="AB24" s="19" t="str">
        <f aca="false">LEFT(AE:AE,1)</f>
        <v>1</v>
      </c>
      <c r="AC24" s="19" t="str">
        <f aca="false">LEFT(AF:AF,1)</f>
        <v>Н</v>
      </c>
      <c r="AD24" s="12" t="e">
        <f aca="false">textjoin(".",TRUE(),AB24,AC24)</f>
        <v>#NAME?</v>
      </c>
      <c r="AE24" s="25" t="s">
        <v>81</v>
      </c>
      <c r="AF24" s="25" t="s">
        <v>371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 t="s">
        <v>82</v>
      </c>
      <c r="AT24" s="12" t="s">
        <v>400</v>
      </c>
      <c r="AU24" s="61" t="s">
        <v>401</v>
      </c>
      <c r="AV24" s="29" t="s">
        <v>402</v>
      </c>
      <c r="AW24" s="25" t="s">
        <v>114</v>
      </c>
      <c r="AX24" s="25"/>
      <c r="AY24" s="25" t="s">
        <v>114</v>
      </c>
      <c r="AZ24" s="25"/>
      <c r="BA24" s="25"/>
      <c r="BB24" s="25"/>
      <c r="BC24" s="25" t="s">
        <v>114</v>
      </c>
      <c r="BD24" s="25"/>
      <c r="BE24" s="25"/>
      <c r="BF24" s="25"/>
      <c r="BG24" s="25"/>
    </row>
    <row r="25" customFormat="false" ht="12.8" hidden="false" customHeight="false" outlineLevel="0" collapsed="false">
      <c r="A25" s="14" t="s">
        <v>403</v>
      </c>
      <c r="B25" s="14" t="s">
        <v>404</v>
      </c>
      <c r="C25" s="24" t="e">
        <f aca="false">textjoin(" ",,A25,B25)</f>
        <v>#NAME?</v>
      </c>
      <c r="D25" s="12" t="s">
        <v>405</v>
      </c>
      <c r="E25" s="12" t="s">
        <v>406</v>
      </c>
      <c r="F25" s="25" t="s">
        <v>68</v>
      </c>
      <c r="G25" s="25" t="n">
        <v>1</v>
      </c>
      <c r="H25" s="26" t="s">
        <v>97</v>
      </c>
      <c r="I25" s="27" t="s">
        <v>97</v>
      </c>
      <c r="J25" s="25" t="n">
        <v>0</v>
      </c>
      <c r="K25" s="18" t="n">
        <v>10</v>
      </c>
      <c r="L25" s="18" t="n">
        <v>10</v>
      </c>
      <c r="M25" s="17"/>
      <c r="N25" s="17"/>
      <c r="O25" s="25" t="s">
        <v>407</v>
      </c>
      <c r="P25" s="12" t="s">
        <v>227</v>
      </c>
      <c r="Q25" s="12" t="s">
        <v>228</v>
      </c>
      <c r="R25" s="12"/>
      <c r="S25" s="12"/>
      <c r="T25" s="25" t="s">
        <v>365</v>
      </c>
      <c r="U25" s="12" t="s">
        <v>408</v>
      </c>
      <c r="V25" s="25" t="s">
        <v>409</v>
      </c>
      <c r="W25" s="25" t="s">
        <v>410</v>
      </c>
      <c r="X25" s="25" t="n">
        <v>37068385646</v>
      </c>
      <c r="Y25" s="12" t="s">
        <v>78</v>
      </c>
      <c r="Z25" s="12" t="s">
        <v>411</v>
      </c>
      <c r="AA25" s="12" t="s">
        <v>146</v>
      </c>
      <c r="AB25" s="19" t="str">
        <f aca="false">LEFT(AE:AE,1)</f>
        <v>1</v>
      </c>
      <c r="AC25" s="19" t="str">
        <f aca="false">LEFT(AF:AF,1)</f>
        <v>Н</v>
      </c>
      <c r="AD25" s="12" t="e">
        <f aca="false">textjoin(".",TRUE(),AB25,AC25)</f>
        <v>#NAME?</v>
      </c>
      <c r="AE25" s="25" t="s">
        <v>81</v>
      </c>
      <c r="AF25" s="25" t="s">
        <v>371</v>
      </c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 t="s">
        <v>307</v>
      </c>
      <c r="AT25" s="68" t="s">
        <v>412</v>
      </c>
      <c r="AU25" s="12" t="s">
        <v>413</v>
      </c>
      <c r="AV25" s="29" t="s">
        <v>414</v>
      </c>
      <c r="AW25" s="25" t="s">
        <v>114</v>
      </c>
      <c r="AX25" s="25"/>
      <c r="AY25" s="25" t="s">
        <v>114</v>
      </c>
      <c r="AZ25" s="25"/>
      <c r="BA25" s="25"/>
      <c r="BB25" s="25"/>
      <c r="BC25" s="25" t="s">
        <v>114</v>
      </c>
      <c r="BD25" s="25"/>
      <c r="BE25" s="25"/>
      <c r="BF25" s="25"/>
      <c r="BG25" s="23" t="s">
        <v>415</v>
      </c>
    </row>
    <row r="26" customFormat="false" ht="12.8" hidden="false" customHeight="false" outlineLevel="0" collapsed="false">
      <c r="A26" s="14" t="s">
        <v>416</v>
      </c>
      <c r="B26" s="14" t="s">
        <v>417</v>
      </c>
      <c r="C26" s="24" t="e">
        <f aca="false">textjoin(" ",,A26,B26)</f>
        <v>#NAME?</v>
      </c>
      <c r="D26" s="12" t="s">
        <v>418</v>
      </c>
      <c r="E26" s="12" t="s">
        <v>419</v>
      </c>
      <c r="F26" s="25" t="s">
        <v>96</v>
      </c>
      <c r="G26" s="25" t="n">
        <v>2</v>
      </c>
      <c r="H26" s="8" t="s">
        <v>296</v>
      </c>
      <c r="I26" s="17" t="s">
        <v>69</v>
      </c>
      <c r="J26" s="23" t="n">
        <v>1</v>
      </c>
      <c r="K26" s="18" t="n">
        <v>25</v>
      </c>
      <c r="L26" s="18" t="n">
        <v>10</v>
      </c>
      <c r="M26" s="17" t="n">
        <v>1</v>
      </c>
      <c r="N26" s="17" t="s">
        <v>60</v>
      </c>
      <c r="O26" s="25" t="s">
        <v>420</v>
      </c>
      <c r="P26" s="12" t="s">
        <v>139</v>
      </c>
      <c r="Q26" s="12" t="s">
        <v>140</v>
      </c>
      <c r="R26" s="12" t="s">
        <v>421</v>
      </c>
      <c r="S26" s="12" t="s">
        <v>422</v>
      </c>
      <c r="T26" s="25" t="s">
        <v>423</v>
      </c>
      <c r="U26" s="12" t="s">
        <v>424</v>
      </c>
      <c r="V26" s="25" t="s">
        <v>425</v>
      </c>
      <c r="W26" s="25" t="s">
        <v>426</v>
      </c>
      <c r="X26" s="25" t="n">
        <v>375296566915</v>
      </c>
      <c r="Y26" s="12" t="s">
        <v>282</v>
      </c>
      <c r="Z26" s="12" t="s">
        <v>283</v>
      </c>
      <c r="AA26" s="12" t="s">
        <v>370</v>
      </c>
      <c r="AB26" s="19" t="str">
        <f aca="false">LEFT(AE:AE,1)</f>
        <v>1</v>
      </c>
      <c r="AC26" s="19" t="str">
        <f aca="false">LEFT(AF:AF,1)</f>
        <v>Н</v>
      </c>
      <c r="AD26" s="12" t="e">
        <f aca="false">textjoin(".",TRUE(),AB26,AC26)</f>
        <v>#NAME?</v>
      </c>
      <c r="AE26" s="25" t="s">
        <v>81</v>
      </c>
      <c r="AF26" s="25" t="s">
        <v>371</v>
      </c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 t="s">
        <v>307</v>
      </c>
      <c r="AT26" s="68" t="s">
        <v>427</v>
      </c>
      <c r="AU26" s="12" t="s">
        <v>428</v>
      </c>
      <c r="AV26" s="29" t="s">
        <v>429</v>
      </c>
      <c r="AW26" s="25" t="s">
        <v>114</v>
      </c>
      <c r="AX26" s="25"/>
      <c r="AY26" s="25" t="s">
        <v>86</v>
      </c>
      <c r="AZ26" s="30" t="n">
        <v>44833</v>
      </c>
      <c r="BA26" s="30" t="n">
        <v>44836</v>
      </c>
      <c r="BB26" s="25" t="s">
        <v>86</v>
      </c>
      <c r="BC26" s="25" t="s">
        <v>86</v>
      </c>
      <c r="BD26" s="25" t="s">
        <v>430</v>
      </c>
      <c r="BE26" s="25" t="s">
        <v>288</v>
      </c>
      <c r="BF26" s="31" t="s">
        <v>392</v>
      </c>
      <c r="BG26" s="25"/>
    </row>
    <row r="27" customFormat="false" ht="12.8" hidden="false" customHeight="false" outlineLevel="0" collapsed="false">
      <c r="A27" s="14" t="s">
        <v>431</v>
      </c>
      <c r="B27" s="14" t="s">
        <v>432</v>
      </c>
      <c r="C27" s="24" t="e">
        <f aca="false">textjoin(" ",,A27,B27)</f>
        <v>#NAME?</v>
      </c>
      <c r="D27" s="12" t="s">
        <v>433</v>
      </c>
      <c r="E27" s="12" t="s">
        <v>434</v>
      </c>
      <c r="F27" s="25" t="s">
        <v>60</v>
      </c>
      <c r="G27" s="25" t="n">
        <v>2</v>
      </c>
      <c r="H27" s="8" t="s">
        <v>60</v>
      </c>
      <c r="I27" s="27" t="s">
        <v>60</v>
      </c>
      <c r="J27" s="25" t="n">
        <v>0</v>
      </c>
      <c r="K27" s="18" t="n">
        <v>25</v>
      </c>
      <c r="L27" s="18" t="n">
        <v>25</v>
      </c>
      <c r="M27" s="17"/>
      <c r="N27" s="17"/>
      <c r="O27" s="25" t="s">
        <v>435</v>
      </c>
      <c r="P27" s="12" t="s">
        <v>436</v>
      </c>
      <c r="Q27" s="12" t="s">
        <v>437</v>
      </c>
      <c r="R27" s="12"/>
      <c r="S27" s="12"/>
      <c r="T27" s="25" t="s">
        <v>438</v>
      </c>
      <c r="U27" s="12" t="s">
        <v>439</v>
      </c>
      <c r="V27" s="12" t="s">
        <v>440</v>
      </c>
      <c r="W27" s="25" t="s">
        <v>441</v>
      </c>
      <c r="X27" s="25" t="n">
        <v>36801114</v>
      </c>
      <c r="Y27" s="12" t="s">
        <v>282</v>
      </c>
      <c r="Z27" s="36" t="s">
        <v>442</v>
      </c>
      <c r="AA27" s="36" t="s">
        <v>443</v>
      </c>
      <c r="AB27" s="19" t="str">
        <f aca="false">LEFT(AE:AE,1)</f>
        <v>1</v>
      </c>
      <c r="AC27" s="19" t="str">
        <f aca="false">LEFT(AF:AF,1)</f>
        <v>Н</v>
      </c>
      <c r="AD27" s="12" t="e">
        <f aca="false">textjoin(".",TRUE(),AB27,AC27)</f>
        <v>#NAME?</v>
      </c>
      <c r="AE27" s="25" t="s">
        <v>81</v>
      </c>
      <c r="AF27" s="25" t="s">
        <v>371</v>
      </c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 t="s">
        <v>110</v>
      </c>
      <c r="AT27" s="68" t="s">
        <v>444</v>
      </c>
      <c r="AU27" s="12" t="s">
        <v>445</v>
      </c>
      <c r="AV27" s="29" t="s">
        <v>446</v>
      </c>
      <c r="AW27" s="25" t="s">
        <v>114</v>
      </c>
      <c r="AX27" s="25"/>
      <c r="AY27" s="25" t="s">
        <v>114</v>
      </c>
      <c r="AZ27" s="25"/>
      <c r="BA27" s="25"/>
      <c r="BB27" s="25"/>
      <c r="BC27" s="25" t="s">
        <v>114</v>
      </c>
      <c r="BD27" s="25"/>
      <c r="BE27" s="25"/>
      <c r="BF27" s="25"/>
      <c r="BG27" s="60"/>
    </row>
    <row r="28" customFormat="false" ht="17.75" hidden="false" customHeight="false" outlineLevel="0" collapsed="false">
      <c r="A28" s="14" t="s">
        <v>447</v>
      </c>
      <c r="B28" s="14" t="s">
        <v>448</v>
      </c>
      <c r="C28" s="24" t="e">
        <f aca="false">textjoin(" ",,A28,B28)</f>
        <v>#NAME?</v>
      </c>
      <c r="D28" s="12" t="s">
        <v>449</v>
      </c>
      <c r="E28" s="12" t="s">
        <v>450</v>
      </c>
      <c r="F28" s="25" t="s">
        <v>68</v>
      </c>
      <c r="G28" s="25" t="n">
        <v>2</v>
      </c>
      <c r="H28" s="8" t="s">
        <v>60</v>
      </c>
      <c r="I28" s="27" t="s">
        <v>60</v>
      </c>
      <c r="J28" s="25"/>
      <c r="K28" s="33" t="n">
        <v>0</v>
      </c>
      <c r="L28" s="33" t="n">
        <v>0</v>
      </c>
      <c r="M28" s="17"/>
      <c r="N28" s="17"/>
      <c r="O28" s="25" t="s">
        <v>451</v>
      </c>
      <c r="P28" s="12" t="s">
        <v>225</v>
      </c>
      <c r="Q28" s="12" t="s">
        <v>226</v>
      </c>
      <c r="R28" s="12"/>
      <c r="S28" s="12"/>
      <c r="T28" s="25" t="s">
        <v>452</v>
      </c>
      <c r="U28" s="12" t="s">
        <v>453</v>
      </c>
      <c r="V28" s="25" t="s">
        <v>454</v>
      </c>
      <c r="W28" s="25" t="s">
        <v>455</v>
      </c>
      <c r="X28" s="25" t="s">
        <v>456</v>
      </c>
      <c r="Y28" s="12" t="s">
        <v>78</v>
      </c>
      <c r="Z28" s="12" t="s">
        <v>457</v>
      </c>
      <c r="AA28" s="12" t="s">
        <v>146</v>
      </c>
      <c r="AB28" s="19" t="str">
        <f aca="false">LEFT(AE:AE,1)</f>
        <v>1</v>
      </c>
      <c r="AC28" s="19" t="str">
        <f aca="false">LEFT(AF:AF,1)</f>
        <v>Н</v>
      </c>
      <c r="AD28" s="12" t="e">
        <f aca="false">textjoin(".",TRUE(),AB28,AC28)</f>
        <v>#NAME?</v>
      </c>
      <c r="AE28" s="25" t="s">
        <v>81</v>
      </c>
      <c r="AF28" s="25" t="s">
        <v>371</v>
      </c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 t="s">
        <v>110</v>
      </c>
      <c r="AT28" s="68" t="s">
        <v>458</v>
      </c>
      <c r="AU28" s="12" t="s">
        <v>459</v>
      </c>
      <c r="AV28" s="29" t="s">
        <v>460</v>
      </c>
      <c r="AW28" s="25" t="s">
        <v>114</v>
      </c>
      <c r="AX28" s="25"/>
      <c r="AY28" s="25" t="s">
        <v>86</v>
      </c>
      <c r="AZ28" s="30" t="n">
        <v>44833</v>
      </c>
      <c r="BA28" s="30" t="n">
        <v>44836</v>
      </c>
      <c r="BB28" s="25" t="s">
        <v>114</v>
      </c>
      <c r="BC28" s="25" t="s">
        <v>86</v>
      </c>
      <c r="BD28" s="92" t="s">
        <v>461</v>
      </c>
      <c r="BE28" s="25" t="s">
        <v>288</v>
      </c>
      <c r="BF28" s="31" t="s">
        <v>462</v>
      </c>
      <c r="BG28" s="60"/>
    </row>
    <row r="29" customFormat="false" ht="12.8" hidden="false" customHeight="false" outlineLevel="0" collapsed="false">
      <c r="A29" s="14" t="s">
        <v>463</v>
      </c>
      <c r="B29" s="14" t="s">
        <v>464</v>
      </c>
      <c r="C29" s="24" t="e">
        <f aca="false">textjoin(" ",,A29,B29)</f>
        <v>#NAME?</v>
      </c>
      <c r="D29" s="12" t="s">
        <v>465</v>
      </c>
      <c r="E29" s="12" t="s">
        <v>466</v>
      </c>
      <c r="F29" s="25" t="s">
        <v>60</v>
      </c>
      <c r="G29" s="25" t="n">
        <v>2</v>
      </c>
      <c r="H29" s="8" t="s">
        <v>60</v>
      </c>
      <c r="I29" s="17" t="s">
        <v>69</v>
      </c>
      <c r="J29" s="25"/>
      <c r="K29" s="33" t="n">
        <v>0</v>
      </c>
      <c r="L29" s="33" t="n">
        <v>0</v>
      </c>
      <c r="M29" s="17"/>
      <c r="N29" s="17"/>
      <c r="O29" s="25" t="s">
        <v>467</v>
      </c>
      <c r="P29" s="12" t="s">
        <v>225</v>
      </c>
      <c r="Q29" s="12" t="s">
        <v>226</v>
      </c>
      <c r="R29" s="12"/>
      <c r="S29" s="12"/>
      <c r="T29" s="25" t="s">
        <v>468</v>
      </c>
      <c r="U29" s="12" t="s">
        <v>469</v>
      </c>
      <c r="V29" s="25" t="s">
        <v>470</v>
      </c>
      <c r="W29" s="25" t="s">
        <v>471</v>
      </c>
      <c r="X29" s="25" t="n">
        <v>380501475273</v>
      </c>
      <c r="Y29" s="12" t="s">
        <v>282</v>
      </c>
      <c r="Z29" s="12" t="s">
        <v>283</v>
      </c>
      <c r="AA29" s="12" t="s">
        <v>370</v>
      </c>
      <c r="AB29" s="19" t="str">
        <f aca="false">LEFT(AE:AE,1)</f>
        <v>1</v>
      </c>
      <c r="AC29" s="19" t="str">
        <f aca="false">LEFT(AF:AF,1)</f>
        <v>Н</v>
      </c>
      <c r="AD29" s="12" t="e">
        <f aca="false">textjoin(".",TRUE(),AB29,AC29)</f>
        <v>#NAME?</v>
      </c>
      <c r="AE29" s="25" t="s">
        <v>81</v>
      </c>
      <c r="AF29" s="25" t="s">
        <v>371</v>
      </c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 t="s">
        <v>324</v>
      </c>
      <c r="AT29" s="68" t="s">
        <v>458</v>
      </c>
      <c r="AU29" s="12" t="s">
        <v>459</v>
      </c>
      <c r="AV29" s="29" t="s">
        <v>460</v>
      </c>
      <c r="AW29" s="25" t="s">
        <v>114</v>
      </c>
      <c r="AX29" s="25"/>
      <c r="AY29" s="25" t="s">
        <v>114</v>
      </c>
      <c r="AZ29" s="25"/>
      <c r="BA29" s="25"/>
      <c r="BB29" s="25"/>
      <c r="BC29" s="25" t="s">
        <v>114</v>
      </c>
      <c r="BD29" s="25"/>
      <c r="BE29" s="25"/>
      <c r="BF29" s="25"/>
      <c r="BG29" s="25"/>
    </row>
    <row r="30" customFormat="false" ht="12.8" hidden="false" customHeight="false" outlineLevel="0" collapsed="false">
      <c r="A30" s="14" t="s">
        <v>472</v>
      </c>
      <c r="B30" s="14" t="s">
        <v>473</v>
      </c>
      <c r="C30" s="93" t="e">
        <f aca="false">textjoin(" ",,A30,B30)</f>
        <v>#NAME?</v>
      </c>
      <c r="D30" s="12" t="s">
        <v>474</v>
      </c>
      <c r="E30" s="12" t="s">
        <v>475</v>
      </c>
      <c r="F30" s="25" t="s">
        <v>137</v>
      </c>
      <c r="G30" s="25" t="n">
        <v>3</v>
      </c>
      <c r="H30" s="26" t="s">
        <v>476</v>
      </c>
      <c r="I30" s="27" t="s">
        <v>97</v>
      </c>
      <c r="J30" s="25"/>
      <c r="K30" s="18" t="n">
        <v>25</v>
      </c>
      <c r="L30" s="18" t="n">
        <v>25</v>
      </c>
      <c r="M30" s="17"/>
      <c r="N30" s="17"/>
      <c r="O30" s="25" t="s">
        <v>477</v>
      </c>
      <c r="P30" s="12" t="s">
        <v>227</v>
      </c>
      <c r="Q30" s="12" t="s">
        <v>228</v>
      </c>
      <c r="R30" s="12"/>
      <c r="S30" s="12"/>
      <c r="T30" s="25" t="s">
        <v>478</v>
      </c>
      <c r="U30" s="12" t="s">
        <v>479</v>
      </c>
      <c r="V30" s="25" t="s">
        <v>480</v>
      </c>
      <c r="W30" s="25" t="s">
        <v>481</v>
      </c>
      <c r="X30" s="25" t="n">
        <f aca="false">+37067537060</f>
        <v>37067537060</v>
      </c>
      <c r="Y30" s="12" t="s">
        <v>78</v>
      </c>
      <c r="Z30" s="12" t="s">
        <v>482</v>
      </c>
      <c r="AA30" s="12" t="s">
        <v>483</v>
      </c>
      <c r="AB30" s="19" t="str">
        <f aca="false">LEFT(AE:AE,1)</f>
        <v>1</v>
      </c>
      <c r="AC30" s="19" t="str">
        <f aca="false">LEFT(AG:AG,1)</f>
        <v/>
      </c>
      <c r="AD30" s="12" t="e">
        <f aca="false">textjoin(".",TRUE(),AB30,AC30)</f>
        <v>#NAME?</v>
      </c>
      <c r="AE30" s="25" t="s">
        <v>81</v>
      </c>
      <c r="AF30" s="25" t="s">
        <v>371</v>
      </c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 t="s">
        <v>110</v>
      </c>
      <c r="AT30" s="68" t="s">
        <v>484</v>
      </c>
      <c r="AU30" s="12" t="s">
        <v>485</v>
      </c>
      <c r="AV30" s="29" t="s">
        <v>486</v>
      </c>
      <c r="AW30" s="25" t="s">
        <v>114</v>
      </c>
      <c r="AX30" s="25"/>
      <c r="AY30" s="25" t="s">
        <v>114</v>
      </c>
      <c r="AZ30" s="25"/>
      <c r="BA30" s="25"/>
      <c r="BB30" s="25"/>
      <c r="BC30" s="25" t="s">
        <v>114</v>
      </c>
      <c r="BD30" s="25"/>
      <c r="BE30" s="25"/>
      <c r="BF30" s="25"/>
      <c r="BG30" s="25"/>
    </row>
    <row r="31" customFormat="false" ht="12.8" hidden="false" customHeight="false" outlineLevel="0" collapsed="false">
      <c r="A31" s="14" t="s">
        <v>377</v>
      </c>
      <c r="B31" s="14" t="s">
        <v>487</v>
      </c>
      <c r="C31" s="24" t="e">
        <f aca="false">textjoin(" ",,A31,B31)</f>
        <v>#NAME?</v>
      </c>
      <c r="D31" s="12" t="s">
        <v>488</v>
      </c>
      <c r="E31" s="12" t="s">
        <v>489</v>
      </c>
      <c r="F31" s="25" t="s">
        <v>96</v>
      </c>
      <c r="G31" s="25" t="n">
        <v>1</v>
      </c>
      <c r="H31" s="8" t="s">
        <v>296</v>
      </c>
      <c r="I31" s="17" t="s">
        <v>69</v>
      </c>
      <c r="J31" s="25" t="n">
        <v>0</v>
      </c>
      <c r="K31" s="33" t="n">
        <v>0</v>
      </c>
      <c r="L31" s="33" t="n">
        <v>0</v>
      </c>
      <c r="M31" s="17" t="n">
        <v>1</v>
      </c>
      <c r="N31" s="17" t="s">
        <v>60</v>
      </c>
      <c r="O31" s="25" t="s">
        <v>490</v>
      </c>
      <c r="P31" s="12" t="s">
        <v>225</v>
      </c>
      <c r="Q31" s="12" t="s">
        <v>226</v>
      </c>
      <c r="R31" s="12"/>
      <c r="S31" s="12"/>
      <c r="T31" s="25" t="s">
        <v>491</v>
      </c>
      <c r="U31" s="12" t="s">
        <v>492</v>
      </c>
      <c r="V31" s="25" t="s">
        <v>493</v>
      </c>
      <c r="W31" s="25" t="s">
        <v>494</v>
      </c>
      <c r="X31" s="25" t="n">
        <f aca="false">+380675839851</f>
        <v>380675839851</v>
      </c>
      <c r="Y31" s="12" t="s">
        <v>282</v>
      </c>
      <c r="Z31" s="12" t="s">
        <v>495</v>
      </c>
      <c r="AA31" s="12" t="s">
        <v>496</v>
      </c>
      <c r="AB31" s="19" t="str">
        <f aca="false">LEFT(AE:AE,1)</f>
        <v>2</v>
      </c>
      <c r="AC31" s="19" t="str">
        <f aca="false">LEFT(AG:AG,1)</f>
        <v>2</v>
      </c>
      <c r="AD31" s="12" t="e">
        <f aca="false">textjoin(".",TRUE(),AB31,AC31)</f>
        <v>#NAME?</v>
      </c>
      <c r="AE31" s="25" t="s">
        <v>342</v>
      </c>
      <c r="AF31" s="25"/>
      <c r="AG31" s="25" t="s">
        <v>497</v>
      </c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 t="s">
        <v>324</v>
      </c>
      <c r="AT31" s="68" t="s">
        <v>498</v>
      </c>
      <c r="AU31" s="12" t="s">
        <v>499</v>
      </c>
      <c r="AV31" s="29" t="s">
        <v>500</v>
      </c>
      <c r="AW31" s="25" t="s">
        <v>114</v>
      </c>
      <c r="AX31" s="25"/>
      <c r="AY31" s="25" t="s">
        <v>86</v>
      </c>
      <c r="AZ31" s="30" t="n">
        <v>44833</v>
      </c>
      <c r="BA31" s="30" t="n">
        <v>44836</v>
      </c>
      <c r="BB31" s="25" t="s">
        <v>114</v>
      </c>
      <c r="BC31" s="25" t="s">
        <v>86</v>
      </c>
      <c r="BD31" s="25" t="s">
        <v>501</v>
      </c>
      <c r="BE31" s="25" t="s">
        <v>89</v>
      </c>
      <c r="BF31" s="31" t="s">
        <v>502</v>
      </c>
      <c r="BG31" s="25"/>
    </row>
    <row r="32" customFormat="false" ht="25.95" hidden="false" customHeight="false" outlineLevel="0" collapsed="false">
      <c r="A32" s="14" t="s">
        <v>503</v>
      </c>
      <c r="B32" s="14" t="s">
        <v>504</v>
      </c>
      <c r="C32" s="24" t="e">
        <f aca="false">textjoin(" ",,A32,B32)</f>
        <v>#NAME?</v>
      </c>
      <c r="D32" s="12" t="s">
        <v>505</v>
      </c>
      <c r="E32" s="12" t="s">
        <v>506</v>
      </c>
      <c r="F32" s="12" t="s">
        <v>68</v>
      </c>
      <c r="G32" s="12" t="n">
        <v>1</v>
      </c>
      <c r="H32" s="8" t="s">
        <v>296</v>
      </c>
      <c r="I32" s="27" t="s">
        <v>60</v>
      </c>
      <c r="J32" s="12" t="n">
        <v>1</v>
      </c>
      <c r="K32" s="18" t="n">
        <v>25</v>
      </c>
      <c r="L32" s="18"/>
      <c r="M32" s="17"/>
      <c r="N32" s="17"/>
      <c r="O32" s="12" t="s">
        <v>507</v>
      </c>
      <c r="P32" s="12"/>
      <c r="Q32" s="12"/>
      <c r="R32" s="12" t="s">
        <v>508</v>
      </c>
      <c r="S32" s="12" t="s">
        <v>509</v>
      </c>
      <c r="T32" s="12" t="s">
        <v>510</v>
      </c>
      <c r="U32" s="12" t="s">
        <v>511</v>
      </c>
      <c r="V32" s="12" t="s">
        <v>511</v>
      </c>
      <c r="W32" s="12" t="s">
        <v>512</v>
      </c>
      <c r="X32" s="12" t="s">
        <v>513</v>
      </c>
      <c r="Y32" s="12" t="s">
        <v>126</v>
      </c>
      <c r="Z32" s="12" t="s">
        <v>514</v>
      </c>
      <c r="AA32" s="12" t="s">
        <v>515</v>
      </c>
      <c r="AB32" s="19" t="str">
        <f aca="false">LEFT(AE:AE,1)</f>
        <v>2</v>
      </c>
      <c r="AC32" s="19" t="str">
        <f aca="false">LEFT(AG:AG,1)</f>
        <v>2</v>
      </c>
      <c r="AD32" s="12" t="e">
        <f aca="false">textjoin(".",TRUE(),AB32,AC32)</f>
        <v>#NAME?</v>
      </c>
      <c r="AE32" s="12" t="s">
        <v>342</v>
      </c>
      <c r="AF32" s="12"/>
      <c r="AG32" s="25" t="s">
        <v>497</v>
      </c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 t="s">
        <v>110</v>
      </c>
      <c r="AT32" s="68" t="s">
        <v>516</v>
      </c>
      <c r="AU32" s="12" t="s">
        <v>517</v>
      </c>
      <c r="AV32" s="94" t="s">
        <v>518</v>
      </c>
      <c r="AW32" s="12" t="s">
        <v>86</v>
      </c>
      <c r="AX32" s="12"/>
      <c r="AY32" s="12" t="s">
        <v>86</v>
      </c>
      <c r="AZ32" s="95" t="n">
        <v>44833</v>
      </c>
      <c r="BA32" s="95" t="n">
        <v>44836</v>
      </c>
      <c r="BB32" s="12"/>
      <c r="BC32" s="12" t="s">
        <v>86</v>
      </c>
      <c r="BD32" s="12"/>
      <c r="BE32" s="12" t="s">
        <v>288</v>
      </c>
      <c r="BF32" s="96" t="s">
        <v>392</v>
      </c>
      <c r="BG32" s="35" t="s">
        <v>519</v>
      </c>
    </row>
    <row r="33" customFormat="false" ht="17.75" hidden="false" customHeight="false" outlineLevel="0" collapsed="false">
      <c r="A33" s="14" t="s">
        <v>520</v>
      </c>
      <c r="B33" s="14" t="s">
        <v>521</v>
      </c>
      <c r="C33" s="24" t="e">
        <f aca="false">textjoin(" ",,A33,B33)</f>
        <v>#NAME?</v>
      </c>
      <c r="D33" s="12" t="s">
        <v>522</v>
      </c>
      <c r="E33" s="12" t="s">
        <v>523</v>
      </c>
      <c r="F33" s="25" t="s">
        <v>68</v>
      </c>
      <c r="G33" s="25" t="n">
        <v>1</v>
      </c>
      <c r="H33" s="26" t="s">
        <v>97</v>
      </c>
      <c r="I33" s="27" t="s">
        <v>97</v>
      </c>
      <c r="J33" s="25" t="n">
        <v>0</v>
      </c>
      <c r="K33" s="18" t="n">
        <v>10</v>
      </c>
      <c r="L33" s="18" t="n">
        <v>10</v>
      </c>
      <c r="M33" s="17"/>
      <c r="N33" s="17"/>
      <c r="O33" s="25" t="s">
        <v>524</v>
      </c>
      <c r="P33" s="12" t="s">
        <v>139</v>
      </c>
      <c r="Q33" s="12" t="s">
        <v>140</v>
      </c>
      <c r="R33" s="12"/>
      <c r="S33" s="12"/>
      <c r="T33" s="25" t="s">
        <v>365</v>
      </c>
      <c r="U33" s="12" t="s">
        <v>525</v>
      </c>
      <c r="V33" s="25" t="s">
        <v>526</v>
      </c>
      <c r="W33" s="25" t="s">
        <v>527</v>
      </c>
      <c r="X33" s="25" t="n">
        <v>37062956788</v>
      </c>
      <c r="Y33" s="12" t="s">
        <v>126</v>
      </c>
      <c r="Z33" s="12" t="s">
        <v>528</v>
      </c>
      <c r="AA33" s="12" t="s">
        <v>529</v>
      </c>
      <c r="AB33" s="19" t="str">
        <f aca="false">LEFT(AE:AE,1)</f>
        <v>2</v>
      </c>
      <c r="AC33" s="19" t="str">
        <f aca="false">LEFT(AG:AG,1)</f>
        <v>2</v>
      </c>
      <c r="AD33" s="12" t="e">
        <f aca="false">textjoin(".",TRUE(),AB33,AC33)</f>
        <v>#NAME?</v>
      </c>
      <c r="AE33" s="25" t="s">
        <v>342</v>
      </c>
      <c r="AF33" s="25"/>
      <c r="AG33" s="25" t="s">
        <v>497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 t="s">
        <v>307</v>
      </c>
      <c r="AT33" s="68" t="s">
        <v>530</v>
      </c>
      <c r="AU33" s="12" t="s">
        <v>531</v>
      </c>
      <c r="AV33" s="29" t="s">
        <v>532</v>
      </c>
      <c r="AW33" s="25" t="s">
        <v>114</v>
      </c>
      <c r="AX33" s="25"/>
      <c r="AY33" s="25" t="s">
        <v>86</v>
      </c>
      <c r="AZ33" s="30" t="n">
        <v>44833</v>
      </c>
      <c r="BA33" s="30" t="n">
        <v>44836</v>
      </c>
      <c r="BB33" s="25" t="s">
        <v>114</v>
      </c>
      <c r="BC33" s="25" t="s">
        <v>86</v>
      </c>
      <c r="BD33" s="92" t="s">
        <v>533</v>
      </c>
      <c r="BE33" s="25" t="s">
        <v>288</v>
      </c>
      <c r="BF33" s="31" t="s">
        <v>392</v>
      </c>
      <c r="BG33" s="51" t="s">
        <v>534</v>
      </c>
    </row>
    <row r="34" customFormat="false" ht="13.8" hidden="false" customHeight="false" outlineLevel="0" collapsed="false">
      <c r="A34" s="14" t="s">
        <v>535</v>
      </c>
      <c r="B34" s="14" t="s">
        <v>536</v>
      </c>
      <c r="C34" s="24" t="e">
        <f aca="false">textjoin(" ",,A34,B34)</f>
        <v>#NAME?</v>
      </c>
      <c r="D34" s="12" t="s">
        <v>537</v>
      </c>
      <c r="E34" s="12" t="s">
        <v>538</v>
      </c>
      <c r="F34" s="25" t="s">
        <v>60</v>
      </c>
      <c r="G34" s="25" t="n">
        <v>1</v>
      </c>
      <c r="H34" s="8" t="s">
        <v>296</v>
      </c>
      <c r="I34" s="27" t="s">
        <v>60</v>
      </c>
      <c r="J34" s="23" t="n">
        <v>1</v>
      </c>
      <c r="K34" s="33" t="n">
        <v>0</v>
      </c>
      <c r="L34" s="33" t="n">
        <v>0</v>
      </c>
      <c r="M34" s="17"/>
      <c r="N34" s="17"/>
      <c r="O34" s="25" t="s">
        <v>539</v>
      </c>
      <c r="P34" s="12" t="s">
        <v>540</v>
      </c>
      <c r="Q34" s="12" t="s">
        <v>541</v>
      </c>
      <c r="R34" s="12"/>
      <c r="S34" s="12"/>
      <c r="T34" s="25" t="s">
        <v>542</v>
      </c>
      <c r="U34" s="12" t="s">
        <v>543</v>
      </c>
      <c r="V34" s="25" t="s">
        <v>544</v>
      </c>
      <c r="W34" s="25" t="s">
        <v>545</v>
      </c>
      <c r="X34" s="25" t="n">
        <v>5407461625</v>
      </c>
      <c r="Y34" s="12" t="s">
        <v>126</v>
      </c>
      <c r="Z34" s="12" t="s">
        <v>546</v>
      </c>
      <c r="AA34" s="12" t="s">
        <v>547</v>
      </c>
      <c r="AB34" s="19" t="str">
        <f aca="false">LEFT(AE:AE,1)</f>
        <v>2</v>
      </c>
      <c r="AC34" s="19" t="str">
        <f aca="false">LEFT(AG:AG,1)</f>
        <v>2</v>
      </c>
      <c r="AD34" s="12" t="e">
        <f aca="false">textjoin(".",TRUE(),AB34,AC34)</f>
        <v>#NAME?</v>
      </c>
      <c r="AE34" s="25" t="s">
        <v>342</v>
      </c>
      <c r="AF34" s="25"/>
      <c r="AG34" s="25" t="s">
        <v>497</v>
      </c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 t="s">
        <v>82</v>
      </c>
      <c r="AT34" s="68" t="s">
        <v>548</v>
      </c>
      <c r="AU34" s="12" t="s">
        <v>549</v>
      </c>
      <c r="AV34" s="29" t="s">
        <v>550</v>
      </c>
      <c r="AW34" s="25" t="s">
        <v>551</v>
      </c>
      <c r="AX34" s="25"/>
      <c r="AY34" s="25" t="s">
        <v>114</v>
      </c>
      <c r="AZ34" s="25"/>
      <c r="BA34" s="25"/>
      <c r="BB34" s="25"/>
      <c r="BC34" s="25" t="s">
        <v>114</v>
      </c>
      <c r="BD34" s="25"/>
      <c r="BE34" s="25"/>
      <c r="BF34" s="25"/>
      <c r="BG34" s="97"/>
    </row>
    <row r="35" customFormat="false" ht="12.8" hidden="false" customHeight="false" outlineLevel="0" collapsed="false">
      <c r="A35" s="14" t="s">
        <v>552</v>
      </c>
      <c r="B35" s="14" t="s">
        <v>553</v>
      </c>
      <c r="C35" s="24" t="e">
        <f aca="false">textjoin(" ",,A35,B35)</f>
        <v>#NAME?</v>
      </c>
      <c r="D35" s="12" t="s">
        <v>433</v>
      </c>
      <c r="E35" s="12" t="s">
        <v>554</v>
      </c>
      <c r="F35" s="25" t="s">
        <v>96</v>
      </c>
      <c r="G35" s="25" t="n">
        <v>2</v>
      </c>
      <c r="H35" s="26" t="s">
        <v>97</v>
      </c>
      <c r="I35" s="27" t="s">
        <v>97</v>
      </c>
      <c r="J35" s="25" t="n">
        <v>0</v>
      </c>
      <c r="K35" s="18" t="n">
        <v>10</v>
      </c>
      <c r="L35" s="18" t="n">
        <v>10</v>
      </c>
      <c r="M35" s="17" t="n">
        <v>1</v>
      </c>
      <c r="N35" s="17" t="s">
        <v>555</v>
      </c>
      <c r="O35" s="25" t="s">
        <v>556</v>
      </c>
      <c r="P35" s="12" t="s">
        <v>208</v>
      </c>
      <c r="Q35" s="12" t="s">
        <v>209</v>
      </c>
      <c r="R35" s="12" t="s">
        <v>139</v>
      </c>
      <c r="S35" s="12" t="s">
        <v>140</v>
      </c>
      <c r="T35" s="25" t="s">
        <v>557</v>
      </c>
      <c r="U35" s="12" t="s">
        <v>558</v>
      </c>
      <c r="V35" s="25" t="s">
        <v>559</v>
      </c>
      <c r="W35" s="25" t="s">
        <v>560</v>
      </c>
      <c r="X35" s="25" t="e">
        <f aca="false">+48 48570875714</f>
        <v>#VALUE!</v>
      </c>
      <c r="Y35" s="12" t="s">
        <v>282</v>
      </c>
      <c r="Z35" s="12" t="s">
        <v>195</v>
      </c>
      <c r="AA35" s="12" t="s">
        <v>561</v>
      </c>
      <c r="AB35" s="19" t="str">
        <f aca="false">LEFT(AE:AE,1)</f>
        <v>2</v>
      </c>
      <c r="AC35" s="19" t="str">
        <f aca="false">LEFT(AG:AG,1)</f>
        <v>2</v>
      </c>
      <c r="AD35" s="12" t="e">
        <f aca="false">textjoin(".",TRUE(),AB35,AC35)</f>
        <v>#NAME?</v>
      </c>
      <c r="AE35" s="25" t="s">
        <v>342</v>
      </c>
      <c r="AF35" s="25"/>
      <c r="AG35" s="25" t="s">
        <v>497</v>
      </c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 t="s">
        <v>110</v>
      </c>
      <c r="AT35" s="68" t="s">
        <v>562</v>
      </c>
      <c r="AU35" s="12" t="s">
        <v>563</v>
      </c>
      <c r="AV35" s="29" t="s">
        <v>564</v>
      </c>
      <c r="AW35" s="25" t="s">
        <v>114</v>
      </c>
      <c r="AX35" s="25"/>
      <c r="AY35" s="25" t="s">
        <v>86</v>
      </c>
      <c r="AZ35" s="30" t="n">
        <v>44833</v>
      </c>
      <c r="BA35" s="30" t="n">
        <v>44836</v>
      </c>
      <c r="BB35" s="25" t="s">
        <v>86</v>
      </c>
      <c r="BC35" s="25" t="s">
        <v>86</v>
      </c>
      <c r="BD35" s="25" t="s">
        <v>565</v>
      </c>
      <c r="BE35" s="25" t="s">
        <v>288</v>
      </c>
      <c r="BF35" s="31" t="s">
        <v>392</v>
      </c>
      <c r="BG35" s="25"/>
    </row>
    <row r="36" customFormat="false" ht="12.8" hidden="false" customHeight="false" outlineLevel="0" collapsed="false">
      <c r="A36" s="14" t="s">
        <v>566</v>
      </c>
      <c r="B36" s="14" t="s">
        <v>567</v>
      </c>
      <c r="C36" s="24" t="e">
        <f aca="false">textjoin(" ",,A36,B36)</f>
        <v>#NAME?</v>
      </c>
      <c r="D36" s="12" t="s">
        <v>568</v>
      </c>
      <c r="E36" s="12" t="s">
        <v>569</v>
      </c>
      <c r="F36" s="25" t="s">
        <v>137</v>
      </c>
      <c r="G36" s="25" t="n">
        <v>2</v>
      </c>
      <c r="H36" s="26" t="s">
        <v>97</v>
      </c>
      <c r="I36" s="17" t="s">
        <v>69</v>
      </c>
      <c r="J36" s="25" t="n">
        <v>1</v>
      </c>
      <c r="K36" s="18" t="n">
        <v>25</v>
      </c>
      <c r="L36" s="18"/>
      <c r="M36" s="17"/>
      <c r="N36" s="17"/>
      <c r="O36" s="25" t="s">
        <v>570</v>
      </c>
      <c r="P36" s="12" t="s">
        <v>208</v>
      </c>
      <c r="Q36" s="12" t="s">
        <v>209</v>
      </c>
      <c r="R36" s="12"/>
      <c r="S36" s="12"/>
      <c r="T36" s="25" t="s">
        <v>571</v>
      </c>
      <c r="U36" s="12" t="s">
        <v>572</v>
      </c>
      <c r="V36" s="25" t="s">
        <v>573</v>
      </c>
      <c r="W36" s="25" t="s">
        <v>574</v>
      </c>
      <c r="X36" s="25" t="n">
        <f aca="false">+48602433676</f>
        <v>48602433676</v>
      </c>
      <c r="Y36" s="12" t="s">
        <v>282</v>
      </c>
      <c r="Z36" s="12" t="s">
        <v>575</v>
      </c>
      <c r="AA36" s="12" t="s">
        <v>576</v>
      </c>
      <c r="AB36" s="19" t="str">
        <f aca="false">LEFT(AE:AE,1)</f>
        <v>2</v>
      </c>
      <c r="AC36" s="19" t="str">
        <f aca="false">LEFT(AG:AG,1)</f>
        <v>2</v>
      </c>
      <c r="AD36" s="12" t="e">
        <f aca="false">textjoin(".",TRUE(),AB36,AC36)</f>
        <v>#NAME?</v>
      </c>
      <c r="AE36" s="25" t="s">
        <v>342</v>
      </c>
      <c r="AF36" s="25"/>
      <c r="AG36" s="25" t="s">
        <v>577</v>
      </c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 t="s">
        <v>578</v>
      </c>
      <c r="AT36" s="98" t="s">
        <v>579</v>
      </c>
      <c r="AU36" s="12" t="s">
        <v>580</v>
      </c>
      <c r="AV36" s="29" t="s">
        <v>581</v>
      </c>
      <c r="AW36" s="25" t="s">
        <v>114</v>
      </c>
      <c r="AX36" s="25"/>
      <c r="AY36" s="25" t="s">
        <v>114</v>
      </c>
      <c r="AZ36" s="25"/>
      <c r="BA36" s="25"/>
      <c r="BB36" s="25"/>
      <c r="BC36" s="25" t="s">
        <v>114</v>
      </c>
      <c r="BD36" s="25"/>
      <c r="BE36" s="25"/>
      <c r="BF36" s="25"/>
      <c r="BG36" s="25" t="s">
        <v>69</v>
      </c>
    </row>
    <row r="37" customFormat="false" ht="12.8" hidden="false" customHeight="false" outlineLevel="0" collapsed="false">
      <c r="A37" s="14" t="s">
        <v>347</v>
      </c>
      <c r="B37" s="14" t="s">
        <v>582</v>
      </c>
      <c r="C37" s="24" t="e">
        <f aca="false">textjoin(" ",,A37,B37)</f>
        <v>#NAME?</v>
      </c>
      <c r="D37" s="12" t="s">
        <v>349</v>
      </c>
      <c r="E37" s="12" t="s">
        <v>583</v>
      </c>
      <c r="F37" s="25" t="s">
        <v>96</v>
      </c>
      <c r="G37" s="25" t="n">
        <v>2</v>
      </c>
      <c r="H37" s="26" t="s">
        <v>97</v>
      </c>
      <c r="I37" s="27" t="s">
        <v>60</v>
      </c>
      <c r="J37" s="25" t="n">
        <v>0</v>
      </c>
      <c r="K37" s="18" t="n">
        <v>10</v>
      </c>
      <c r="L37" s="18" t="n">
        <v>10</v>
      </c>
      <c r="M37" s="17" t="n">
        <v>1</v>
      </c>
      <c r="N37" s="17" t="s">
        <v>584</v>
      </c>
      <c r="O37" s="25" t="s">
        <v>585</v>
      </c>
      <c r="P37" s="12" t="s">
        <v>139</v>
      </c>
      <c r="Q37" s="12" t="s">
        <v>140</v>
      </c>
      <c r="R37" s="12"/>
      <c r="S37" s="12"/>
      <c r="T37" s="25" t="s">
        <v>586</v>
      </c>
      <c r="U37" s="12" t="s">
        <v>587</v>
      </c>
      <c r="V37" s="25" t="s">
        <v>588</v>
      </c>
      <c r="W37" s="25" t="s">
        <v>589</v>
      </c>
      <c r="X37" s="25" t="n">
        <f aca="false">+375291274457</f>
        <v>375291274457</v>
      </c>
      <c r="Y37" s="12" t="s">
        <v>126</v>
      </c>
      <c r="Z37" s="12" t="s">
        <v>590</v>
      </c>
      <c r="AA37" s="12" t="s">
        <v>591</v>
      </c>
      <c r="AB37" s="19" t="str">
        <f aca="false">LEFT(AE:AE,1)</f>
        <v>2</v>
      </c>
      <c r="AC37" s="19" t="str">
        <f aca="false">LEFT(AG:AG,1)</f>
        <v>2</v>
      </c>
      <c r="AD37" s="12" t="e">
        <f aca="false">textjoin(".",TRUE(),AB37,AC37)</f>
        <v>#NAME?</v>
      </c>
      <c r="AE37" s="25" t="s">
        <v>342</v>
      </c>
      <c r="AF37" s="25"/>
      <c r="AG37" s="25" t="s">
        <v>577</v>
      </c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 t="s">
        <v>82</v>
      </c>
      <c r="AT37" s="68" t="s">
        <v>592</v>
      </c>
      <c r="AU37" s="12" t="s">
        <v>593</v>
      </c>
      <c r="AV37" s="29" t="s">
        <v>594</v>
      </c>
      <c r="AW37" s="25" t="s">
        <v>595</v>
      </c>
      <c r="AX37" s="25" t="s">
        <v>596</v>
      </c>
      <c r="AY37" s="25" t="s">
        <v>86</v>
      </c>
      <c r="AZ37" s="30" t="n">
        <v>44833</v>
      </c>
      <c r="BA37" s="30" t="n">
        <v>44836</v>
      </c>
      <c r="BB37" s="25" t="s">
        <v>114</v>
      </c>
      <c r="BC37" s="25" t="s">
        <v>86</v>
      </c>
      <c r="BD37" s="25" t="s">
        <v>597</v>
      </c>
      <c r="BE37" s="25" t="s">
        <v>288</v>
      </c>
      <c r="BF37" s="31" t="s">
        <v>392</v>
      </c>
      <c r="BG37" s="23" t="s">
        <v>598</v>
      </c>
    </row>
    <row r="38" customFormat="false" ht="12.8" hidden="false" customHeight="false" outlineLevel="0" collapsed="false">
      <c r="A38" s="14" t="s">
        <v>447</v>
      </c>
      <c r="B38" s="14" t="s">
        <v>599</v>
      </c>
      <c r="C38" s="24" t="e">
        <f aca="false">textjoin(" ",,A38,B38)</f>
        <v>#NAME?</v>
      </c>
      <c r="D38" s="12" t="s">
        <v>600</v>
      </c>
      <c r="E38" s="12" t="s">
        <v>601</v>
      </c>
      <c r="F38" s="25" t="s">
        <v>137</v>
      </c>
      <c r="G38" s="25" t="n">
        <v>2</v>
      </c>
      <c r="H38" s="26" t="s">
        <v>97</v>
      </c>
      <c r="I38" s="27" t="s">
        <v>97</v>
      </c>
      <c r="J38" s="23" t="n">
        <v>0</v>
      </c>
      <c r="K38" s="18" t="n">
        <v>10</v>
      </c>
      <c r="L38" s="18" t="n">
        <v>10</v>
      </c>
      <c r="M38" s="17"/>
      <c r="N38" s="17"/>
      <c r="O38" s="25" t="s">
        <v>602</v>
      </c>
      <c r="P38" s="12" t="s">
        <v>603</v>
      </c>
      <c r="Q38" s="12" t="s">
        <v>604</v>
      </c>
      <c r="R38" s="12"/>
      <c r="S38" s="12"/>
      <c r="T38" s="25" t="s">
        <v>605</v>
      </c>
      <c r="U38" s="12" t="s">
        <v>606</v>
      </c>
      <c r="V38" s="25" t="s">
        <v>606</v>
      </c>
      <c r="W38" s="25" t="s">
        <v>607</v>
      </c>
      <c r="X38" s="25" t="n">
        <f aca="false">+995599144468</f>
        <v>995599144468</v>
      </c>
      <c r="Y38" s="12" t="s">
        <v>126</v>
      </c>
      <c r="Z38" s="12" t="s">
        <v>608</v>
      </c>
      <c r="AA38" s="12" t="s">
        <v>608</v>
      </c>
      <c r="AB38" s="19" t="str">
        <f aca="false">LEFT(AE:AE,1)</f>
        <v>2</v>
      </c>
      <c r="AC38" s="19" t="str">
        <f aca="false">LEFT(AG:AG,1)</f>
        <v>2</v>
      </c>
      <c r="AD38" s="12" t="e">
        <f aca="false">textjoin(".",TRUE(),AB38,AC38)</f>
        <v>#NAME?</v>
      </c>
      <c r="AE38" s="25" t="s">
        <v>342</v>
      </c>
      <c r="AF38" s="25"/>
      <c r="AG38" s="25" t="s">
        <v>577</v>
      </c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 t="s">
        <v>82</v>
      </c>
      <c r="AT38" s="68" t="s">
        <v>609</v>
      </c>
      <c r="AU38" s="12" t="s">
        <v>610</v>
      </c>
      <c r="AV38" s="29" t="s">
        <v>611</v>
      </c>
      <c r="AW38" s="25" t="s">
        <v>114</v>
      </c>
      <c r="AX38" s="25"/>
      <c r="AY38" s="25" t="s">
        <v>114</v>
      </c>
      <c r="AZ38" s="25"/>
      <c r="BA38" s="25"/>
      <c r="BB38" s="25"/>
      <c r="BC38" s="25" t="s">
        <v>114</v>
      </c>
      <c r="BD38" s="25"/>
      <c r="BE38" s="25"/>
      <c r="BF38" s="25"/>
      <c r="BG38" s="25"/>
    </row>
    <row r="39" customFormat="false" ht="12.8" hidden="false" customHeight="false" outlineLevel="0" collapsed="false">
      <c r="A39" s="14" t="s">
        <v>612</v>
      </c>
      <c r="B39" s="14" t="s">
        <v>613</v>
      </c>
      <c r="C39" s="24" t="e">
        <f aca="false">textjoin(" ",,A39,B39)</f>
        <v>#NAME?</v>
      </c>
      <c r="D39" s="12" t="s">
        <v>614</v>
      </c>
      <c r="E39" s="12" t="s">
        <v>615</v>
      </c>
      <c r="F39" s="25" t="s">
        <v>137</v>
      </c>
      <c r="G39" s="25" t="n">
        <v>2</v>
      </c>
      <c r="H39" s="8" t="s">
        <v>296</v>
      </c>
      <c r="I39" s="27" t="s">
        <v>60</v>
      </c>
      <c r="J39" s="23" t="n">
        <v>1</v>
      </c>
      <c r="K39" s="18" t="n">
        <v>10</v>
      </c>
      <c r="L39" s="18" t="n">
        <v>10</v>
      </c>
      <c r="M39" s="17"/>
      <c r="N39" s="17"/>
      <c r="O39" s="25" t="s">
        <v>616</v>
      </c>
      <c r="P39" s="12" t="s">
        <v>617</v>
      </c>
      <c r="Q39" s="12" t="s">
        <v>618</v>
      </c>
      <c r="R39" s="12"/>
      <c r="S39" s="12"/>
      <c r="T39" s="25" t="s">
        <v>619</v>
      </c>
      <c r="U39" s="12" t="s">
        <v>606</v>
      </c>
      <c r="V39" s="25" t="s">
        <v>606</v>
      </c>
      <c r="W39" s="25" t="s">
        <v>620</v>
      </c>
      <c r="X39" s="25" t="n">
        <v>905365445126</v>
      </c>
      <c r="Y39" s="12" t="s">
        <v>621</v>
      </c>
      <c r="Z39" s="12" t="s">
        <v>622</v>
      </c>
      <c r="AA39" s="12" t="s">
        <v>623</v>
      </c>
      <c r="AB39" s="19" t="str">
        <f aca="false">LEFT(AE:AE,1)</f>
        <v>2</v>
      </c>
      <c r="AC39" s="19" t="str">
        <f aca="false">LEFT(AG:AG,1)</f>
        <v>2</v>
      </c>
      <c r="AD39" s="12" t="e">
        <f aca="false">textjoin(".",TRUE(),AB39,AC39)</f>
        <v>#NAME?</v>
      </c>
      <c r="AE39" s="25" t="s">
        <v>342</v>
      </c>
      <c r="AF39" s="25"/>
      <c r="AG39" s="25" t="s">
        <v>577</v>
      </c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 t="s">
        <v>82</v>
      </c>
      <c r="AT39" s="68" t="s">
        <v>624</v>
      </c>
      <c r="AU39" s="12" t="s">
        <v>625</v>
      </c>
      <c r="AV39" s="29" t="s">
        <v>626</v>
      </c>
      <c r="AW39" s="25" t="s">
        <v>86</v>
      </c>
      <c r="AX39" s="25" t="s">
        <v>627</v>
      </c>
      <c r="AY39" s="25" t="s">
        <v>114</v>
      </c>
      <c r="AZ39" s="25"/>
      <c r="BA39" s="25"/>
      <c r="BB39" s="25"/>
      <c r="BC39" s="25" t="s">
        <v>114</v>
      </c>
      <c r="BD39" s="25"/>
      <c r="BE39" s="25"/>
      <c r="BF39" s="25"/>
      <c r="BG39" s="25"/>
    </row>
    <row r="40" customFormat="false" ht="12.8" hidden="false" customHeight="false" outlineLevel="0" collapsed="false">
      <c r="A40" s="14" t="s">
        <v>463</v>
      </c>
      <c r="B40" s="14" t="s">
        <v>628</v>
      </c>
      <c r="C40" s="24" t="e">
        <f aca="false">textjoin(" ",,A40,B40)</f>
        <v>#NAME?</v>
      </c>
      <c r="D40" s="12" t="s">
        <v>629</v>
      </c>
      <c r="E40" s="12" t="s">
        <v>630</v>
      </c>
      <c r="F40" s="25" t="s">
        <v>68</v>
      </c>
      <c r="G40" s="25" t="n">
        <v>1</v>
      </c>
      <c r="H40" s="26" t="s">
        <v>97</v>
      </c>
      <c r="I40" s="27" t="s">
        <v>97</v>
      </c>
      <c r="J40" s="25" t="n">
        <v>0</v>
      </c>
      <c r="K40" s="18" t="n">
        <v>10</v>
      </c>
      <c r="L40" s="18" t="n">
        <v>10</v>
      </c>
      <c r="M40" s="17"/>
      <c r="N40" s="17"/>
      <c r="O40" s="25" t="s">
        <v>631</v>
      </c>
      <c r="P40" s="12" t="s">
        <v>139</v>
      </c>
      <c r="Q40" s="12" t="s">
        <v>140</v>
      </c>
      <c r="R40" s="12"/>
      <c r="S40" s="12"/>
      <c r="T40" s="25" t="s">
        <v>632</v>
      </c>
      <c r="U40" s="12" t="s">
        <v>633</v>
      </c>
      <c r="V40" s="25" t="s">
        <v>634</v>
      </c>
      <c r="W40" s="25" t="s">
        <v>635</v>
      </c>
      <c r="X40" s="25" t="n">
        <f aca="false">+375295049611</f>
        <v>375295049611</v>
      </c>
      <c r="Y40" s="12" t="s">
        <v>126</v>
      </c>
      <c r="Z40" s="12"/>
      <c r="AA40" s="12"/>
      <c r="AB40" s="19" t="str">
        <f aca="false">LEFT(AE:AE,1)</f>
        <v>2</v>
      </c>
      <c r="AC40" s="19" t="str">
        <f aca="false">LEFT(AG:AG,1)</f>
        <v>2</v>
      </c>
      <c r="AD40" s="12" t="e">
        <f aca="false">textjoin(".",TRUE(),AB40,AC40)</f>
        <v>#NAME?</v>
      </c>
      <c r="AE40" s="25" t="s">
        <v>342</v>
      </c>
      <c r="AF40" s="25"/>
      <c r="AG40" s="25" t="s">
        <v>577</v>
      </c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 t="s">
        <v>82</v>
      </c>
      <c r="AT40" s="68" t="s">
        <v>636</v>
      </c>
      <c r="AU40" s="12" t="s">
        <v>637</v>
      </c>
      <c r="AV40" s="29" t="s">
        <v>638</v>
      </c>
      <c r="AW40" s="25" t="s">
        <v>114</v>
      </c>
      <c r="AX40" s="25"/>
      <c r="AY40" s="25" t="s">
        <v>86</v>
      </c>
      <c r="AZ40" s="30" t="n">
        <v>44833</v>
      </c>
      <c r="BA40" s="30" t="n">
        <v>44836</v>
      </c>
      <c r="BB40" s="25" t="s">
        <v>114</v>
      </c>
      <c r="BC40" s="25" t="s">
        <v>86</v>
      </c>
      <c r="BD40" s="25" t="s">
        <v>639</v>
      </c>
      <c r="BE40" s="25" t="s">
        <v>288</v>
      </c>
      <c r="BF40" s="31" t="s">
        <v>640</v>
      </c>
      <c r="BG40" s="25"/>
    </row>
    <row r="41" customFormat="false" ht="12.8" hidden="false" customHeight="false" outlineLevel="0" collapsed="false">
      <c r="A41" s="14" t="s">
        <v>641</v>
      </c>
      <c r="B41" s="14" t="s">
        <v>642</v>
      </c>
      <c r="C41" s="24" t="e">
        <f aca="false">textjoin(" ",,A41,B41)</f>
        <v>#NAME?</v>
      </c>
      <c r="D41" s="12" t="s">
        <v>643</v>
      </c>
      <c r="E41" s="12" t="s">
        <v>644</v>
      </c>
      <c r="F41" s="25" t="s">
        <v>68</v>
      </c>
      <c r="G41" s="25" t="n">
        <v>2</v>
      </c>
      <c r="H41" s="26" t="s">
        <v>97</v>
      </c>
      <c r="I41" s="27" t="s">
        <v>97</v>
      </c>
      <c r="J41" s="25" t="n">
        <v>0</v>
      </c>
      <c r="K41" s="18" t="n">
        <v>10</v>
      </c>
      <c r="L41" s="18" t="n">
        <v>10</v>
      </c>
      <c r="M41" s="17"/>
      <c r="N41" s="17"/>
      <c r="O41" s="25" t="s">
        <v>645</v>
      </c>
      <c r="P41" s="12" t="s">
        <v>227</v>
      </c>
      <c r="Q41" s="12" t="s">
        <v>228</v>
      </c>
      <c r="R41" s="12"/>
      <c r="S41" s="12"/>
      <c r="T41" s="25" t="s">
        <v>365</v>
      </c>
      <c r="U41" s="12" t="s">
        <v>646</v>
      </c>
      <c r="V41" s="25" t="s">
        <v>647</v>
      </c>
      <c r="W41" s="25" t="s">
        <v>648</v>
      </c>
      <c r="X41" s="25" t="n">
        <f aca="false">+37067049963</f>
        <v>37067049963</v>
      </c>
      <c r="Y41" s="36" t="s">
        <v>282</v>
      </c>
      <c r="Z41" s="36" t="s">
        <v>214</v>
      </c>
      <c r="AA41" s="36" t="s">
        <v>215</v>
      </c>
      <c r="AB41" s="19" t="str">
        <f aca="false">LEFT(AE:AE,1)</f>
        <v>2</v>
      </c>
      <c r="AC41" s="19" t="str">
        <f aca="false">LEFT(AG:AG,1)</f>
        <v>2</v>
      </c>
      <c r="AD41" s="12" t="e">
        <f aca="false">textjoin(".",TRUE(),AB41,AC41)</f>
        <v>#NAME?</v>
      </c>
      <c r="AE41" s="25" t="s">
        <v>342</v>
      </c>
      <c r="AF41" s="25"/>
      <c r="AG41" s="25" t="s">
        <v>577</v>
      </c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 t="s">
        <v>110</v>
      </c>
      <c r="AT41" s="68" t="s">
        <v>649</v>
      </c>
      <c r="AU41" s="61" t="s">
        <v>650</v>
      </c>
      <c r="AV41" s="29" t="s">
        <v>651</v>
      </c>
      <c r="AW41" s="25" t="s">
        <v>114</v>
      </c>
      <c r="AX41" s="25"/>
      <c r="AY41" s="25" t="s">
        <v>86</v>
      </c>
      <c r="AZ41" s="30" t="n">
        <v>44833</v>
      </c>
      <c r="BA41" s="30" t="n">
        <v>44836</v>
      </c>
      <c r="BB41" s="25" t="s">
        <v>86</v>
      </c>
      <c r="BC41" s="25" t="s">
        <v>86</v>
      </c>
      <c r="BD41" s="25" t="s">
        <v>375</v>
      </c>
      <c r="BE41" s="25" t="s">
        <v>288</v>
      </c>
      <c r="BF41" s="31" t="s">
        <v>392</v>
      </c>
      <c r="BG41" s="60"/>
    </row>
    <row r="42" customFormat="false" ht="12.8" hidden="false" customHeight="false" outlineLevel="0" collapsed="false">
      <c r="A42" s="14" t="s">
        <v>652</v>
      </c>
      <c r="B42" s="14" t="s">
        <v>653</v>
      </c>
      <c r="C42" s="24" t="e">
        <f aca="false">textjoin(" ",,A42,B42)</f>
        <v>#NAME?</v>
      </c>
      <c r="D42" s="12" t="s">
        <v>654</v>
      </c>
      <c r="E42" s="12" t="s">
        <v>655</v>
      </c>
      <c r="F42" s="25" t="s">
        <v>137</v>
      </c>
      <c r="G42" s="25" t="n">
        <v>1</v>
      </c>
      <c r="H42" s="26" t="s">
        <v>97</v>
      </c>
      <c r="I42" s="27" t="s">
        <v>97</v>
      </c>
      <c r="J42" s="25" t="n">
        <v>0</v>
      </c>
      <c r="K42" s="18" t="n">
        <v>25</v>
      </c>
      <c r="L42" s="18" t="n">
        <v>25</v>
      </c>
      <c r="M42" s="17"/>
      <c r="N42" s="17"/>
      <c r="O42" s="25" t="s">
        <v>656</v>
      </c>
      <c r="P42" s="12" t="s">
        <v>155</v>
      </c>
      <c r="Q42" s="12" t="s">
        <v>156</v>
      </c>
      <c r="R42" s="12" t="s">
        <v>657</v>
      </c>
      <c r="S42" s="12" t="s">
        <v>658</v>
      </c>
      <c r="T42" s="25" t="s">
        <v>157</v>
      </c>
      <c r="U42" s="12" t="s">
        <v>158</v>
      </c>
      <c r="V42" s="25" t="s">
        <v>159</v>
      </c>
      <c r="W42" s="25" t="s">
        <v>659</v>
      </c>
      <c r="X42" s="25" t="n">
        <f aca="false">+447923698100</f>
        <v>447923698100</v>
      </c>
      <c r="Y42" s="12" t="s">
        <v>126</v>
      </c>
      <c r="Z42" s="12" t="s">
        <v>660</v>
      </c>
      <c r="AA42" s="12" t="s">
        <v>661</v>
      </c>
      <c r="AB42" s="19" t="str">
        <f aca="false">LEFT(AE:AE,1)</f>
        <v>2</v>
      </c>
      <c r="AC42" s="19" t="str">
        <f aca="false">LEFT(AG:AG,1)</f>
        <v>2</v>
      </c>
      <c r="AD42" s="12" t="e">
        <f aca="false">textjoin(".",TRUE(),AB42,AC42)</f>
        <v>#NAME?</v>
      </c>
      <c r="AE42" s="25" t="s">
        <v>342</v>
      </c>
      <c r="AF42" s="25"/>
      <c r="AG42" s="25" t="s">
        <v>577</v>
      </c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 t="s">
        <v>110</v>
      </c>
      <c r="AT42" s="77" t="s">
        <v>662</v>
      </c>
      <c r="AU42" s="68" t="s">
        <v>663</v>
      </c>
      <c r="AV42" s="29" t="s">
        <v>664</v>
      </c>
      <c r="AW42" s="25" t="s">
        <v>114</v>
      </c>
      <c r="AX42" s="25"/>
      <c r="AY42" s="25" t="s">
        <v>114</v>
      </c>
      <c r="AZ42" s="25"/>
      <c r="BA42" s="25"/>
      <c r="BB42" s="25"/>
      <c r="BC42" s="25" t="s">
        <v>114</v>
      </c>
      <c r="BD42" s="25"/>
      <c r="BE42" s="25"/>
      <c r="BF42" s="25"/>
      <c r="BG42" s="60"/>
    </row>
    <row r="43" customFormat="false" ht="12.8" hidden="false" customHeight="false" outlineLevel="0" collapsed="false">
      <c r="A43" s="14" t="s">
        <v>665</v>
      </c>
      <c r="B43" s="14" t="s">
        <v>666</v>
      </c>
      <c r="C43" s="24" t="e">
        <f aca="false">textjoin(" ",,A43,B43)</f>
        <v>#NAME?</v>
      </c>
      <c r="D43" s="12" t="s">
        <v>667</v>
      </c>
      <c r="E43" s="12" t="s">
        <v>668</v>
      </c>
      <c r="F43" s="25" t="s">
        <v>96</v>
      </c>
      <c r="G43" s="25" t="n">
        <v>1</v>
      </c>
      <c r="H43" s="26" t="s">
        <v>97</v>
      </c>
      <c r="I43" s="27" t="s">
        <v>97</v>
      </c>
      <c r="J43" s="25" t="n">
        <v>0</v>
      </c>
      <c r="K43" s="18" t="n">
        <v>25</v>
      </c>
      <c r="L43" s="18" t="n">
        <v>25</v>
      </c>
      <c r="M43" s="28" t="n">
        <v>1</v>
      </c>
      <c r="N43" s="28" t="s">
        <v>669</v>
      </c>
      <c r="O43" s="25" t="s">
        <v>670</v>
      </c>
      <c r="P43" s="12" t="s">
        <v>100</v>
      </c>
      <c r="Q43" s="12" t="s">
        <v>101</v>
      </c>
      <c r="R43" s="12"/>
      <c r="S43" s="12"/>
      <c r="T43" s="25" t="s">
        <v>671</v>
      </c>
      <c r="U43" s="12" t="s">
        <v>672</v>
      </c>
      <c r="V43" s="25" t="s">
        <v>106</v>
      </c>
      <c r="W43" s="25" t="s">
        <v>673</v>
      </c>
      <c r="X43" s="25" t="n">
        <v>32483119231</v>
      </c>
      <c r="Y43" s="12" t="s">
        <v>126</v>
      </c>
      <c r="Z43" s="12" t="s">
        <v>674</v>
      </c>
      <c r="AA43" s="12" t="s">
        <v>675</v>
      </c>
      <c r="AB43" s="19" t="str">
        <f aca="false">LEFT(AE:AE,1)</f>
        <v>3</v>
      </c>
      <c r="AC43" s="19" t="str">
        <f aca="false">LEFT(AH:AH,1)</f>
        <v>3</v>
      </c>
      <c r="AD43" s="12" t="e">
        <f aca="false">textjoin(".",TRUE(),AB43,AC43)</f>
        <v>#NAME?</v>
      </c>
      <c r="AE43" s="25" t="s">
        <v>676</v>
      </c>
      <c r="AF43" s="25"/>
      <c r="AG43" s="25"/>
      <c r="AH43" s="25" t="s">
        <v>677</v>
      </c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 t="s">
        <v>307</v>
      </c>
      <c r="AT43" s="68" t="s">
        <v>678</v>
      </c>
      <c r="AU43" s="12" t="s">
        <v>679</v>
      </c>
      <c r="AV43" s="29" t="s">
        <v>680</v>
      </c>
      <c r="AW43" s="25" t="s">
        <v>114</v>
      </c>
      <c r="AX43" s="25"/>
      <c r="AY43" s="25" t="s">
        <v>86</v>
      </c>
      <c r="AZ43" s="30" t="n">
        <v>44833</v>
      </c>
      <c r="BA43" s="30" t="n">
        <v>44836</v>
      </c>
      <c r="BB43" s="25" t="s">
        <v>114</v>
      </c>
      <c r="BC43" s="25" t="s">
        <v>86</v>
      </c>
      <c r="BD43" s="25" t="s">
        <v>681</v>
      </c>
      <c r="BE43" s="25" t="s">
        <v>89</v>
      </c>
      <c r="BF43" s="31" t="s">
        <v>682</v>
      </c>
      <c r="BG43" s="32" t="s">
        <v>683</v>
      </c>
    </row>
    <row r="44" customFormat="false" ht="12.8" hidden="false" customHeight="false" outlineLevel="0" collapsed="false">
      <c r="A44" s="14" t="s">
        <v>684</v>
      </c>
      <c r="B44" s="14" t="s">
        <v>685</v>
      </c>
      <c r="C44" s="24" t="e">
        <f aca="false">textjoin(" ",,A44,B44)</f>
        <v>#NAME?</v>
      </c>
      <c r="D44" s="12" t="s">
        <v>686</v>
      </c>
      <c r="E44" s="12" t="s">
        <v>687</v>
      </c>
      <c r="F44" s="25" t="s">
        <v>96</v>
      </c>
      <c r="G44" s="25" t="n">
        <v>1</v>
      </c>
      <c r="H44" s="26" t="s">
        <v>97</v>
      </c>
      <c r="I44" s="27" t="s">
        <v>97</v>
      </c>
      <c r="J44" s="23" t="n">
        <v>1</v>
      </c>
      <c r="K44" s="33" t="n">
        <v>0</v>
      </c>
      <c r="L44" s="33" t="n">
        <v>0</v>
      </c>
      <c r="M44" s="28" t="n">
        <v>1</v>
      </c>
      <c r="N44" s="99" t="s">
        <v>98</v>
      </c>
      <c r="O44" s="25" t="s">
        <v>688</v>
      </c>
      <c r="P44" s="12" t="s">
        <v>225</v>
      </c>
      <c r="Q44" s="12" t="s">
        <v>226</v>
      </c>
      <c r="R44" s="12"/>
      <c r="S44" s="12"/>
      <c r="T44" s="25" t="s">
        <v>689</v>
      </c>
      <c r="U44" s="12" t="s">
        <v>690</v>
      </c>
      <c r="V44" s="12" t="s">
        <v>691</v>
      </c>
      <c r="W44" s="25" t="s">
        <v>692</v>
      </c>
      <c r="X44" s="25" t="n">
        <v>380936381141</v>
      </c>
      <c r="Y44" s="12" t="s">
        <v>78</v>
      </c>
      <c r="Z44" s="12" t="s">
        <v>145</v>
      </c>
      <c r="AA44" s="12" t="s">
        <v>146</v>
      </c>
      <c r="AB44" s="19" t="str">
        <f aca="false">LEFT(AE:AE,1)</f>
        <v>3</v>
      </c>
      <c r="AC44" s="19" t="str">
        <f aca="false">LEFT(AH:AH,1)</f>
        <v>3</v>
      </c>
      <c r="AD44" s="12" t="e">
        <f aca="false">textjoin(".",TRUE(),AB44,AC44)</f>
        <v>#NAME?</v>
      </c>
      <c r="AE44" s="25" t="s">
        <v>676</v>
      </c>
      <c r="AF44" s="25"/>
      <c r="AG44" s="25"/>
      <c r="AH44" s="25" t="s">
        <v>677</v>
      </c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 t="s">
        <v>324</v>
      </c>
      <c r="AT44" s="68" t="s">
        <v>693</v>
      </c>
      <c r="AU44" s="12" t="s">
        <v>694</v>
      </c>
      <c r="AV44" s="29" t="s">
        <v>695</v>
      </c>
      <c r="AW44" s="25" t="s">
        <v>114</v>
      </c>
      <c r="AX44" s="25"/>
      <c r="AY44" s="25" t="s">
        <v>86</v>
      </c>
      <c r="AZ44" s="30" t="n">
        <v>44833</v>
      </c>
      <c r="BA44" s="30" t="n">
        <v>44836</v>
      </c>
      <c r="BB44" s="25" t="s">
        <v>114</v>
      </c>
      <c r="BC44" s="25" t="s">
        <v>86</v>
      </c>
      <c r="BD44" s="25"/>
      <c r="BE44" s="25" t="s">
        <v>89</v>
      </c>
      <c r="BF44" s="31" t="s">
        <v>392</v>
      </c>
      <c r="BG44" s="25"/>
    </row>
    <row r="45" customFormat="false" ht="12.8" hidden="false" customHeight="false" outlineLevel="0" collapsed="false">
      <c r="A45" s="14" t="s">
        <v>684</v>
      </c>
      <c r="B45" s="14" t="s">
        <v>696</v>
      </c>
      <c r="C45" s="24" t="e">
        <f aca="false">textjoin(" ",,A45,B45)</f>
        <v>#NAME?</v>
      </c>
      <c r="D45" s="12" t="s">
        <v>697</v>
      </c>
      <c r="E45" s="12" t="s">
        <v>698</v>
      </c>
      <c r="F45" s="25" t="s">
        <v>137</v>
      </c>
      <c r="G45" s="25" t="n">
        <v>2</v>
      </c>
      <c r="H45" s="26" t="s">
        <v>97</v>
      </c>
      <c r="I45" s="27" t="s">
        <v>60</v>
      </c>
      <c r="J45" s="23" t="n">
        <v>1</v>
      </c>
      <c r="K45" s="18" t="n">
        <v>10</v>
      </c>
      <c r="L45" s="18" t="n">
        <v>10</v>
      </c>
      <c r="M45" s="17"/>
      <c r="N45" s="17"/>
      <c r="O45" s="25" t="s">
        <v>699</v>
      </c>
      <c r="P45" s="12" t="s">
        <v>139</v>
      </c>
      <c r="Q45" s="12" t="s">
        <v>140</v>
      </c>
      <c r="R45" s="12" t="s">
        <v>603</v>
      </c>
      <c r="S45" s="12" t="s">
        <v>604</v>
      </c>
      <c r="T45" s="25" t="s">
        <v>605</v>
      </c>
      <c r="U45" s="12" t="s">
        <v>700</v>
      </c>
      <c r="V45" s="25" t="s">
        <v>701</v>
      </c>
      <c r="W45" s="25" t="s">
        <v>264</v>
      </c>
      <c r="X45" s="25" t="n">
        <f aca="false">+995551300145</f>
        <v>995551300145</v>
      </c>
      <c r="Y45" s="12" t="s">
        <v>126</v>
      </c>
      <c r="Z45" s="12" t="s">
        <v>249</v>
      </c>
      <c r="AA45" s="12" t="s">
        <v>250</v>
      </c>
      <c r="AB45" s="19" t="str">
        <f aca="false">LEFT(AE:AE,1)</f>
        <v>3</v>
      </c>
      <c r="AC45" s="19" t="str">
        <f aca="false">LEFT(AH:AH,1)</f>
        <v>3</v>
      </c>
      <c r="AD45" s="12" t="e">
        <f aca="false">textjoin(".",TRUE(),AB45,AC45)</f>
        <v>#NAME?</v>
      </c>
      <c r="AE45" s="25" t="s">
        <v>676</v>
      </c>
      <c r="AF45" s="25"/>
      <c r="AG45" s="25"/>
      <c r="AH45" s="25" t="s">
        <v>677</v>
      </c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 t="s">
        <v>82</v>
      </c>
      <c r="AT45" s="68" t="s">
        <v>702</v>
      </c>
      <c r="AU45" s="12" t="s">
        <v>703</v>
      </c>
      <c r="AV45" s="29" t="s">
        <v>704</v>
      </c>
      <c r="AW45" s="25" t="s">
        <v>114</v>
      </c>
      <c r="AX45" s="25"/>
      <c r="AY45" s="25" t="s">
        <v>86</v>
      </c>
      <c r="AZ45" s="30" t="n">
        <v>44833</v>
      </c>
      <c r="BA45" s="30" t="n">
        <v>44836</v>
      </c>
      <c r="BB45" s="25" t="s">
        <v>114</v>
      </c>
      <c r="BC45" s="25" t="s">
        <v>86</v>
      </c>
      <c r="BD45" s="25" t="s">
        <v>705</v>
      </c>
      <c r="BE45" s="25" t="s">
        <v>89</v>
      </c>
      <c r="BF45" s="31" t="s">
        <v>90</v>
      </c>
      <c r="BG45" s="25"/>
    </row>
    <row r="46" customFormat="false" ht="12.8" hidden="false" customHeight="false" outlineLevel="0" collapsed="false">
      <c r="A46" s="14" t="s">
        <v>706</v>
      </c>
      <c r="B46" s="14" t="s">
        <v>707</v>
      </c>
      <c r="C46" s="24" t="e">
        <f aca="false">textjoin(" ",,A46,B46)</f>
        <v>#NAME?</v>
      </c>
      <c r="D46" s="12" t="s">
        <v>708</v>
      </c>
      <c r="E46" s="12" t="s">
        <v>709</v>
      </c>
      <c r="F46" s="25" t="s">
        <v>96</v>
      </c>
      <c r="G46" s="25" t="n">
        <v>1</v>
      </c>
      <c r="H46" s="8" t="s">
        <v>296</v>
      </c>
      <c r="I46" s="27" t="s">
        <v>60</v>
      </c>
      <c r="J46" s="23" t="n">
        <v>1</v>
      </c>
      <c r="K46" s="18" t="n">
        <v>10</v>
      </c>
      <c r="L46" s="18" t="n">
        <v>10</v>
      </c>
      <c r="M46" s="17" t="n">
        <v>1</v>
      </c>
      <c r="N46" s="17" t="s">
        <v>60</v>
      </c>
      <c r="O46" s="25" t="s">
        <v>710</v>
      </c>
      <c r="P46" s="12" t="s">
        <v>139</v>
      </c>
      <c r="Q46" s="12" t="s">
        <v>140</v>
      </c>
      <c r="R46" s="12"/>
      <c r="S46" s="12"/>
      <c r="T46" s="25" t="s">
        <v>711</v>
      </c>
      <c r="U46" s="12" t="s">
        <v>712</v>
      </c>
      <c r="V46" s="25" t="s">
        <v>713</v>
      </c>
      <c r="W46" s="25" t="s">
        <v>714</v>
      </c>
      <c r="X46" s="25" t="n">
        <v>375447554519</v>
      </c>
      <c r="Y46" s="12" t="s">
        <v>78</v>
      </c>
      <c r="Z46" s="12" t="s">
        <v>145</v>
      </c>
      <c r="AA46" s="12" t="s">
        <v>146</v>
      </c>
      <c r="AB46" s="19" t="str">
        <f aca="false">LEFT(AE:AE,1)</f>
        <v>3</v>
      </c>
      <c r="AC46" s="19" t="str">
        <f aca="false">LEFT(AH:AH,1)</f>
        <v>3</v>
      </c>
      <c r="AD46" s="12" t="e">
        <f aca="false">textjoin(".",TRUE(),AB46,AC46)</f>
        <v>#NAME?</v>
      </c>
      <c r="AE46" s="25" t="s">
        <v>676</v>
      </c>
      <c r="AF46" s="25"/>
      <c r="AG46" s="25"/>
      <c r="AH46" s="25" t="s">
        <v>677</v>
      </c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 t="s">
        <v>307</v>
      </c>
      <c r="AT46" s="68" t="s">
        <v>715</v>
      </c>
      <c r="AU46" s="12" t="s">
        <v>716</v>
      </c>
      <c r="AV46" s="29" t="s">
        <v>717</v>
      </c>
      <c r="AW46" s="25" t="s">
        <v>114</v>
      </c>
      <c r="AX46" s="25"/>
      <c r="AY46" s="25" t="s">
        <v>86</v>
      </c>
      <c r="AZ46" s="30" t="n">
        <v>44833</v>
      </c>
      <c r="BA46" s="30" t="n">
        <v>44836</v>
      </c>
      <c r="BB46" s="25" t="s">
        <v>114</v>
      </c>
      <c r="BC46" s="25" t="s">
        <v>86</v>
      </c>
      <c r="BD46" s="25" t="s">
        <v>718</v>
      </c>
      <c r="BE46" s="25" t="s">
        <v>288</v>
      </c>
      <c r="BF46" s="31" t="s">
        <v>392</v>
      </c>
      <c r="BG46" s="60"/>
    </row>
    <row r="47" customFormat="false" ht="12.8" hidden="false" customHeight="false" outlineLevel="0" collapsed="false">
      <c r="A47" s="14" t="s">
        <v>684</v>
      </c>
      <c r="B47" s="14" t="s">
        <v>719</v>
      </c>
      <c r="C47" s="24" t="e">
        <f aca="false">textjoin(" ",,A47,B47)</f>
        <v>#NAME?</v>
      </c>
      <c r="D47" s="12" t="s">
        <v>697</v>
      </c>
      <c r="E47" s="12" t="s">
        <v>720</v>
      </c>
      <c r="F47" s="25" t="s">
        <v>68</v>
      </c>
      <c r="G47" s="25" t="n">
        <v>1</v>
      </c>
      <c r="H47" s="26" t="s">
        <v>97</v>
      </c>
      <c r="I47" s="27" t="s">
        <v>97</v>
      </c>
      <c r="J47" s="25" t="n">
        <v>0</v>
      </c>
      <c r="K47" s="18" t="n">
        <v>10</v>
      </c>
      <c r="L47" s="18" t="n">
        <v>10</v>
      </c>
      <c r="M47" s="17"/>
      <c r="N47" s="17"/>
      <c r="O47" s="25" t="s">
        <v>721</v>
      </c>
      <c r="P47" s="12" t="s">
        <v>227</v>
      </c>
      <c r="Q47" s="12" t="s">
        <v>228</v>
      </c>
      <c r="R47" s="12"/>
      <c r="S47" s="12"/>
      <c r="T47" s="25" t="s">
        <v>722</v>
      </c>
      <c r="U47" s="12" t="s">
        <v>712</v>
      </c>
      <c r="V47" s="12" t="s">
        <v>713</v>
      </c>
      <c r="W47" s="25" t="s">
        <v>723</v>
      </c>
      <c r="X47" s="25" t="n">
        <v>37062702642</v>
      </c>
      <c r="Y47" s="12" t="s">
        <v>78</v>
      </c>
      <c r="Z47" s="12" t="s">
        <v>724</v>
      </c>
      <c r="AA47" s="12" t="s">
        <v>725</v>
      </c>
      <c r="AB47" s="19" t="str">
        <f aca="false">LEFT(AE:AE,1)</f>
        <v>3</v>
      </c>
      <c r="AC47" s="19" t="str">
        <f aca="false">LEFT(AH:AH,1)</f>
        <v>3</v>
      </c>
      <c r="AD47" s="12" t="e">
        <f aca="false">textjoin(".",TRUE(),AB47,AC47)</f>
        <v>#NAME?</v>
      </c>
      <c r="AE47" s="25" t="s">
        <v>676</v>
      </c>
      <c r="AF47" s="25"/>
      <c r="AG47" s="25"/>
      <c r="AH47" s="25" t="s">
        <v>677</v>
      </c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 t="s">
        <v>82</v>
      </c>
      <c r="AT47" s="68" t="s">
        <v>726</v>
      </c>
      <c r="AU47" s="12" t="s">
        <v>727</v>
      </c>
      <c r="AV47" s="29" t="s">
        <v>728</v>
      </c>
      <c r="AW47" s="25" t="s">
        <v>114</v>
      </c>
      <c r="AX47" s="25"/>
      <c r="AY47" s="25" t="s">
        <v>86</v>
      </c>
      <c r="AZ47" s="30" t="n">
        <v>44833</v>
      </c>
      <c r="BA47" s="30" t="n">
        <v>44836</v>
      </c>
      <c r="BB47" s="25" t="s">
        <v>114</v>
      </c>
      <c r="BC47" s="25" t="s">
        <v>86</v>
      </c>
      <c r="BD47" s="25" t="s">
        <v>729</v>
      </c>
      <c r="BE47" s="25" t="s">
        <v>288</v>
      </c>
      <c r="BF47" s="31" t="s">
        <v>392</v>
      </c>
      <c r="BG47" s="51" t="s">
        <v>730</v>
      </c>
    </row>
    <row r="48" customFormat="false" ht="13.8" hidden="false" customHeight="false" outlineLevel="0" collapsed="false">
      <c r="A48" s="14" t="s">
        <v>731</v>
      </c>
      <c r="B48" s="14" t="s">
        <v>732</v>
      </c>
      <c r="C48" s="24" t="e">
        <f aca="false">textjoin(" ",,A48,B48)</f>
        <v>#NAME?</v>
      </c>
      <c r="D48" s="12" t="s">
        <v>733</v>
      </c>
      <c r="E48" s="12" t="s">
        <v>734</v>
      </c>
      <c r="F48" s="25" t="s">
        <v>137</v>
      </c>
      <c r="G48" s="25" t="n">
        <v>2</v>
      </c>
      <c r="H48" s="26" t="s">
        <v>97</v>
      </c>
      <c r="I48" s="27" t="s">
        <v>97</v>
      </c>
      <c r="J48" s="23" t="n">
        <v>1</v>
      </c>
      <c r="K48" s="18" t="n">
        <v>10</v>
      </c>
      <c r="L48" s="18" t="n">
        <v>10</v>
      </c>
      <c r="M48" s="17"/>
      <c r="N48" s="17"/>
      <c r="O48" s="25" t="s">
        <v>735</v>
      </c>
      <c r="P48" s="12" t="s">
        <v>139</v>
      </c>
      <c r="Q48" s="12" t="s">
        <v>140</v>
      </c>
      <c r="R48" s="12" t="s">
        <v>208</v>
      </c>
      <c r="S48" s="12" t="s">
        <v>209</v>
      </c>
      <c r="T48" s="25" t="s">
        <v>736</v>
      </c>
      <c r="U48" s="12" t="s">
        <v>737</v>
      </c>
      <c r="V48" s="25" t="s">
        <v>737</v>
      </c>
      <c r="W48" s="25" t="s">
        <v>738</v>
      </c>
      <c r="X48" s="25" t="n">
        <v>375296414347</v>
      </c>
      <c r="Y48" s="12" t="s">
        <v>126</v>
      </c>
      <c r="Z48" s="12" t="s">
        <v>739</v>
      </c>
      <c r="AA48" s="12" t="s">
        <v>740</v>
      </c>
      <c r="AB48" s="19" t="str">
        <f aca="false">LEFT(AE:AE,1)</f>
        <v>3</v>
      </c>
      <c r="AC48" s="19" t="str">
        <f aca="false">LEFT(AH:AH,1)</f>
        <v>3</v>
      </c>
      <c r="AD48" s="12" t="e">
        <f aca="false">textjoin(".",TRUE(),AB48,AC48)</f>
        <v>#NAME?</v>
      </c>
      <c r="AE48" s="25" t="s">
        <v>676</v>
      </c>
      <c r="AF48" s="25"/>
      <c r="AG48" s="25"/>
      <c r="AH48" s="25" t="s">
        <v>677</v>
      </c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 t="s">
        <v>307</v>
      </c>
      <c r="AT48" s="68" t="s">
        <v>741</v>
      </c>
      <c r="AU48" s="61" t="s">
        <v>742</v>
      </c>
      <c r="AV48" s="29" t="s">
        <v>743</v>
      </c>
      <c r="AW48" s="25" t="s">
        <v>744</v>
      </c>
      <c r="AX48" s="25" t="s">
        <v>745</v>
      </c>
      <c r="AY48" s="25" t="s">
        <v>114</v>
      </c>
      <c r="AZ48" s="25"/>
      <c r="BA48" s="25"/>
      <c r="BB48" s="25"/>
      <c r="BC48" s="25" t="s">
        <v>114</v>
      </c>
      <c r="BD48" s="25"/>
      <c r="BE48" s="25"/>
      <c r="BF48" s="25"/>
      <c r="BG48" s="97"/>
    </row>
    <row r="49" customFormat="false" ht="12.8" hidden="false" customHeight="false" outlineLevel="0" collapsed="false">
      <c r="A49" s="14" t="s">
        <v>746</v>
      </c>
      <c r="B49" s="14" t="s">
        <v>747</v>
      </c>
      <c r="C49" s="24" t="e">
        <f aca="false">textjoin(" ",,A49,B49)</f>
        <v>#NAME?</v>
      </c>
      <c r="D49" s="12" t="s">
        <v>748</v>
      </c>
      <c r="E49" s="12" t="s">
        <v>749</v>
      </c>
      <c r="F49" s="25" t="s">
        <v>137</v>
      </c>
      <c r="G49" s="25" t="n">
        <v>1</v>
      </c>
      <c r="H49" s="26" t="s">
        <v>97</v>
      </c>
      <c r="I49" s="27" t="s">
        <v>60</v>
      </c>
      <c r="J49" s="25" t="n">
        <v>0</v>
      </c>
      <c r="K49" s="18" t="n">
        <v>25</v>
      </c>
      <c r="L49" s="18" t="n">
        <v>25</v>
      </c>
      <c r="M49" s="17"/>
      <c r="N49" s="17"/>
      <c r="O49" s="25" t="s">
        <v>750</v>
      </c>
      <c r="P49" s="12" t="s">
        <v>208</v>
      </c>
      <c r="Q49" s="12" t="s">
        <v>209</v>
      </c>
      <c r="R49" s="12"/>
      <c r="S49" s="12"/>
      <c r="T49" s="25" t="s">
        <v>751</v>
      </c>
      <c r="U49" s="12" t="s">
        <v>752</v>
      </c>
      <c r="V49" s="25" t="s">
        <v>753</v>
      </c>
      <c r="W49" s="25" t="s">
        <v>754</v>
      </c>
      <c r="X49" s="25" t="n">
        <v>600973228</v>
      </c>
      <c r="Y49" s="12" t="s">
        <v>78</v>
      </c>
      <c r="Z49" s="12" t="s">
        <v>755</v>
      </c>
      <c r="AA49" s="12" t="s">
        <v>483</v>
      </c>
      <c r="AB49" s="19" t="str">
        <f aca="false">LEFT(AE:AE,1)</f>
        <v>3</v>
      </c>
      <c r="AC49" s="19" t="str">
        <f aca="false">LEFT(AH:AH,1)</f>
        <v>3</v>
      </c>
      <c r="AD49" s="12" t="e">
        <f aca="false">textjoin(".",TRUE(),AB49,AC49)</f>
        <v>#NAME?</v>
      </c>
      <c r="AE49" s="25" t="s">
        <v>676</v>
      </c>
      <c r="AF49" s="25"/>
      <c r="AG49" s="25"/>
      <c r="AH49" s="25" t="s">
        <v>677</v>
      </c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 t="s">
        <v>110</v>
      </c>
      <c r="AT49" s="77" t="s">
        <v>756</v>
      </c>
      <c r="AU49" s="12" t="s">
        <v>757</v>
      </c>
      <c r="AV49" s="29" t="s">
        <v>758</v>
      </c>
      <c r="AW49" s="25" t="s">
        <v>114</v>
      </c>
      <c r="AX49" s="25"/>
      <c r="AY49" s="25" t="s">
        <v>114</v>
      </c>
      <c r="AZ49" s="25"/>
      <c r="BA49" s="25"/>
      <c r="BB49" s="25"/>
      <c r="BC49" s="25" t="s">
        <v>114</v>
      </c>
      <c r="BD49" s="25"/>
      <c r="BE49" s="25"/>
      <c r="BF49" s="25"/>
      <c r="BG49" s="25"/>
    </row>
    <row r="50" customFormat="false" ht="12.8" hidden="false" customHeight="false" outlineLevel="0" collapsed="false">
      <c r="A50" s="14" t="s">
        <v>759</v>
      </c>
      <c r="B50" s="14" t="s">
        <v>760</v>
      </c>
      <c r="C50" s="24" t="e">
        <f aca="false">textjoin(" ",,A50,B50)</f>
        <v>#NAME?</v>
      </c>
      <c r="D50" s="12" t="s">
        <v>761</v>
      </c>
      <c r="E50" s="12" t="s">
        <v>762</v>
      </c>
      <c r="F50" s="25" t="s">
        <v>68</v>
      </c>
      <c r="G50" s="25" t="n">
        <v>1</v>
      </c>
      <c r="H50" s="26" t="s">
        <v>97</v>
      </c>
      <c r="I50" s="27" t="s">
        <v>97</v>
      </c>
      <c r="J50" s="23" t="n">
        <v>1</v>
      </c>
      <c r="K50" s="18" t="n">
        <v>10</v>
      </c>
      <c r="L50" s="18" t="n">
        <v>10</v>
      </c>
      <c r="M50" s="17"/>
      <c r="N50" s="17"/>
      <c r="O50" s="25" t="s">
        <v>763</v>
      </c>
      <c r="P50" s="12" t="s">
        <v>227</v>
      </c>
      <c r="Q50" s="12" t="s">
        <v>228</v>
      </c>
      <c r="R50" s="12" t="s">
        <v>139</v>
      </c>
      <c r="S50" s="12" t="s">
        <v>140</v>
      </c>
      <c r="T50" s="25" t="s">
        <v>365</v>
      </c>
      <c r="U50" s="12" t="s">
        <v>712</v>
      </c>
      <c r="V50" s="25" t="s">
        <v>713</v>
      </c>
      <c r="W50" s="25" t="s">
        <v>659</v>
      </c>
      <c r="X50" s="25" t="n">
        <f aca="false">+37069397008</f>
        <v>37069397008</v>
      </c>
      <c r="Y50" s="12" t="s">
        <v>764</v>
      </c>
      <c r="Z50" s="12" t="s">
        <v>398</v>
      </c>
      <c r="AA50" s="12" t="s">
        <v>398</v>
      </c>
      <c r="AB50" s="19" t="str">
        <f aca="false">LEFT(AE:AE,1)</f>
        <v>3</v>
      </c>
      <c r="AC50" s="19" t="str">
        <f aca="false">LEFT(AH:AH,1)</f>
        <v>3</v>
      </c>
      <c r="AD50" s="12" t="e">
        <f aca="false">textjoin(".",TRUE(),AB50,AC50)</f>
        <v>#NAME?</v>
      </c>
      <c r="AE50" s="25" t="s">
        <v>676</v>
      </c>
      <c r="AF50" s="25"/>
      <c r="AG50" s="25"/>
      <c r="AH50" s="25" t="s">
        <v>677</v>
      </c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 t="s">
        <v>82</v>
      </c>
      <c r="AT50" s="68" t="s">
        <v>765</v>
      </c>
      <c r="AU50" s="12" t="s">
        <v>766</v>
      </c>
      <c r="AV50" s="29" t="s">
        <v>767</v>
      </c>
      <c r="AW50" s="25" t="s">
        <v>114</v>
      </c>
      <c r="AX50" s="25"/>
      <c r="AY50" s="25" t="s">
        <v>86</v>
      </c>
      <c r="AZ50" s="30" t="n">
        <v>44833</v>
      </c>
      <c r="BA50" s="30" t="n">
        <v>44836</v>
      </c>
      <c r="BB50" s="25" t="s">
        <v>114</v>
      </c>
      <c r="BC50" s="25" t="s">
        <v>86</v>
      </c>
      <c r="BD50" s="25" t="s">
        <v>768</v>
      </c>
      <c r="BE50" s="25" t="s">
        <v>288</v>
      </c>
      <c r="BF50" s="31" t="s">
        <v>769</v>
      </c>
      <c r="BG50" s="25"/>
    </row>
    <row r="51" customFormat="false" ht="25.95" hidden="false" customHeight="false" outlineLevel="0" collapsed="false">
      <c r="A51" s="37" t="s">
        <v>770</v>
      </c>
      <c r="B51" s="37" t="s">
        <v>771</v>
      </c>
      <c r="C51" s="38" t="e">
        <f aca="false">textjoin(" ",,A51,B51)</f>
        <v>#NAME?</v>
      </c>
      <c r="D51" s="39" t="s">
        <v>772</v>
      </c>
      <c r="E51" s="39" t="s">
        <v>773</v>
      </c>
      <c r="F51" s="40" t="s">
        <v>68</v>
      </c>
      <c r="G51" s="40" t="n">
        <v>1</v>
      </c>
      <c r="H51" s="52" t="s">
        <v>774</v>
      </c>
      <c r="I51" s="42" t="s">
        <v>69</v>
      </c>
      <c r="J51" s="40" t="n">
        <v>0</v>
      </c>
      <c r="K51" s="44" t="n">
        <v>10</v>
      </c>
      <c r="L51" s="44" t="n">
        <v>10</v>
      </c>
      <c r="M51" s="42"/>
      <c r="N51" s="42"/>
      <c r="O51" s="40" t="s">
        <v>775</v>
      </c>
      <c r="P51" s="39" t="s">
        <v>139</v>
      </c>
      <c r="Q51" s="39" t="s">
        <v>140</v>
      </c>
      <c r="R51" s="39" t="s">
        <v>102</v>
      </c>
      <c r="S51" s="39" t="s">
        <v>103</v>
      </c>
      <c r="T51" s="40" t="s">
        <v>776</v>
      </c>
      <c r="U51" s="39" t="s">
        <v>777</v>
      </c>
      <c r="V51" s="40" t="s">
        <v>778</v>
      </c>
      <c r="W51" s="40" t="s">
        <v>779</v>
      </c>
      <c r="X51" s="40" t="n">
        <v>79650580706</v>
      </c>
      <c r="Y51" s="39" t="s">
        <v>126</v>
      </c>
      <c r="Z51" s="39" t="s">
        <v>780</v>
      </c>
      <c r="AA51" s="39" t="s">
        <v>781</v>
      </c>
      <c r="AB51" s="46" t="str">
        <f aca="false">LEFT(AE:AE,1)</f>
        <v>3</v>
      </c>
      <c r="AC51" s="46" t="str">
        <f aca="false">LEFT(AH:AH,1)</f>
        <v>3</v>
      </c>
      <c r="AD51" s="39" t="e">
        <f aca="false">textjoin(".",TRUE(),AB51,AC51)</f>
        <v>#NAME?</v>
      </c>
      <c r="AE51" s="40" t="s">
        <v>676</v>
      </c>
      <c r="AF51" s="40"/>
      <c r="AG51" s="40"/>
      <c r="AH51" s="40" t="s">
        <v>677</v>
      </c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 t="s">
        <v>307</v>
      </c>
      <c r="AT51" s="100" t="s">
        <v>782</v>
      </c>
      <c r="AU51" s="39" t="s">
        <v>783</v>
      </c>
      <c r="AV51" s="47" t="s">
        <v>784</v>
      </c>
      <c r="AW51" s="40" t="s">
        <v>114</v>
      </c>
      <c r="AX51" s="40"/>
      <c r="AY51" s="40" t="s">
        <v>86</v>
      </c>
      <c r="AZ51" s="57" t="n">
        <v>44833</v>
      </c>
      <c r="BA51" s="57" t="n">
        <v>44836</v>
      </c>
      <c r="BB51" s="40" t="s">
        <v>114</v>
      </c>
      <c r="BC51" s="40" t="s">
        <v>86</v>
      </c>
      <c r="BD51" s="101" t="s">
        <v>785</v>
      </c>
      <c r="BE51" s="40" t="s">
        <v>288</v>
      </c>
      <c r="BF51" s="58" t="s">
        <v>786</v>
      </c>
      <c r="BG51" s="102" t="s">
        <v>787</v>
      </c>
    </row>
    <row r="52" customFormat="false" ht="13.8" hidden="false" customHeight="false" outlineLevel="0" collapsed="false">
      <c r="A52" s="14" t="s">
        <v>255</v>
      </c>
      <c r="B52" s="14" t="s">
        <v>788</v>
      </c>
      <c r="C52" s="25" t="e">
        <f aca="false">textjoin(" ",,A52,B52)</f>
        <v>#NAME?</v>
      </c>
      <c r="D52" s="12" t="s">
        <v>257</v>
      </c>
      <c r="E52" s="12" t="s">
        <v>789</v>
      </c>
      <c r="F52" s="25" t="s">
        <v>68</v>
      </c>
      <c r="G52" s="25" t="n">
        <v>1</v>
      </c>
      <c r="H52" s="26" t="s">
        <v>97</v>
      </c>
      <c r="I52" s="27" t="s">
        <v>97</v>
      </c>
      <c r="J52" s="23" t="n">
        <v>1</v>
      </c>
      <c r="K52" s="33" t="n">
        <v>0</v>
      </c>
      <c r="L52" s="33" t="n">
        <v>0</v>
      </c>
      <c r="M52" s="17"/>
      <c r="N52" s="17"/>
      <c r="O52" s="25" t="s">
        <v>790</v>
      </c>
      <c r="P52" s="12" t="s">
        <v>139</v>
      </c>
      <c r="Q52" s="12" t="s">
        <v>140</v>
      </c>
      <c r="R52" s="12"/>
      <c r="S52" s="12"/>
      <c r="T52" s="25" t="s">
        <v>586</v>
      </c>
      <c r="U52" s="12" t="s">
        <v>712</v>
      </c>
      <c r="V52" s="25" t="s">
        <v>713</v>
      </c>
      <c r="W52" s="25" t="s">
        <v>791</v>
      </c>
      <c r="X52" s="25" t="n">
        <f aca="false">+375447582504</f>
        <v>375447582504</v>
      </c>
      <c r="Y52" s="12" t="s">
        <v>126</v>
      </c>
      <c r="Z52" s="12" t="s">
        <v>398</v>
      </c>
      <c r="AA52" s="12" t="s">
        <v>398</v>
      </c>
      <c r="AB52" s="19" t="str">
        <f aca="false">LEFT(AE:AE,1)</f>
        <v>3</v>
      </c>
      <c r="AC52" s="19" t="str">
        <f aca="false">LEFT(AH:AH,1)</f>
        <v>3</v>
      </c>
      <c r="AD52" s="12" t="e">
        <f aca="false">textjoin(".",TRUE(),AB52,AC52)</f>
        <v>#NAME?</v>
      </c>
      <c r="AE52" s="25" t="s">
        <v>676</v>
      </c>
      <c r="AF52" s="25"/>
      <c r="AG52" s="60"/>
      <c r="AH52" s="25" t="s">
        <v>677</v>
      </c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 t="s">
        <v>307</v>
      </c>
      <c r="AT52" s="98" t="s">
        <v>792</v>
      </c>
      <c r="AU52" s="61" t="s">
        <v>793</v>
      </c>
      <c r="AV52" s="62" t="s">
        <v>794</v>
      </c>
      <c r="AW52" s="60" t="s">
        <v>114</v>
      </c>
      <c r="AX52" s="60" t="s">
        <v>383</v>
      </c>
      <c r="AY52" s="60" t="s">
        <v>86</v>
      </c>
      <c r="AZ52" s="63" t="n">
        <v>44833</v>
      </c>
      <c r="BA52" s="63" t="n">
        <v>44836</v>
      </c>
      <c r="BB52" s="60" t="s">
        <v>114</v>
      </c>
      <c r="BC52" s="60" t="s">
        <v>86</v>
      </c>
      <c r="BD52" s="60" t="s">
        <v>795</v>
      </c>
      <c r="BE52" s="60" t="s">
        <v>329</v>
      </c>
      <c r="BF52" s="64" t="s">
        <v>289</v>
      </c>
      <c r="BG52" s="103" t="s">
        <v>796</v>
      </c>
    </row>
    <row r="53" customFormat="false" ht="12.8" hidden="false" customHeight="false" outlineLevel="0" collapsed="false">
      <c r="A53" s="14" t="s">
        <v>520</v>
      </c>
      <c r="B53" s="14" t="s">
        <v>797</v>
      </c>
      <c r="C53" s="16" t="e">
        <f aca="false">textjoin(" ",,A53,B53)</f>
        <v>#NAME?</v>
      </c>
      <c r="D53" s="12" t="s">
        <v>798</v>
      </c>
      <c r="E53" s="12" t="s">
        <v>799</v>
      </c>
      <c r="F53" s="16" t="s">
        <v>68</v>
      </c>
      <c r="G53" s="16" t="n">
        <v>1</v>
      </c>
      <c r="H53" s="8" t="s">
        <v>296</v>
      </c>
      <c r="I53" s="27" t="s">
        <v>60</v>
      </c>
      <c r="J53" s="23" t="n">
        <v>1</v>
      </c>
      <c r="K53" s="18" t="n">
        <v>10</v>
      </c>
      <c r="L53" s="18" t="n">
        <v>10</v>
      </c>
      <c r="M53" s="17"/>
      <c r="N53" s="17"/>
      <c r="O53" s="104" t="s">
        <v>800</v>
      </c>
      <c r="P53" s="12" t="s">
        <v>139</v>
      </c>
      <c r="Q53" s="12" t="s">
        <v>140</v>
      </c>
      <c r="R53" s="12" t="s">
        <v>102</v>
      </c>
      <c r="S53" s="12" t="s">
        <v>103</v>
      </c>
      <c r="T53" s="16" t="s">
        <v>801</v>
      </c>
      <c r="U53" s="12" t="s">
        <v>802</v>
      </c>
      <c r="V53" s="12" t="s">
        <v>803</v>
      </c>
      <c r="W53" s="16" t="s">
        <v>69</v>
      </c>
      <c r="X53" s="16" t="n">
        <f aca="false">+79268210054</f>
        <v>79268210054</v>
      </c>
      <c r="Y53" s="12" t="s">
        <v>126</v>
      </c>
      <c r="Z53" s="12" t="s">
        <v>249</v>
      </c>
      <c r="AA53" s="12" t="s">
        <v>250</v>
      </c>
      <c r="AB53" s="19" t="str">
        <f aca="false">LEFT(AE:AE,1)</f>
        <v>3</v>
      </c>
      <c r="AC53" s="19" t="str">
        <f aca="false">LEFT(AH:AH,1)</f>
        <v>3</v>
      </c>
      <c r="AD53" s="12" t="e">
        <f aca="false">textjoin(".",TRUE(),AB53,AC53)</f>
        <v>#NAME?</v>
      </c>
      <c r="AE53" s="16" t="s">
        <v>676</v>
      </c>
      <c r="AF53" s="16"/>
      <c r="AG53" s="105"/>
      <c r="AH53" s="25" t="s">
        <v>677</v>
      </c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 t="s">
        <v>82</v>
      </c>
      <c r="AT53" s="98" t="s">
        <v>804</v>
      </c>
      <c r="AU53" s="61" t="s">
        <v>805</v>
      </c>
      <c r="AV53" s="106" t="s">
        <v>806</v>
      </c>
      <c r="AW53" s="107" t="s">
        <v>86</v>
      </c>
      <c r="AX53" s="105" t="s">
        <v>807</v>
      </c>
      <c r="AY53" s="105" t="s">
        <v>86</v>
      </c>
      <c r="AZ53" s="108" t="n">
        <v>44833</v>
      </c>
      <c r="BA53" s="108" t="n">
        <v>44836</v>
      </c>
      <c r="BB53" s="105" t="s">
        <v>114</v>
      </c>
      <c r="BC53" s="105" t="s">
        <v>86</v>
      </c>
      <c r="BD53" s="105" t="s">
        <v>597</v>
      </c>
      <c r="BE53" s="105" t="s">
        <v>288</v>
      </c>
      <c r="BF53" s="109" t="s">
        <v>116</v>
      </c>
      <c r="BG53" s="61"/>
    </row>
    <row r="54" customFormat="false" ht="12.8" hidden="false" customHeight="false" outlineLevel="0" collapsed="false">
      <c r="A54" s="14" t="s">
        <v>684</v>
      </c>
      <c r="B54" s="14" t="s">
        <v>808</v>
      </c>
      <c r="C54" s="24" t="e">
        <f aca="false">textjoin(" ",,A54,B54)</f>
        <v>#NAME?</v>
      </c>
      <c r="D54" s="12" t="s">
        <v>809</v>
      </c>
      <c r="E54" s="12" t="s">
        <v>810</v>
      </c>
      <c r="F54" s="25" t="s">
        <v>68</v>
      </c>
      <c r="G54" s="25" t="n">
        <v>2</v>
      </c>
      <c r="H54" s="26" t="s">
        <v>97</v>
      </c>
      <c r="I54" s="17" t="s">
        <v>69</v>
      </c>
      <c r="J54" s="25" t="n">
        <v>0</v>
      </c>
      <c r="K54" s="18" t="n">
        <v>10</v>
      </c>
      <c r="L54" s="18"/>
      <c r="M54" s="17"/>
      <c r="N54" s="17"/>
      <c r="O54" s="25" t="s">
        <v>811</v>
      </c>
      <c r="P54" s="12" t="s">
        <v>139</v>
      </c>
      <c r="Q54" s="12" t="s">
        <v>140</v>
      </c>
      <c r="R54" s="12"/>
      <c r="S54" s="12"/>
      <c r="T54" s="25" t="s">
        <v>812</v>
      </c>
      <c r="U54" s="12" t="s">
        <v>813</v>
      </c>
      <c r="V54" s="25" t="s">
        <v>814</v>
      </c>
      <c r="W54" s="25" t="s">
        <v>264</v>
      </c>
      <c r="X54" s="25" t="n">
        <f aca="false">+37060853255</f>
        <v>37060853255</v>
      </c>
      <c r="Y54" s="12" t="s">
        <v>126</v>
      </c>
      <c r="Z54" s="12" t="s">
        <v>815</v>
      </c>
      <c r="AA54" s="12" t="s">
        <v>816</v>
      </c>
      <c r="AB54" s="19" t="str">
        <f aca="false">LEFT(AE:AE,1)</f>
        <v>3</v>
      </c>
      <c r="AC54" s="19" t="str">
        <f aca="false">LEFT(AH:AH,1)</f>
        <v>3</v>
      </c>
      <c r="AD54" s="12" t="e">
        <f aca="false">textjoin(".",TRUE(),AB54,AC54)</f>
        <v>#NAME?</v>
      </c>
      <c r="AE54" s="25" t="s">
        <v>676</v>
      </c>
      <c r="AF54" s="25"/>
      <c r="AG54" s="25"/>
      <c r="AH54" s="25" t="s">
        <v>817</v>
      </c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 t="s">
        <v>307</v>
      </c>
      <c r="AT54" s="68" t="s">
        <v>818</v>
      </c>
      <c r="AU54" s="12" t="s">
        <v>819</v>
      </c>
      <c r="AV54" s="29" t="s">
        <v>820</v>
      </c>
      <c r="AW54" s="25" t="s">
        <v>114</v>
      </c>
      <c r="AX54" s="25"/>
      <c r="AY54" s="25" t="s">
        <v>86</v>
      </c>
      <c r="AZ54" s="30" t="n">
        <v>44833</v>
      </c>
      <c r="BA54" s="30" t="n">
        <v>44836</v>
      </c>
      <c r="BB54" s="25" t="s">
        <v>86</v>
      </c>
      <c r="BC54" s="25" t="s">
        <v>86</v>
      </c>
      <c r="BD54" s="25" t="s">
        <v>821</v>
      </c>
      <c r="BE54" s="25" t="s">
        <v>288</v>
      </c>
      <c r="BF54" s="31" t="s">
        <v>392</v>
      </c>
      <c r="BG54" s="25"/>
    </row>
    <row r="55" customFormat="false" ht="12.8" hidden="false" customHeight="false" outlineLevel="0" collapsed="false">
      <c r="A55" s="14" t="s">
        <v>822</v>
      </c>
      <c r="B55" s="14" t="s">
        <v>823</v>
      </c>
      <c r="C55" s="25" t="e">
        <f aca="false">textjoin(" ",,A55,B55)</f>
        <v>#NAME?</v>
      </c>
      <c r="D55" s="12" t="s">
        <v>824</v>
      </c>
      <c r="E55" s="12" t="s">
        <v>825</v>
      </c>
      <c r="F55" s="25" t="s">
        <v>137</v>
      </c>
      <c r="G55" s="25" t="n">
        <v>2</v>
      </c>
      <c r="H55" s="8" t="s">
        <v>296</v>
      </c>
      <c r="I55" s="27" t="s">
        <v>60</v>
      </c>
      <c r="J55" s="25"/>
      <c r="K55" s="18" t="n">
        <v>10</v>
      </c>
      <c r="L55" s="18" t="n">
        <v>25</v>
      </c>
      <c r="M55" s="17"/>
      <c r="N55" s="17"/>
      <c r="O55" s="25" t="s">
        <v>826</v>
      </c>
      <c r="P55" s="12" t="s">
        <v>208</v>
      </c>
      <c r="Q55" s="12" t="s">
        <v>209</v>
      </c>
      <c r="R55" s="12"/>
      <c r="S55" s="12"/>
      <c r="T55" s="25" t="s">
        <v>557</v>
      </c>
      <c r="U55" s="12" t="s">
        <v>827</v>
      </c>
      <c r="V55" s="25" t="s">
        <v>828</v>
      </c>
      <c r="W55" s="25" t="s">
        <v>829</v>
      </c>
      <c r="X55" s="25" t="n">
        <v>48576158082</v>
      </c>
      <c r="Y55" s="12" t="s">
        <v>830</v>
      </c>
      <c r="Z55" s="12" t="s">
        <v>398</v>
      </c>
      <c r="AA55" s="12" t="s">
        <v>398</v>
      </c>
      <c r="AB55" s="19" t="str">
        <f aca="false">LEFT(AE:AE,1)</f>
        <v>3</v>
      </c>
      <c r="AC55" s="19" t="str">
        <f aca="false">LEFT(AH:AH,1)</f>
        <v>3</v>
      </c>
      <c r="AD55" s="12" t="e">
        <f aca="false">textjoin(".",TRUE(),AB55,AC55)</f>
        <v>#NAME?</v>
      </c>
      <c r="AE55" s="25" t="s">
        <v>676</v>
      </c>
      <c r="AF55" s="25"/>
      <c r="AG55" s="60"/>
      <c r="AH55" s="60" t="s">
        <v>817</v>
      </c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 t="s">
        <v>307</v>
      </c>
      <c r="AT55" s="98" t="s">
        <v>831</v>
      </c>
      <c r="AU55" s="61" t="s">
        <v>832</v>
      </c>
      <c r="AV55" s="62" t="s">
        <v>833</v>
      </c>
      <c r="AW55" s="60" t="s">
        <v>114</v>
      </c>
      <c r="AX55" s="60"/>
      <c r="AY55" s="60" t="s">
        <v>114</v>
      </c>
      <c r="AZ55" s="60"/>
      <c r="BA55" s="60"/>
      <c r="BB55" s="60"/>
      <c r="BC55" s="60" t="s">
        <v>114</v>
      </c>
      <c r="BD55" s="60"/>
      <c r="BE55" s="60"/>
      <c r="BF55" s="60"/>
      <c r="BG55" s="110" t="s">
        <v>834</v>
      </c>
    </row>
    <row r="56" customFormat="false" ht="12.8" hidden="false" customHeight="false" outlineLevel="0" collapsed="false">
      <c r="A56" s="14" t="s">
        <v>255</v>
      </c>
      <c r="B56" s="14" t="s">
        <v>835</v>
      </c>
      <c r="C56" s="24" t="e">
        <f aca="false">textjoin(" ",,A56,B56)</f>
        <v>#NAME?</v>
      </c>
      <c r="D56" s="12" t="s">
        <v>257</v>
      </c>
      <c r="E56" s="12" t="s">
        <v>836</v>
      </c>
      <c r="F56" s="25" t="s">
        <v>96</v>
      </c>
      <c r="G56" s="25" t="n">
        <v>1</v>
      </c>
      <c r="H56" s="26" t="s">
        <v>97</v>
      </c>
      <c r="I56" s="27" t="s">
        <v>97</v>
      </c>
      <c r="J56" s="25" t="n">
        <v>0</v>
      </c>
      <c r="K56" s="18" t="n">
        <v>10</v>
      </c>
      <c r="L56" s="18" t="n">
        <v>10</v>
      </c>
      <c r="M56" s="28" t="n">
        <v>1</v>
      </c>
      <c r="N56" s="28" t="s">
        <v>98</v>
      </c>
      <c r="O56" s="25" t="s">
        <v>837</v>
      </c>
      <c r="P56" s="12" t="s">
        <v>139</v>
      </c>
      <c r="Q56" s="12" t="s">
        <v>140</v>
      </c>
      <c r="R56" s="12"/>
      <c r="S56" s="12"/>
      <c r="T56" s="25" t="s">
        <v>838</v>
      </c>
      <c r="U56" s="12" t="s">
        <v>839</v>
      </c>
      <c r="V56" s="25" t="s">
        <v>840</v>
      </c>
      <c r="W56" s="25" t="s">
        <v>841</v>
      </c>
      <c r="X56" s="25" t="n">
        <f aca="false">+375297079600</f>
        <v>375297079600</v>
      </c>
      <c r="Y56" s="12" t="s">
        <v>78</v>
      </c>
      <c r="Z56" s="36" t="s">
        <v>842</v>
      </c>
      <c r="AA56" s="36" t="s">
        <v>843</v>
      </c>
      <c r="AB56" s="19" t="str">
        <f aca="false">LEFT(AE:AE,1)</f>
        <v>3</v>
      </c>
      <c r="AC56" s="19" t="str">
        <f aca="false">LEFT(AH:AH,1)</f>
        <v>3</v>
      </c>
      <c r="AD56" s="12" t="e">
        <f aca="false">textjoin(".",TRUE(),AB56,AC56)</f>
        <v>#NAME?</v>
      </c>
      <c r="AE56" s="25" t="s">
        <v>676</v>
      </c>
      <c r="AF56" s="25"/>
      <c r="AG56" s="25"/>
      <c r="AH56" s="25" t="s">
        <v>817</v>
      </c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 t="s">
        <v>82</v>
      </c>
      <c r="AT56" s="68" t="s">
        <v>844</v>
      </c>
      <c r="AU56" s="12" t="s">
        <v>845</v>
      </c>
      <c r="AV56" s="29" t="s">
        <v>846</v>
      </c>
      <c r="AW56" s="25" t="s">
        <v>86</v>
      </c>
      <c r="AX56" s="25"/>
      <c r="AY56" s="25" t="s">
        <v>86</v>
      </c>
      <c r="AZ56" s="30" t="n">
        <v>44833</v>
      </c>
      <c r="BA56" s="30" t="n">
        <v>44836</v>
      </c>
      <c r="BB56" s="25" t="s">
        <v>114</v>
      </c>
      <c r="BC56" s="25" t="s">
        <v>86</v>
      </c>
      <c r="BD56" s="25"/>
      <c r="BE56" s="25" t="s">
        <v>288</v>
      </c>
      <c r="BF56" s="31" t="s">
        <v>392</v>
      </c>
      <c r="BG56" s="25"/>
    </row>
    <row r="57" customFormat="false" ht="12.8" hidden="false" customHeight="false" outlineLevel="0" collapsed="false">
      <c r="A57" s="14" t="s">
        <v>463</v>
      </c>
      <c r="B57" s="14" t="s">
        <v>847</v>
      </c>
      <c r="C57" s="24" t="e">
        <f aca="false">textjoin(" ",,A57,B57)</f>
        <v>#NAME?</v>
      </c>
      <c r="D57" s="12" t="s">
        <v>629</v>
      </c>
      <c r="E57" s="12" t="s">
        <v>848</v>
      </c>
      <c r="F57" s="25" t="s">
        <v>137</v>
      </c>
      <c r="G57" s="25" t="n">
        <v>2</v>
      </c>
      <c r="H57" s="26" t="s">
        <v>97</v>
      </c>
      <c r="I57" s="27" t="s">
        <v>97</v>
      </c>
      <c r="J57" s="25" t="n">
        <v>0</v>
      </c>
      <c r="K57" s="18" t="n">
        <v>10</v>
      </c>
      <c r="L57" s="18" t="n">
        <v>25</v>
      </c>
      <c r="M57" s="17"/>
      <c r="N57" s="17"/>
      <c r="O57" s="25" t="s">
        <v>849</v>
      </c>
      <c r="P57" s="12" t="s">
        <v>227</v>
      </c>
      <c r="Q57" s="12" t="s">
        <v>228</v>
      </c>
      <c r="R57" s="12"/>
      <c r="S57" s="12"/>
      <c r="T57" s="25" t="s">
        <v>365</v>
      </c>
      <c r="U57" s="12" t="s">
        <v>712</v>
      </c>
      <c r="V57" s="25" t="s">
        <v>713</v>
      </c>
      <c r="W57" s="25" t="s">
        <v>850</v>
      </c>
      <c r="X57" s="25" t="n">
        <v>37060713803</v>
      </c>
      <c r="Y57" s="12" t="s">
        <v>78</v>
      </c>
      <c r="Z57" s="36" t="s">
        <v>755</v>
      </c>
      <c r="AA57" s="36" t="s">
        <v>483</v>
      </c>
      <c r="AB57" s="19" t="str">
        <f aca="false">LEFT(AE:AE,1)</f>
        <v>3</v>
      </c>
      <c r="AC57" s="19" t="str">
        <f aca="false">LEFT(AH:AH,1)</f>
        <v>3</v>
      </c>
      <c r="AD57" s="12" t="e">
        <f aca="false">textjoin(".",TRUE(),AB57,AC57)</f>
        <v>#NAME?</v>
      </c>
      <c r="AE57" s="25" t="s">
        <v>676</v>
      </c>
      <c r="AF57" s="25"/>
      <c r="AG57" s="25"/>
      <c r="AH57" s="25" t="s">
        <v>817</v>
      </c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 t="s">
        <v>110</v>
      </c>
      <c r="AT57" s="77" t="s">
        <v>851</v>
      </c>
      <c r="AU57" s="12" t="s">
        <v>852</v>
      </c>
      <c r="AV57" s="29" t="s">
        <v>853</v>
      </c>
      <c r="AW57" s="25" t="s">
        <v>114</v>
      </c>
      <c r="AX57" s="25"/>
      <c r="AY57" s="25" t="s">
        <v>114</v>
      </c>
      <c r="AZ57" s="25"/>
      <c r="BA57" s="25"/>
      <c r="BB57" s="25"/>
      <c r="BC57" s="25" t="s">
        <v>114</v>
      </c>
      <c r="BD57" s="25"/>
      <c r="BE57" s="25"/>
      <c r="BF57" s="25"/>
      <c r="BG57" s="23" t="s">
        <v>854</v>
      </c>
    </row>
    <row r="58" customFormat="false" ht="12.8" hidden="false" customHeight="false" outlineLevel="0" collapsed="false">
      <c r="A58" s="14" t="s">
        <v>271</v>
      </c>
      <c r="B58" s="14" t="s">
        <v>855</v>
      </c>
      <c r="C58" s="111"/>
      <c r="D58" s="12" t="s">
        <v>273</v>
      </c>
      <c r="E58" s="12" t="s">
        <v>856</v>
      </c>
      <c r="F58" s="111" t="s">
        <v>68</v>
      </c>
      <c r="G58" s="111" t="n">
        <v>2</v>
      </c>
      <c r="H58" s="26" t="s">
        <v>97</v>
      </c>
      <c r="I58" s="27" t="s">
        <v>97</v>
      </c>
      <c r="J58" s="12" t="n">
        <v>0</v>
      </c>
      <c r="K58" s="18" t="n">
        <v>25</v>
      </c>
      <c r="L58" s="18" t="n">
        <v>25</v>
      </c>
      <c r="M58" s="17"/>
      <c r="N58" s="17"/>
      <c r="O58" s="111" t="s">
        <v>857</v>
      </c>
      <c r="P58" s="12" t="s">
        <v>276</v>
      </c>
      <c r="Q58" s="12" t="s">
        <v>277</v>
      </c>
      <c r="R58" s="12"/>
      <c r="S58" s="12"/>
      <c r="T58" s="111" t="s">
        <v>858</v>
      </c>
      <c r="U58" s="12" t="s">
        <v>859</v>
      </c>
      <c r="V58" s="12" t="s">
        <v>860</v>
      </c>
      <c r="W58" s="111" t="s">
        <v>861</v>
      </c>
      <c r="X58" s="111" t="n">
        <v>37253070756</v>
      </c>
      <c r="Y58" s="12" t="s">
        <v>862</v>
      </c>
      <c r="Z58" s="12" t="s">
        <v>398</v>
      </c>
      <c r="AA58" s="12" t="s">
        <v>398</v>
      </c>
      <c r="AB58" s="19" t="str">
        <f aca="false">LEFT(AE:AE,1)</f>
        <v>3</v>
      </c>
      <c r="AC58" s="19"/>
      <c r="AD58" s="12"/>
      <c r="AE58" s="111" t="s">
        <v>676</v>
      </c>
      <c r="AF58" s="111"/>
      <c r="AG58" s="112"/>
      <c r="AH58" s="25" t="s">
        <v>817</v>
      </c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 t="s">
        <v>307</v>
      </c>
      <c r="AT58" s="98" t="s">
        <v>863</v>
      </c>
      <c r="AU58" s="61" t="s">
        <v>864</v>
      </c>
      <c r="AV58" s="113" t="s">
        <v>865</v>
      </c>
      <c r="AW58" s="112" t="s">
        <v>114</v>
      </c>
      <c r="AX58" s="112"/>
      <c r="AY58" s="112" t="s">
        <v>86</v>
      </c>
      <c r="AZ58" s="114" t="n">
        <v>44833</v>
      </c>
      <c r="BA58" s="114" t="n">
        <v>44836</v>
      </c>
      <c r="BB58" s="112" t="s">
        <v>86</v>
      </c>
      <c r="BC58" s="112" t="s">
        <v>86</v>
      </c>
      <c r="BD58" s="112" t="s">
        <v>866</v>
      </c>
      <c r="BE58" s="112" t="s">
        <v>288</v>
      </c>
      <c r="BF58" s="115" t="s">
        <v>392</v>
      </c>
      <c r="BG58" s="110" t="s">
        <v>867</v>
      </c>
    </row>
    <row r="59" customFormat="false" ht="12.8" hidden="false" customHeight="false" outlineLevel="0" collapsed="false">
      <c r="A59" s="14" t="s">
        <v>868</v>
      </c>
      <c r="B59" s="14" t="s">
        <v>869</v>
      </c>
      <c r="C59" s="25"/>
      <c r="D59" s="12" t="s">
        <v>870</v>
      </c>
      <c r="E59" s="12" t="s">
        <v>871</v>
      </c>
      <c r="F59" s="25" t="s">
        <v>96</v>
      </c>
      <c r="G59" s="25" t="n">
        <v>1</v>
      </c>
      <c r="H59" s="26" t="s">
        <v>97</v>
      </c>
      <c r="I59" s="27" t="s">
        <v>97</v>
      </c>
      <c r="J59" s="25"/>
      <c r="K59" s="33" t="n">
        <v>0</v>
      </c>
      <c r="L59" s="33" t="n">
        <v>0</v>
      </c>
      <c r="M59" s="17" t="n">
        <v>1</v>
      </c>
      <c r="N59" s="17" t="s">
        <v>555</v>
      </c>
      <c r="O59" s="25" t="s">
        <v>872</v>
      </c>
      <c r="P59" s="12" t="s">
        <v>225</v>
      </c>
      <c r="Q59" s="12" t="s">
        <v>226</v>
      </c>
      <c r="R59" s="12"/>
      <c r="S59" s="12"/>
      <c r="T59" s="25" t="s">
        <v>873</v>
      </c>
      <c r="U59" s="12" t="s">
        <v>874</v>
      </c>
      <c r="V59" s="25" t="s">
        <v>875</v>
      </c>
      <c r="W59" s="25" t="s">
        <v>876</v>
      </c>
      <c r="X59" s="25" t="n">
        <v>380979446955</v>
      </c>
      <c r="Y59" s="12" t="s">
        <v>78</v>
      </c>
      <c r="Z59" s="12" t="s">
        <v>755</v>
      </c>
      <c r="AA59" s="12" t="s">
        <v>483</v>
      </c>
      <c r="AB59" s="25" t="s">
        <v>676</v>
      </c>
      <c r="AC59" s="116"/>
      <c r="AD59" s="116"/>
      <c r="AE59" s="111" t="s">
        <v>676</v>
      </c>
      <c r="AF59" s="25"/>
      <c r="AG59" s="60"/>
      <c r="AH59" s="60" t="s">
        <v>817</v>
      </c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 t="s">
        <v>307</v>
      </c>
      <c r="AT59" s="117" t="s">
        <v>877</v>
      </c>
      <c r="AU59" s="12" t="s">
        <v>878</v>
      </c>
      <c r="AV59" s="62" t="s">
        <v>879</v>
      </c>
      <c r="AW59" s="60" t="s">
        <v>114</v>
      </c>
      <c r="AX59" s="60"/>
      <c r="AY59" s="61" t="s">
        <v>86</v>
      </c>
      <c r="AZ59" s="118" t="n">
        <v>44833</v>
      </c>
      <c r="BA59" s="118" t="n">
        <v>44836</v>
      </c>
      <c r="BB59" s="61" t="s">
        <v>114</v>
      </c>
      <c r="BC59" s="60" t="s">
        <v>86</v>
      </c>
      <c r="BD59" s="119" t="s">
        <v>880</v>
      </c>
      <c r="BE59" s="60" t="s">
        <v>288</v>
      </c>
      <c r="BF59" s="64" t="s">
        <v>392</v>
      </c>
      <c r="BG59" s="60"/>
    </row>
    <row r="60" customFormat="false" ht="17.75" hidden="false" customHeight="false" outlineLevel="0" collapsed="false">
      <c r="A60" s="14" t="s">
        <v>447</v>
      </c>
      <c r="B60" s="14" t="s">
        <v>881</v>
      </c>
      <c r="C60" s="24" t="e">
        <f aca="false">textjoin(" ",,A60,B60)</f>
        <v>#NAME?</v>
      </c>
      <c r="D60" s="12" t="s">
        <v>600</v>
      </c>
      <c r="E60" s="12" t="s">
        <v>882</v>
      </c>
      <c r="F60" s="25" t="s">
        <v>295</v>
      </c>
      <c r="G60" s="25" t="n">
        <v>1</v>
      </c>
      <c r="H60" s="26" t="s">
        <v>97</v>
      </c>
      <c r="I60" s="17" t="s">
        <v>69</v>
      </c>
      <c r="J60" s="25" t="n">
        <v>0</v>
      </c>
      <c r="K60" s="33" t="n">
        <v>0</v>
      </c>
      <c r="L60" s="33" t="n">
        <v>0</v>
      </c>
      <c r="M60" s="17"/>
      <c r="N60" s="17"/>
      <c r="O60" s="25" t="s">
        <v>883</v>
      </c>
      <c r="P60" s="12" t="s">
        <v>139</v>
      </c>
      <c r="Q60" s="12" t="s">
        <v>140</v>
      </c>
      <c r="R60" s="12"/>
      <c r="S60" s="12"/>
      <c r="T60" s="25" t="s">
        <v>884</v>
      </c>
      <c r="U60" s="12" t="s">
        <v>142</v>
      </c>
      <c r="V60" s="25" t="s">
        <v>885</v>
      </c>
      <c r="W60" s="25" t="s">
        <v>886</v>
      </c>
      <c r="X60" s="25" t="s">
        <v>887</v>
      </c>
      <c r="Y60" s="36" t="s">
        <v>126</v>
      </c>
      <c r="Z60" s="36" t="s">
        <v>888</v>
      </c>
      <c r="AA60" s="36" t="s">
        <v>889</v>
      </c>
      <c r="AB60" s="19" t="str">
        <f aca="false">LEFT(AE:AE,1)</f>
        <v>3</v>
      </c>
      <c r="AC60" s="19" t="str">
        <f aca="false">LEFT(AH:AH,1)</f>
        <v>3</v>
      </c>
      <c r="AD60" s="12" t="e">
        <f aca="false">textjoin(".",TRUE(),AB60,AC60)</f>
        <v>#NAME?</v>
      </c>
      <c r="AE60" s="25" t="s">
        <v>676</v>
      </c>
      <c r="AF60" s="25"/>
      <c r="AG60" s="25"/>
      <c r="AH60" s="25" t="s">
        <v>890</v>
      </c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 t="s">
        <v>307</v>
      </c>
      <c r="AT60" s="68" t="s">
        <v>891</v>
      </c>
      <c r="AU60" s="12" t="s">
        <v>892</v>
      </c>
      <c r="AV60" s="29" t="s">
        <v>893</v>
      </c>
      <c r="AW60" s="25" t="s">
        <v>86</v>
      </c>
      <c r="AX60" s="25" t="s">
        <v>894</v>
      </c>
      <c r="AY60" s="25" t="s">
        <v>86</v>
      </c>
      <c r="AZ60" s="30" t="n">
        <v>44833</v>
      </c>
      <c r="BA60" s="30" t="n">
        <v>44836</v>
      </c>
      <c r="BB60" s="25" t="s">
        <v>114</v>
      </c>
      <c r="BC60" s="25" t="s">
        <v>86</v>
      </c>
      <c r="BD60" s="92" t="s">
        <v>895</v>
      </c>
      <c r="BE60" s="25" t="s">
        <v>288</v>
      </c>
      <c r="BF60" s="31" t="s">
        <v>392</v>
      </c>
      <c r="BG60" s="120" t="s">
        <v>896</v>
      </c>
    </row>
  </sheetData>
  <conditionalFormatting sqref="C1:C13 C15:C51 C54 C56:C57 C60">
    <cfRule type="expression" priority="2" aboveAverage="0" equalAverage="0" bottom="0" percent="0" rank="0" text="" dxfId="0">
      <formula>COUNTIF(C:C,C1)&gt;1</formula>
    </cfRule>
  </conditionalFormatting>
  <hyperlinks>
    <hyperlink ref="AV3" r:id="rId2" display="12.1_shaimerden.docx.doc"/>
    <hyperlink ref="AV4" r:id="rId3" display="1_piersonlyzhina.docx"/>
    <hyperlink ref="AV5" r:id="rId4" display="12.1.makarychev_lozka.docx"/>
    <hyperlink ref="AV6" r:id="rId5" display="pfjtrsjx_.docx"/>
    <hyperlink ref="AV7" r:id="rId6" display="1_humphreys.docx"/>
    <hyperlink ref="AV8" r:id="rId7" display="1_kubova.docx"/>
    <hyperlink ref="AV9" r:id="rId8" display="1_kazharski.docx"/>
    <hyperlink ref="AV10" r:id="rId9" display="1_piechowiak.docx"/>
    <hyperlink ref="AV11" r:id="rId10" display="1_ivanec.docx"/>
    <hyperlink ref="AV12" r:id="rId11" display="1_urbaski.docx"/>
    <hyperlink ref="AV13" r:id="rId12" display="1_kudzko.docx"/>
    <hyperlink ref="AV14" r:id="rId13" display="hegemonic_masculinity_and_post.docx"/>
    <hyperlink ref="AV15" r:id="rId14" display="12.1_dubinkahushcha.docx"/>
    <hyperlink ref="AV16" r:id="rId15" display="12_ilchuk_vasylko_tezy_1.docx"/>
    <hyperlink ref="AV22" r:id="rId16" display="___.docx"/>
    <hyperlink ref="AV23" r:id="rId17" display="nspytwfg.docx"/>
    <hyperlink ref="AV24" r:id="rId18" display="tamoaitytdocx.docx"/>
    <hyperlink ref="AV25" r:id="rId19" display="1_cerashkovich.docx"/>
    <hyperlink ref="AV26" r:id="rId20" display="12._shadurski_v.docx"/>
    <hyperlink ref="AV27" r:id="rId21" display="12_murzionak.docx"/>
    <hyperlink ref="AV28" r:id="rId22" display="1_nechaievayuriichuk_troyan.docx"/>
    <hyperlink ref="AV29" r:id="rId23" display="1_nechaievayuriichuk_troyan.docx"/>
    <hyperlink ref="AV30" r:id="rId24" display="2_svarplys.doc"/>
    <hyperlink ref="AV31" r:id="rId25" display="2_bortnikov_v..docx"/>
    <hyperlink ref="AV32" r:id="rId26" display="12_machulski.docx"/>
    <hyperlink ref="AV33" r:id="rId27" display="12_krasulina.docx"/>
    <hyperlink ref="AV34" r:id="rId28" display="12_kashevskaya.docx"/>
    <hyperlink ref="AV35" r:id="rId29" display="12.2_rudkouski.docx"/>
    <hyperlink ref="AV36" r:id="rId30" display="12.2.3_sienkiewicz.docx"/>
    <hyperlink ref="AV37" r:id="rId31" display="2.3_malyarenko.docx"/>
    <hyperlink ref="AV38" r:id="rId32" display="_____.docx"/>
    <hyperlink ref="AV39" r:id="rId33" display="2_perapadzia.docx"/>
    <hyperlink ref="AV40" r:id="rId34" display="3._thesis_mahonau.doc"/>
    <hyperlink ref="AV41" r:id="rId35" display="3_chulitskayat.docx"/>
    <hyperlink ref="AV42" r:id="rId36" display="3_hardy.docx"/>
    <hyperlink ref="AV43" r:id="rId37" display="3_taraikevich.docx"/>
    <hyperlink ref="AV44" r:id="rId38" display="12_vorobiei.docx"/>
    <hyperlink ref="AV45" r:id="rId39" display="3_smolianko.docx"/>
    <hyperlink ref="AV46" r:id="rId40" display="12_aheyeu_kangres_kouna.docx"/>
    <hyperlink ref="AV47" r:id="rId41" display="12.3_drobysh.docx"/>
    <hyperlink ref="AV48" r:id="rId42" display="12_chavusau.docx"/>
    <hyperlink ref="AV49" r:id="rId43" display="duch_dyngosz.docx"/>
    <hyperlink ref="AV50" r:id="rId44" display="3_mazura.docx"/>
    <hyperlink ref="AV51" r:id="rId45" display="12.3_lutskaya.docx"/>
    <hyperlink ref="AV52" r:id="rId46" display="12_basalai.docx"/>
    <hyperlink ref="AV53" r:id="rId47" display="12_marhunova.docx"/>
    <hyperlink ref="AV54" r:id="rId48" display="gmiqmpwm_.pages"/>
    <hyperlink ref="AV55" r:id="rId49" display="3_alenius.docx"/>
    <hyperlink ref="AV56" r:id="rId50" display="12.3.2_lebedzeva.docx"/>
    <hyperlink ref="AV57" r:id="rId51" display="3_liubimau.docx"/>
    <hyperlink ref="AV58" r:id="rId52" display="__fin.pdf"/>
    <hyperlink ref="AV59" r:id="rId53" display="03korshunau.docx"/>
    <hyperlink ref="AV60" r:id="rId54" display="12_damaratskaya_.docx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Roman,Обычный"&amp;12Старонка &amp;P</oddFooter>
  </headerFooter>
  <legacy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2025-01-20T20:50:57Z</dcterms:created>
  <dc:creator/>
  <dc:description/>
  <dc:language>be-BY</dc:language>
  <cp:lastModifiedBy/>
  <dcterms:modified xsi:type="dcterms:W3CDTF">2025-01-20T20:53:33Z</dcterms:modified>
  <cp:revision>1</cp:revision>
  <dc:subject/>
  <dc:title/>
</cp:coreProperties>
</file>