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autoCompressPictures="0"/>
  <mc:AlternateContent xmlns:mc="http://schemas.openxmlformats.org/markup-compatibility/2006">
    <mc:Choice Requires="x15">
      <x15ac:absPath xmlns:x15ac="http://schemas.microsoft.com/office/spreadsheetml/2010/11/ac" url="I:\My Drive\Summary Data\Cameroon\"/>
    </mc:Choice>
  </mc:AlternateContent>
  <xr:revisionPtr revIDLastSave="0" documentId="13_ncr:1_{54046CCF-3D24-4A95-B665-6397357DF271}" xr6:coauthVersionLast="45" xr6:coauthVersionMax="45" xr10:uidLastSave="{00000000-0000-0000-0000-000000000000}"/>
  <bookViews>
    <workbookView xWindow="5700" yWindow="-12225" windowWidth="21600" windowHeight="11385" tabRatio="500" activeTab="1"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About'!$A$1:$F$29</definedName>
    <definedName name="_xlnm.Print_Area" localSheetId="2">'2. Contextual'!$A$1:$H$95</definedName>
    <definedName name="_xlnm.Print_Area" localSheetId="3">'3. Revenues'!$A$1:$Z$70</definedName>
    <definedName name="_xlnm.Print_Area" localSheetId="0">Introduction!$A$1:$G$22</definedName>
  </definedNames>
  <calcPr calcId="191028"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6" i="10" l="1"/>
  <c r="G14" i="10"/>
  <c r="G17" i="10"/>
  <c r="G25" i="10"/>
  <c r="G18" i="10"/>
  <c r="G13" i="10"/>
  <c r="G30" i="10"/>
  <c r="G24" i="10"/>
  <c r="G80" i="10"/>
  <c r="G79" i="10"/>
  <c r="G78" i="10"/>
  <c r="S80" i="10"/>
  <c r="R80" i="10"/>
  <c r="Q80" i="10"/>
  <c r="P80" i="10"/>
  <c r="O80" i="10"/>
  <c r="N80" i="10"/>
  <c r="M80" i="10"/>
  <c r="L80" i="10"/>
  <c r="K80" i="10"/>
  <c r="J80" i="10"/>
  <c r="I80" i="10"/>
  <c r="S79" i="10"/>
  <c r="R79" i="10"/>
  <c r="Q79" i="10"/>
  <c r="P79" i="10"/>
  <c r="O79" i="10"/>
  <c r="N79" i="10"/>
  <c r="M79" i="10"/>
  <c r="L79" i="10"/>
  <c r="K79" i="10"/>
  <c r="J79" i="10"/>
  <c r="I79" i="10"/>
  <c r="S78" i="10"/>
  <c r="R78" i="10"/>
  <c r="Q78" i="10"/>
  <c r="P78" i="10"/>
  <c r="O78" i="10"/>
  <c r="N78" i="10"/>
  <c r="M78" i="10"/>
  <c r="L78" i="10"/>
  <c r="K78" i="10"/>
  <c r="J78" i="10"/>
  <c r="I78" i="10"/>
  <c r="G66" i="10"/>
  <c r="H57" i="10" l="1"/>
  <c r="L10" i="10"/>
  <c r="H49" i="10"/>
  <c r="H48" i="10"/>
  <c r="H50" i="10"/>
  <c r="H77" i="10"/>
  <c r="H76" i="10"/>
  <c r="H75" i="10"/>
  <c r="H74" i="10"/>
  <c r="H73" i="10"/>
  <c r="H72" i="10"/>
  <c r="H43" i="10"/>
  <c r="H44" i="10"/>
  <c r="X10" i="10"/>
  <c r="W10" i="10"/>
  <c r="R10" i="10"/>
  <c r="Y10" i="10"/>
  <c r="U10" i="10"/>
  <c r="V10" i="10"/>
  <c r="T10" i="10"/>
  <c r="O10" i="10"/>
  <c r="S10" i="10"/>
  <c r="N10" i="10"/>
  <c r="Q10" i="10"/>
  <c r="P10" i="10"/>
  <c r="J10" i="10"/>
  <c r="K10" i="10"/>
  <c r="M10" i="10"/>
  <c r="I10" i="10"/>
  <c r="H62" i="10"/>
  <c r="H61" i="10"/>
  <c r="H60" i="10"/>
  <c r="H59" i="10"/>
  <c r="H56" i="10"/>
  <c r="H55" i="10"/>
  <c r="H54" i="10"/>
  <c r="H53" i="10"/>
  <c r="H51" i="10"/>
  <c r="H47" i="10"/>
  <c r="H46" i="10"/>
  <c r="H42" i="10"/>
  <c r="H37" i="10"/>
  <c r="H34" i="10"/>
  <c r="H33" i="10"/>
  <c r="H32" i="10"/>
  <c r="H31" i="10"/>
  <c r="H30" i="10"/>
  <c r="H29" i="10"/>
  <c r="H27" i="10"/>
  <c r="H26" i="10"/>
  <c r="H25" i="10"/>
  <c r="H24" i="10"/>
  <c r="H22" i="10"/>
  <c r="H21" i="10"/>
  <c r="H19" i="10"/>
  <c r="H18" i="10"/>
  <c r="H17" i="10"/>
  <c r="H16" i="10"/>
  <c r="H15" i="10"/>
  <c r="H14" i="10"/>
  <c r="H13" i="10"/>
  <c r="H78" i="10" l="1"/>
  <c r="H80" i="10"/>
  <c r="H79" i="10"/>
</calcChain>
</file>

<file path=xl/sharedStrings.xml><?xml version="1.0" encoding="utf-8"?>
<sst xmlns="http://schemas.openxmlformats.org/spreadsheetml/2006/main" count="685" uniqueCount="390">
  <si>
    <t>Template for Summary Data from the EITI Report</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</si>
  <si>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</si>
  <si>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</si>
  <si>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</si>
  <si>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</si>
  <si>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The data will be used to populate the global EITI data repository, available on the international EITI website.</t>
  </si>
  <si>
    <t>The form has 3 parts (worksheets):</t>
  </si>
  <si>
    <t xml:space="preserve">   Part 1 covers the basic characteristics about the report</t>
  </si>
  <si>
    <t xml:space="preserve">   Part 2 addresses availability of contextual data, in line with requirements 3 and 4</t>
  </si>
  <si>
    <t xml:space="preserve">   Part 3 covers data on government revenues per revenue stream and company. An example of this part using Norway's 2012 EITI Report is available in a final worksheet</t>
  </si>
  <si>
    <t>Fields marked in orange are required.</t>
  </si>
  <si>
    <t>Fields marked in yellow are optional.</t>
  </si>
  <si>
    <t xml:space="preserve">The International Secretariat can provide advice and support on request. Please contact </t>
  </si>
  <si>
    <t>data@eiti.org.</t>
  </si>
  <si>
    <t>About</t>
  </si>
  <si>
    <t xml:space="preserve"> </t>
  </si>
  <si>
    <t>Entry</t>
  </si>
  <si>
    <t>Comments</t>
  </si>
  <si>
    <t>Country</t>
  </si>
  <si>
    <t>Cameroon</t>
  </si>
  <si>
    <t>Fiscal Year Covered in the Report</t>
  </si>
  <si>
    <t>Start Date</t>
  </si>
  <si>
    <t>End Date</t>
  </si>
  <si>
    <t>Independent Administrator</t>
  </si>
  <si>
    <t>BDO</t>
  </si>
  <si>
    <t>Date that the EITI Report was published (i.e., made publically available)</t>
  </si>
  <si>
    <t xml:space="preserve">Sectors Covered </t>
  </si>
  <si>
    <t>Oil</t>
  </si>
  <si>
    <t>Yes</t>
  </si>
  <si>
    <t>Add rows as necessary to add other sectors</t>
  </si>
  <si>
    <t>Gas</t>
  </si>
  <si>
    <t>Mining</t>
  </si>
  <si>
    <t>Other</t>
  </si>
  <si>
    <t>Petroleum transport</t>
  </si>
  <si>
    <t>Web links to EITI Report, on the national EITI website</t>
  </si>
  <si>
    <t>PDF</t>
  </si>
  <si>
    <t>http://www.eiticameroon.org/fr/component/remository/Rapports-de-Conciliation/2016-Rapport-de-conciliation/?Itemid=580</t>
  </si>
  <si>
    <t>If multiple files, add rows as necessary.</t>
  </si>
  <si>
    <t>Electronic data file (CSV, excel)</t>
  </si>
  <si>
    <t>Not available</t>
  </si>
  <si>
    <t>Link to open data policy</t>
  </si>
  <si>
    <t>http://www.eiticameroon.org/fr/autres-actualites/306-politique-et-feuille-de-route-des-donnees-ouvertes.html</t>
  </si>
  <si>
    <t>Other file, link</t>
  </si>
  <si>
    <t>Number of reporting government entities</t>
  </si>
  <si>
    <t>incl. SOE</t>
  </si>
  <si>
    <t>Number of reporting companies</t>
  </si>
  <si>
    <t>Reporting currency</t>
  </si>
  <si>
    <t>ISO currency code</t>
  </si>
  <si>
    <t>Conversion rate utilised.  USD 1 =</t>
  </si>
  <si>
    <t>See https://www.fiscal.treasury.gov/reports-statements/treasury-reporting-rates-exchange/historical.html</t>
  </si>
  <si>
    <t>Disaggregation of Data</t>
  </si>
  <si>
    <t>By Revenue Stream</t>
  </si>
  <si>
    <t>Add rows as necessary to add other disaggregations</t>
  </si>
  <si>
    <t>By Company</t>
  </si>
  <si>
    <t>By Project</t>
  </si>
  <si>
    <t>No</t>
  </si>
  <si>
    <t>Contact details to person who has completed this template</t>
  </si>
  <si>
    <t>Name</t>
  </si>
  <si>
    <t>Christoffer Claussen</t>
  </si>
  <si>
    <t>Organisation</t>
  </si>
  <si>
    <t>EITI International Secretariat</t>
  </si>
  <si>
    <t>Email address</t>
  </si>
  <si>
    <t>data@eiti.org</t>
  </si>
  <si>
    <t>Contextual information</t>
  </si>
  <si>
    <t>Unit</t>
  </si>
  <si>
    <t>Direct URL to source, or to section in EITI Report</t>
  </si>
  <si>
    <t>Contribution of extractive industries to economy (3.4)</t>
  </si>
  <si>
    <t>Gross Domestic Product - extractive industries (Gross Value Added)</t>
  </si>
  <si>
    <t>Section 4.4.2 du rapport ITIE-Cameroun 2016</t>
  </si>
  <si>
    <t>Modify entry in "unit" column if other than default.</t>
  </si>
  <si>
    <t>Gross Domestic Product - all sectors</t>
  </si>
  <si>
    <t>Government revenue - extractive industries</t>
  </si>
  <si>
    <t>Section 4.4.1 du rapport ITIE-Cameroun 2016</t>
  </si>
  <si>
    <t>Government revenue - all sectors</t>
  </si>
  <si>
    <t>Exports - extractive industries</t>
  </si>
  <si>
    <t>Section 4.4.3 du rapport ITIE-Cameroun 2016</t>
  </si>
  <si>
    <t>Exports - all sectors</t>
  </si>
  <si>
    <t>Production volume and value (3.5.a)</t>
  </si>
  <si>
    <t>Oil, volume</t>
  </si>
  <si>
    <t>Sm3</t>
  </si>
  <si>
    <t>Section 2.2 extract English report ITIE-Cameroun 2016</t>
  </si>
  <si>
    <t>33505135 barrels = 5326899.901 Sm3</t>
  </si>
  <si>
    <t>Oil, value</t>
  </si>
  <si>
    <t>Gas, volume</t>
  </si>
  <si>
    <t>Sm3 o.e.</t>
  </si>
  <si>
    <t>Gas 13194229 SCF = 373.201 Sm3 o.e.</t>
  </si>
  <si>
    <t>Gas, value</t>
  </si>
  <si>
    <t>NGL, volume</t>
  </si>
  <si>
    <t>Gas condensates. 168859 barrels = 26846.482 Sm3</t>
  </si>
  <si>
    <t>NGL, value</t>
  </si>
  <si>
    <t>LNG, volume</t>
  </si>
  <si>
    <t>LNG, value</t>
  </si>
  <si>
    <t>USD</t>
  </si>
  <si>
    <t>Coal, volume</t>
  </si>
  <si>
    <t>Tonnes</t>
  </si>
  <si>
    <t>Coal, value</t>
  </si>
  <si>
    <t>Gold, volume</t>
  </si>
  <si>
    <t>Gold, value</t>
  </si>
  <si>
    <t>Diamonds, volume</t>
  </si>
  <si>
    <t>carats</t>
  </si>
  <si>
    <t>Diamonds, value</t>
  </si>
  <si>
    <t>Clay, volume</t>
  </si>
  <si>
    <t>Clay, value</t>
  </si>
  <si>
    <t>Limestone, volume</t>
  </si>
  <si>
    <t>Limestone, value</t>
  </si>
  <si>
    <t>Pouzolane, volume</t>
  </si>
  <si>
    <t>Pouzolane, value</t>
  </si>
  <si>
    <t>Sand, volume</t>
  </si>
  <si>
    <t>Sand, value</t>
  </si>
  <si>
    <t>Aggregates, volume</t>
  </si>
  <si>
    <t>Aggregates, value</t>
  </si>
  <si>
    <t>Stone, volume</t>
  </si>
  <si>
    <t>Stone, value</t>
  </si>
  <si>
    <t>Export volume and value (3.5.b)</t>
  </si>
  <si>
    <t>30833379 barrels = 4902123.915 Sm3</t>
  </si>
  <si>
    <t>Section 2.2 extract English report ITIE-Cameroun 2017</t>
  </si>
  <si>
    <t>Section 2.2 extract English report ITIE-Cameroun 2018</t>
  </si>
  <si>
    <t>Section 2.2 extract English report ITIE-Cameroun 2019</t>
  </si>
  <si>
    <t>123241 barrels = 19593.787 Sm3</t>
  </si>
  <si>
    <t>Section 2.2 extract English report ITIE-Cameroun 2020</t>
  </si>
  <si>
    <t>Distribution of revenues from extractive industries (3.7.a)</t>
  </si>
  <si>
    <t>Are EI revenues recorded in the government accounts/budget?</t>
  </si>
  <si>
    <t>Partially</t>
  </si>
  <si>
    <t>Section 4.3.6 du rapport ITIE-Cameroun 2016</t>
  </si>
  <si>
    <t>Add rows as necessary</t>
  </si>
  <si>
    <t>If no, provide a brief explanation.</t>
  </si>
  <si>
    <t>A portion of the extractive revenues are collected by the SNH state company.</t>
  </si>
  <si>
    <t>If yes, link to government's accounts, where revenues are recorded</t>
  </si>
  <si>
    <t>Link to other financial reports, where revenues are recorded</t>
  </si>
  <si>
    <t>Not applicable</t>
  </si>
  <si>
    <t>Register of licences (3.9)</t>
  </si>
  <si>
    <t>Public register of licences, oil</t>
  </si>
  <si>
    <t>Repertoire des Titres Petroliers</t>
  </si>
  <si>
    <t>http://www.minmidt.cm/repertoire-des-titres-petroliers/</t>
  </si>
  <si>
    <t>Add rows if necessary, per registry</t>
  </si>
  <si>
    <t>Public register of licences, mining</t>
  </si>
  <si>
    <t>If incomplete or not available, provide an explanation</t>
  </si>
  <si>
    <t>Registers are disclosed in the EITI Report, Annexes 3 &amp; 4</t>
  </si>
  <si>
    <t>Annex 7, Annex 8</t>
  </si>
  <si>
    <t>Allocation of licences (3.10)</t>
  </si>
  <si>
    <t>Information about awarding and transfer of licences</t>
  </si>
  <si>
    <t>Code pétrolier, Code Minier</t>
  </si>
  <si>
    <t>Section 4.1.4 du rapport ITIE-Cameroun 2016</t>
  </si>
  <si>
    <t>Beneficial ownership (3.11)</t>
  </si>
  <si>
    <t>Publicly available registry of beneficial ownership</t>
  </si>
  <si>
    <t>Section 4.7 &amp; Annexe 10 du rapport ITIE-Cameroun 2016</t>
  </si>
  <si>
    <t>The companies included in the reconciliation scope were asked to report beneficial ownership data. However, the information is incomplete. See annex 3</t>
  </si>
  <si>
    <t>Contracts (3.12)</t>
  </si>
  <si>
    <t>Does the report address the government's policy on contract disclosure?</t>
  </si>
  <si>
    <t>Section 4.7 du rapport ITIE-Cameroun 2016</t>
  </si>
  <si>
    <t>Add/remove rows as necessary, per registry</t>
  </si>
  <si>
    <t>Are contracts disclosed?</t>
  </si>
  <si>
    <t>Not yet, there are laws in place but they are not effective as of yet</t>
  </si>
  <si>
    <t>Publicly available registry of contracts</t>
  </si>
  <si>
    <t>Registry 2</t>
  </si>
  <si>
    <t>Entry. If yes, provide a reference to the relevant section in the EITI Report.</t>
  </si>
  <si>
    <t>Sale of the state’s share of production or other sales collected in-kind (4.1.c)</t>
  </si>
  <si>
    <t>Does the report address the issue?</t>
  </si>
  <si>
    <t>Section 5.3.1 du rapport ITIE-Cameroun 2016</t>
  </si>
  <si>
    <t>Total volume sold? (indicate unit, add rows as needed)</t>
  </si>
  <si>
    <t>Includes oil and gas. 20844348 barrels = 3313992.178 Sm3</t>
  </si>
  <si>
    <t>Total revenue received?</t>
  </si>
  <si>
    <t>Infrastructure provisions and barter arrangements (4.1.d)?</t>
  </si>
  <si>
    <t>If yes, what was the total revenue received?</t>
  </si>
  <si>
    <t>Social expenditures (4.1.e)</t>
  </si>
  <si>
    <t>Does the report address social expenditures?</t>
  </si>
  <si>
    <t>Section 6.2 du rapport ITIE-Cameroun 2016</t>
  </si>
  <si>
    <t>Transportation revenues (4.1.f)</t>
  </si>
  <si>
    <t>Does the report address transportation revenues?</t>
  </si>
  <si>
    <t>Section 6.6 du rapport ITIE-Cameroun 2016</t>
  </si>
  <si>
    <t>Sub-national payments (4.2.d)?</t>
  </si>
  <si>
    <t>Does the report address sub-national payments?</t>
  </si>
  <si>
    <t>Section 4.3.5 du rapport ITIE-Cameroun 2016</t>
  </si>
  <si>
    <t>Sub-national transfers (4.2.e)?</t>
  </si>
  <si>
    <t>Does the report address sub-national transfers?</t>
  </si>
  <si>
    <t>Annexe 7 du rapport ITIE-Cameroun 2016</t>
  </si>
  <si>
    <t>Government revenues from extractive companies, per revenue stream</t>
  </si>
  <si>
    <t>Currency unit</t>
  </si>
  <si>
    <t>C. Companies</t>
  </si>
  <si>
    <t>This worksheet covers (A) identification of whether a revenue stream is included in the EITI Report, (B) listing the revenue streams according to their corresponding classification,</t>
  </si>
  <si>
    <t>Enter companies included in the EITI Report. Add columns as necessary.</t>
  </si>
  <si>
    <t>(C) listing the companies that are reporting, (D) recording the payments per revenue stream and company, and (E) any notes to explain the information provided.</t>
  </si>
  <si>
    <t>Company identifier name/source</t>
  </si>
  <si>
    <t>Legal name</t>
  </si>
  <si>
    <t>SNH-Fonctionnement</t>
  </si>
  <si>
    <t>Addax Petroleum Cameroon Company</t>
  </si>
  <si>
    <t>Perenco Rio Del Rey</t>
  </si>
  <si>
    <t>Addax Petroleum Cameroon Ltd</t>
  </si>
  <si>
    <t>Perenco Cameroon</t>
  </si>
  <si>
    <t>Rodeo Development LTD (Gaz du Cameroun)</t>
  </si>
  <si>
    <t xml:space="preserve">Noble Energy Cameroon Ltd </t>
  </si>
  <si>
    <t>New Age</t>
  </si>
  <si>
    <t>Glencore Exploration Cameroon Ltd</t>
  </si>
  <si>
    <t>Tower Ressources</t>
  </si>
  <si>
    <t>Euroil Ltd</t>
  </si>
  <si>
    <t>Les Granulats du Cameroon</t>
  </si>
  <si>
    <t>Les Cimenteries du Cameroun (CIMENCAM)</t>
  </si>
  <si>
    <t>Razel Fayat Cameroun</t>
  </si>
  <si>
    <t>Arab Contractors Cameroun</t>
  </si>
  <si>
    <t>Sogea Satom Cameroun</t>
  </si>
  <si>
    <t>Cameroon Oil Transportation Company (COTCO) SA</t>
  </si>
  <si>
    <t>Tax Identification Number (TIN/NIU)</t>
  </si>
  <si>
    <t>Identification #</t>
  </si>
  <si>
    <t>M038000000218J</t>
  </si>
  <si>
    <t>M047400005669H</t>
  </si>
  <si>
    <t>M09510001895L</t>
  </si>
  <si>
    <t>M100200014425F</t>
  </si>
  <si>
    <t>M077900001551J</t>
  </si>
  <si>
    <t>M010700023025B</t>
  </si>
  <si>
    <t>M080600021129Y</t>
  </si>
  <si>
    <t>M100900029359K</t>
  </si>
  <si>
    <t>M040800024299W</t>
  </si>
  <si>
    <t>M071512444577R</t>
  </si>
  <si>
    <t>M119500012111E</t>
  </si>
  <si>
    <t>M010800024941Q</t>
  </si>
  <si>
    <t>M066300000649C</t>
  </si>
  <si>
    <t>M077800000953N</t>
  </si>
  <si>
    <t>M050600020713W</t>
  </si>
  <si>
    <t>M089700006137L</t>
  </si>
  <si>
    <t>Direction Generale des Douanes (DGD)</t>
  </si>
  <si>
    <t>Sector</t>
  </si>
  <si>
    <t>Oil &amp; Gas</t>
  </si>
  <si>
    <t>http://www.douanescustoms-cm.net/</t>
  </si>
  <si>
    <t>Commodities</t>
  </si>
  <si>
    <t>Oil, Gas</t>
  </si>
  <si>
    <t>Aggregates</t>
  </si>
  <si>
    <t>Pozzolan, Limestone, Sand, Clay</t>
  </si>
  <si>
    <t>Sand, Aggregates</t>
  </si>
  <si>
    <t>Unknown</t>
  </si>
  <si>
    <t>Oil transport</t>
  </si>
  <si>
    <t>A. GFS classification of revenue streams</t>
  </si>
  <si>
    <t>B. Revenue streams (including non-reconciled)</t>
  </si>
  <si>
    <t>D. Reconciled revenue streams per company</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</si>
  <si>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</si>
  <si>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</si>
  <si>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</si>
  <si>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GFS codes</t>
  </si>
  <si>
    <t>GFS Descriptions</t>
  </si>
  <si>
    <t>Included in EITI Report</t>
  </si>
  <si>
    <t>Name of revenue stream in country</t>
  </si>
  <si>
    <t>Name of receiving government agency</t>
  </si>
  <si>
    <t>Revenue, as disclosed by government</t>
  </si>
  <si>
    <t>Subtotals</t>
  </si>
  <si>
    <t>11E</t>
  </si>
  <si>
    <t>Taxes</t>
  </si>
  <si>
    <t>111E</t>
  </si>
  <si>
    <t>Taxes on income, profits and capital gains</t>
  </si>
  <si>
    <t>1112E1</t>
  </si>
  <si>
    <t xml:space="preserve">   Ordinary taxes on income, profits and capital gains</t>
  </si>
  <si>
    <t>Included and reconciled</t>
  </si>
  <si>
    <t>Impots sur les societes (petrolier et non petrolier)</t>
  </si>
  <si>
    <t>Direction Generale des Impots (DGI)</t>
  </si>
  <si>
    <t>Impot sur le Revenu des Capitaux Mobiliers (IRCM)</t>
  </si>
  <si>
    <t>1112E2</t>
  </si>
  <si>
    <t xml:space="preserve">   Extraordinary taxes on income, profits and capital gains</t>
  </si>
  <si>
    <t>Taxe Speciale sur les Revenus (TSR)</t>
  </si>
  <si>
    <t>Redressements fiscaux/amendes et penalites</t>
  </si>
  <si>
    <t>112E</t>
  </si>
  <si>
    <t>Taxes on payroll and workforce</t>
  </si>
  <si>
    <t>Contributions FNE</t>
  </si>
  <si>
    <t>Contributions CFC (part patronale)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</si>
  <si>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</si>
  <si>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</si>
  <si>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</si>
  <si>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</si>
  <si>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</si>
  <si>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</si>
  <si>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</si>
  <si>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</si>
  <si>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</si>
  <si>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</si>
  <si>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</si>
  <si>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</si>
  <si>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Redevance Superficiaire</t>
  </si>
  <si>
    <t>Direction Generale du Tresor et de la Cooperation Financiere et Monetaire (DGTCFM)</t>
  </si>
  <si>
    <t>Droits Fixes (y compris droits pour attribution ou renouvellement de permis)</t>
  </si>
  <si>
    <t>114522E</t>
  </si>
  <si>
    <t xml:space="preserve">      Emission and pollution taxes</t>
  </si>
  <si>
    <t xml:space="preserve">Frais d’inspection et de controle  </t>
  </si>
  <si>
    <t>Ministere de l'Industrie, des Mines et du Developpement Technologique (MINMIDT)</t>
  </si>
  <si>
    <t>11451E</t>
  </si>
  <si>
    <t xml:space="preserve">      Motor vehicle taxes</t>
  </si>
  <si>
    <t>115E</t>
  </si>
  <si>
    <t>Taxes on international trade and transactions</t>
  </si>
  <si>
    <t>1151E</t>
  </si>
  <si>
    <t xml:space="preserve">   Customs and other import duties</t>
  </si>
  <si>
    <t>Droits de Douane</t>
  </si>
  <si>
    <t>Redressements Douaniers/amendes et penalites</t>
  </si>
  <si>
    <t>1152E</t>
  </si>
  <si>
    <t xml:space="preserve">   Taxes on exports</t>
  </si>
  <si>
    <t>1153E1</t>
  </si>
  <si>
    <t xml:space="preserve">   Profits of natural resource export monopolies</t>
  </si>
  <si>
    <t>116E</t>
  </si>
  <si>
    <t>Other taxes payable by natural resource companies</t>
  </si>
  <si>
    <t>Autres paiements significatifs vereses a l'Etat</t>
  </si>
  <si>
    <t>Toutes</t>
  </si>
  <si>
    <t>12E</t>
  </si>
  <si>
    <t>Social contributions</t>
  </si>
  <si>
    <t>1212E</t>
  </si>
  <si>
    <t>Social security employer contributions</t>
  </si>
  <si>
    <t>Cotisations CNPS (part employeur)</t>
  </si>
  <si>
    <t>Caisse Nationale de Prevoyance Sociale (CNPS)</t>
  </si>
  <si>
    <t>14E</t>
  </si>
  <si>
    <t>Other revenue</t>
  </si>
  <si>
    <t>141E</t>
  </si>
  <si>
    <t>Property income</t>
  </si>
  <si>
    <t>1412E</t>
  </si>
  <si>
    <t xml:space="preserve">   Dividends</t>
  </si>
  <si>
    <t>1412E1</t>
  </si>
  <si>
    <t xml:space="preserve">      From state-owned enterprises</t>
  </si>
  <si>
    <t>Dividendes SNH</t>
  </si>
  <si>
    <t>1412E2</t>
  </si>
  <si>
    <t xml:space="preserve">      From government participation (equity)</t>
  </si>
  <si>
    <t>1413E</t>
  </si>
  <si>
    <t xml:space="preserve">   Withdrawals from income of quasi-corporations</t>
  </si>
  <si>
    <t>1415E</t>
  </si>
  <si>
    <t xml:space="preserve">   Rent</t>
  </si>
  <si>
    <t>1415E1</t>
  </si>
  <si>
    <t xml:space="preserve">      Royalties</t>
  </si>
  <si>
    <t>Taxes Ad Valorem</t>
  </si>
  <si>
    <t>Taxes a l'extraction</t>
  </si>
  <si>
    <t>Redevance Miniere Proportionnelle</t>
  </si>
  <si>
    <t>SNH-Mandat</t>
  </si>
  <si>
    <t>Redevance Proportionnelle a la Production</t>
  </si>
  <si>
    <t>Redevance Miniere Negative ( a mettre en signe - )</t>
  </si>
  <si>
    <t>1415E2</t>
  </si>
  <si>
    <t xml:space="preserve">      Bonuses</t>
  </si>
  <si>
    <t>Bonus de signature</t>
  </si>
  <si>
    <t>1415E3</t>
  </si>
  <si>
    <t xml:space="preserve">      Production entitlements (in-kind or cash)</t>
  </si>
  <si>
    <t>1415E31</t>
  </si>
  <si>
    <t xml:space="preserve">         Delivered/paid directly to government</t>
  </si>
  <si>
    <t>1415E32</t>
  </si>
  <si>
    <t xml:space="preserve">         Delivered/paid to state-owned enterprise(s)</t>
  </si>
  <si>
    <t>Transferts directs au Tresor Public par la  SNH</t>
  </si>
  <si>
    <t>Transferts indirects au Tresor Public (Interventions directes SNH)</t>
  </si>
  <si>
    <t>1415E4</t>
  </si>
  <si>
    <t xml:space="preserve">      Compulsory transfers to government (infrastructure and other)</t>
  </si>
  <si>
    <t>Frais de Formation</t>
  </si>
  <si>
    <t>1415E5</t>
  </si>
  <si>
    <t xml:space="preserve">      Other rent payments</t>
  </si>
  <si>
    <t>Droits de passage du pipeline (COTCO)</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</si>
  <si>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</si>
  <si>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</si>
  <si>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</si>
  <si>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</si>
  <si>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</si>
  <si>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</si>
  <si>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</si>
  <si>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</si>
  <si>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</si>
  <si>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</si>
  <si>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 xml:space="preserve">TOTAL, disclosed by government </t>
  </si>
  <si>
    <t>TOTAL, reconciled</t>
  </si>
  <si>
    <t>E. Notes</t>
  </si>
  <si>
    <t>Please include any additional information you wish to highlight regarding revenue data here.</t>
  </si>
  <si>
    <t>[1]</t>
  </si>
  <si>
    <t>In-kind payments have been included in the table to the right:</t>
  </si>
  <si>
    <t>In-kind revenue stream</t>
  </si>
  <si>
    <t>Volume</t>
  </si>
  <si>
    <t>Volume per company</t>
  </si>
  <si>
    <t>Parts d'huile dea la SNH Etat (Petrole)</t>
  </si>
  <si>
    <t>bbl</t>
  </si>
  <si>
    <t>Parts d'huile dea la SNH Etat (Gaz)</t>
  </si>
  <si>
    <t>Parts d'huile dea la SNH Etat (Condensat)</t>
  </si>
  <si>
    <t>MSCF</t>
  </si>
  <si>
    <t>Parts d'huile dea la SNH-Associe (Petrole)</t>
  </si>
  <si>
    <t>Parts d'huile dea la SNH-Associe (Gaz)</t>
  </si>
  <si>
    <t>Parts d'huile dea la SNH-Associe (Condensat)</t>
  </si>
  <si>
    <t>Total petroleum</t>
  </si>
  <si>
    <t>Total gas</t>
  </si>
  <si>
    <t>Total Condensate</t>
  </si>
  <si>
    <t/>
  </si>
  <si>
    <t>Changelog</t>
  </si>
  <si>
    <t>Date</t>
  </si>
  <si>
    <t>Version</t>
  </si>
  <si>
    <t>Comment</t>
  </si>
  <si>
    <t>1.0a</t>
  </si>
  <si>
    <t>Minor corrections to bring English version of "Revenues - example Norway", to bring it in-line with changes to "3 Revenues"</t>
  </si>
  <si>
    <t>1.0</t>
  </si>
  <si>
    <t>First published version.</t>
  </si>
  <si>
    <t>1.1a</t>
  </si>
  <si>
    <t>Suggested additions/changes in red boxes</t>
  </si>
  <si>
    <t>Suggested removals in red text</t>
  </si>
  <si>
    <r>
      <t xml:space="preserve">Separating columns in </t>
    </r>
    <r>
      <rPr>
        <i/>
        <sz val="10"/>
        <color theme="1"/>
        <rFont val="Calibri"/>
        <family val="2"/>
        <scheme val="minor"/>
      </rPr>
      <t>3. Revenues</t>
    </r>
    <r>
      <rPr>
        <sz val="10"/>
        <color theme="1"/>
        <rFont val="Calibri"/>
        <family val="2"/>
        <scheme val="minor"/>
      </rPr>
      <t xml:space="preserve"> are removed</t>
    </r>
  </si>
  <si>
    <t>1.1</t>
  </si>
  <si>
    <t>Suggested changes approved</t>
  </si>
  <si>
    <t>XAF</t>
  </si>
  <si>
    <t>XAF 158998195 of which are voluntary</t>
  </si>
  <si>
    <t>Theoritical amount : 124,389,151 XAF
XAF 7282005473+ XAF 73706476 + XAF 6270711 from CAC (Centimes additionnels communaux) to municipalities
XAF 2080572992 + XAF 21058993 + XAF 1791632 from CAC (Centimes additionnels communaux) to FEICOM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</si>
</sst>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38">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i/>
      <sz val="10"/>
      <color rgb="FF3F3F3F"/>
      <name val="Calibri"/>
      <family val="2"/>
      <scheme val="minor"/>
    </font>
    <font>
      <u/>
      <sz val="10"/>
      <color rgb="FFFF0000"/>
      <name val="Calibri"/>
      <family val="2"/>
      <scheme val="minor"/>
    </font>
    <font>
      <i/>
      <sz val="10"/>
      <name val="Calibri"/>
      <family val="2"/>
      <scheme val="minor"/>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
      <b/>
      <i/>
      <sz val="12"/>
      <color theme="1"/>
      <name val="Calibri"/>
      <family val="2"/>
    </font>
  </fonts>
  <fills count="16">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
      <patternFill patternType="solid">
        <fgColor theme="0" tint="-4.9989318521683403E-2"/>
        <bgColor indexed="64"/>
      </patternFill>
    </fill>
    <fill>
      <patternFill patternType="solid">
        <fgColor rgb="FFEEECE1"/>
        <bgColor indexed="64"/>
      </patternFill>
    </fill>
  </fills>
  <borders count="40">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thin">
        <color indexed="64"/>
      </left>
      <right style="thin">
        <color auto="1"/>
      </right>
      <top/>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right/>
      <top/>
      <bottom style="medium">
        <color indexed="64"/>
      </bottom>
      <diagonal/>
    </border>
    <border>
      <left style="thin">
        <color indexed="64"/>
      </left>
      <right style="thin">
        <color auto="1"/>
      </right>
      <top/>
      <bottom style="medium">
        <color indexed="64"/>
      </bottom>
      <diagonal/>
    </border>
    <border>
      <left style="thin">
        <color auto="1"/>
      </left>
      <right/>
      <top/>
      <bottom style="medium">
        <color indexed="64"/>
      </bottom>
      <diagonal/>
    </border>
    <border>
      <left style="thin">
        <color indexed="64"/>
      </left>
      <right style="thin">
        <color indexed="64"/>
      </right>
      <top style="medium">
        <color indexed="64"/>
      </top>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17">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0"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1" fillId="0" borderId="0" xfId="128" applyFont="1" applyAlignment="1">
      <alignment vertical="center"/>
    </xf>
    <xf numFmtId="164" fontId="11" fillId="3" borderId="24" xfId="0" applyNumberFormat="1" applyFont="1" applyFill="1" applyBorder="1" applyAlignment="1">
      <alignment horizontal="left" vertical="center" wrapText="1"/>
    </xf>
    <xf numFmtId="0" fontId="32"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2" fillId="0" borderId="10" xfId="0" applyFont="1" applyBorder="1" applyAlignment="1">
      <alignment vertical="center"/>
    </xf>
    <xf numFmtId="0" fontId="2" fillId="0" borderId="0" xfId="0" applyFont="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3" fillId="0" borderId="2" xfId="0" applyFont="1" applyBorder="1" applyAlignment="1">
      <alignment horizontal="righ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165" fontId="11" fillId="3" borderId="27" xfId="245" applyNumberFormat="1" applyFont="1" applyFill="1" applyBorder="1" applyAlignment="1">
      <alignment horizontal="left" vertical="center" wrapText="1"/>
    </xf>
    <xf numFmtId="3" fontId="4" fillId="0" borderId="33"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164" fontId="11" fillId="3" borderId="29" xfId="0" applyNumberFormat="1" applyFont="1"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0" fontId="3" fillId="0" borderId="17" xfId="0" applyFont="1" applyBorder="1" applyAlignment="1">
      <alignment vertical="center" wrapText="1"/>
    </xf>
    <xf numFmtId="0" fontId="0" fillId="4" borderId="33"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49" fontId="36"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0" fontId="11" fillId="3" borderId="34" xfId="0" applyFont="1" applyFill="1" applyBorder="1" applyAlignment="1">
      <alignment horizontal="left" wrapText="1"/>
    </xf>
    <xf numFmtId="0" fontId="5" fillId="3" borderId="34" xfId="128" applyFill="1" applyBorder="1" applyAlignment="1">
      <alignment horizontal="left" wrapText="1"/>
    </xf>
    <xf numFmtId="0" fontId="5" fillId="3" borderId="32" xfId="128" applyFill="1" applyBorder="1" applyAlignment="1">
      <alignment horizontal="left" vertical="center" wrapText="1"/>
    </xf>
    <xf numFmtId="164" fontId="11" fillId="3" borderId="35" xfId="0" applyNumberFormat="1" applyFont="1" applyFill="1" applyBorder="1" applyAlignment="1">
      <alignment horizontal="left" wrapText="1"/>
    </xf>
    <xf numFmtId="0" fontId="5" fillId="4" borderId="18" xfId="128" applyFill="1" applyBorder="1" applyAlignment="1">
      <alignment vertical="center" wrapText="1"/>
    </xf>
    <xf numFmtId="0" fontId="2" fillId="0" borderId="0" xfId="0" applyFont="1" applyFill="1" applyBorder="1" applyAlignment="1">
      <alignment vertical="center"/>
    </xf>
    <xf numFmtId="0" fontId="3" fillId="0" borderId="0" xfId="0" applyFont="1" applyFill="1" applyBorder="1" applyAlignment="1">
      <alignment vertical="center"/>
    </xf>
    <xf numFmtId="0" fontId="2" fillId="0" borderId="10" xfId="0" applyFont="1" applyFill="1" applyBorder="1" applyAlignment="1">
      <alignment vertical="center"/>
    </xf>
    <xf numFmtId="43" fontId="11" fillId="0" borderId="0" xfId="245" applyFont="1" applyAlignment="1">
      <alignment horizontal="left" vertical="center" wrapText="1"/>
    </xf>
    <xf numFmtId="3" fontId="14" fillId="0" borderId="2" xfId="0" applyNumberFormat="1"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0" fillId="0" borderId="7" xfId="0" applyBorder="1" applyAlignment="1">
      <alignment vertical="center"/>
    </xf>
    <xf numFmtId="165" fontId="30" fillId="12" borderId="20" xfId="320" applyNumberFormat="1" applyFont="1" applyBorder="1" applyAlignment="1">
      <alignment horizontal="left" vertical="center" wrapText="1"/>
    </xf>
    <xf numFmtId="0" fontId="0" fillId="9" borderId="0" xfId="0" applyFont="1" applyFill="1" applyBorder="1" applyAlignment="1">
      <alignment vertical="center" wrapText="1"/>
    </xf>
    <xf numFmtId="0" fontId="4" fillId="0" borderId="0" xfId="0" applyFont="1" applyAlignment="1">
      <alignment vertical="center"/>
    </xf>
    <xf numFmtId="0" fontId="7" fillId="2" borderId="12" xfId="27" applyFont="1" applyBorder="1" applyAlignment="1">
      <alignment vertical="center"/>
    </xf>
    <xf numFmtId="0" fontId="2" fillId="0" borderId="2" xfId="0" applyFont="1" applyFill="1" applyBorder="1" applyAlignment="1">
      <alignment vertical="center"/>
    </xf>
    <xf numFmtId="3" fontId="2" fillId="0" borderId="8" xfId="245" applyNumberFormat="1" applyFont="1" applyFill="1" applyBorder="1" applyAlignment="1">
      <alignment vertical="center"/>
    </xf>
    <xf numFmtId="0" fontId="2" fillId="14" borderId="4" xfId="0" applyFont="1" applyFill="1" applyBorder="1" applyAlignment="1">
      <alignment vertical="center"/>
    </xf>
    <xf numFmtId="3" fontId="4" fillId="14" borderId="17" xfId="0" applyNumberFormat="1" applyFont="1" applyFill="1" applyBorder="1" applyAlignment="1">
      <alignment vertical="center" wrapText="1"/>
    </xf>
    <xf numFmtId="43" fontId="2" fillId="14" borderId="3" xfId="245" applyFont="1" applyFill="1" applyBorder="1" applyAlignment="1">
      <alignment vertical="center"/>
    </xf>
    <xf numFmtId="43" fontId="2" fillId="14" borderId="4" xfId="245" applyFont="1" applyFill="1" applyBorder="1" applyAlignment="1">
      <alignment vertical="center"/>
    </xf>
    <xf numFmtId="0" fontId="2" fillId="14" borderId="0" xfId="0" applyFont="1" applyFill="1" applyBorder="1" applyAlignment="1">
      <alignment vertical="center"/>
    </xf>
    <xf numFmtId="3" fontId="4" fillId="14" borderId="33" xfId="0" applyNumberFormat="1" applyFont="1" applyFill="1" applyBorder="1" applyAlignment="1">
      <alignment vertical="center" wrapText="1"/>
    </xf>
    <xf numFmtId="43" fontId="2" fillId="14" borderId="2" xfId="245" applyFont="1" applyFill="1" applyBorder="1" applyAlignment="1">
      <alignment vertical="center"/>
    </xf>
    <xf numFmtId="43" fontId="2" fillId="14" borderId="0" xfId="245" applyFont="1" applyFill="1" applyBorder="1" applyAlignment="1">
      <alignment vertical="center"/>
    </xf>
    <xf numFmtId="0" fontId="2" fillId="14" borderId="36" xfId="0" applyFont="1" applyFill="1" applyBorder="1" applyAlignment="1">
      <alignment vertical="center"/>
    </xf>
    <xf numFmtId="3" fontId="4" fillId="14" borderId="37" xfId="0" applyNumberFormat="1" applyFont="1" applyFill="1" applyBorder="1" applyAlignment="1">
      <alignment vertical="center" wrapText="1"/>
    </xf>
    <xf numFmtId="43" fontId="2" fillId="14" borderId="38" xfId="245" applyFont="1" applyFill="1" applyBorder="1" applyAlignment="1">
      <alignment vertical="center"/>
    </xf>
    <xf numFmtId="43" fontId="2" fillId="14" borderId="36" xfId="245" applyFont="1" applyFill="1" applyBorder="1" applyAlignment="1">
      <alignment vertical="center"/>
    </xf>
    <xf numFmtId="43" fontId="37" fillId="15" borderId="0" xfId="245" applyFont="1" applyFill="1" applyBorder="1" applyAlignment="1">
      <alignment vertical="center"/>
    </xf>
    <xf numFmtId="43" fontId="37" fillId="15" borderId="36" xfId="245" applyFont="1" applyFill="1" applyBorder="1" applyAlignment="1">
      <alignment vertical="center"/>
    </xf>
    <xf numFmtId="43" fontId="37" fillId="15" borderId="39" xfId="245" applyFont="1" applyFill="1" applyBorder="1" applyAlignment="1">
      <alignment vertical="center"/>
    </xf>
    <xf numFmtId="43" fontId="37" fillId="15" borderId="33" xfId="245" applyFont="1" applyFill="1" applyBorder="1" applyAlignment="1">
      <alignment vertical="center"/>
    </xf>
    <xf numFmtId="43" fontId="37" fillId="15" borderId="37" xfId="245" applyFont="1" applyFill="1" applyBorder="1" applyAlignment="1">
      <alignment vertical="center"/>
    </xf>
    <xf numFmtId="0" fontId="21" fillId="0" borderId="0" xfId="0" applyFont="1" applyAlignment="1">
      <alignment vertical="center"/>
    </xf>
    <xf numFmtId="164" fontId="11" fillId="3" borderId="15" xfId="0" applyNumberFormat="1" applyFont="1" applyFill="1" applyBorder="1" applyAlignment="1">
      <alignment horizontal="left" vertical="center" wrapText="1"/>
    </xf>
    <xf numFmtId="0" fontId="27" fillId="0" borderId="0" xfId="0" applyFont="1" applyAlignment="1">
      <alignment vertical="center"/>
    </xf>
    <xf numFmtId="0" fontId="9" fillId="0" borderId="3" xfId="0" applyFont="1" applyBorder="1" applyAlignment="1">
      <alignment vertical="center"/>
    </xf>
    <xf numFmtId="165" fontId="11" fillId="0" borderId="0" xfId="0" applyNumberFormat="1" applyFont="1" applyAlignment="1">
      <alignment horizontal="left" vertical="center" wrapText="1"/>
    </xf>
    <xf numFmtId="0" fontId="0" fillId="9" borderId="8" xfId="0" applyFont="1" applyFill="1" applyBorder="1" applyAlignment="1">
      <alignment vertical="center" wrapText="1"/>
    </xf>
    <xf numFmtId="0" fontId="16" fillId="0" borderId="0" xfId="0" applyFont="1" applyBorder="1" applyAlignment="1">
      <alignment vertical="center"/>
    </xf>
    <xf numFmtId="0" fontId="10" fillId="0" borderId="0" xfId="0" applyFont="1" applyBorder="1" applyAlignment="1">
      <alignment vertical="center"/>
    </xf>
    <xf numFmtId="0" fontId="10" fillId="0" borderId="8" xfId="0" applyFont="1" applyBorder="1" applyAlignment="1">
      <alignment vertical="center"/>
    </xf>
    <xf numFmtId="0" fontId="16" fillId="0" borderId="0" xfId="0" applyFont="1" applyAlignment="1">
      <alignment vertical="center" wrapText="1"/>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3" fillId="6" borderId="0" xfId="0" applyFont="1" applyFill="1" applyAlignment="1">
      <alignment vertical="center"/>
    </xf>
    <xf numFmtId="0" fontId="34"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164" fontId="11" fillId="4" borderId="27" xfId="0"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27" fillId="0" borderId="2" xfId="0" applyFont="1" applyBorder="1" applyAlignment="1">
      <alignment horizontal="left" vertical="center" wrapText="1"/>
    </xf>
    <xf numFmtId="0" fontId="27" fillId="0" borderId="0" xfId="0" applyFont="1" applyBorder="1" applyAlignment="1">
      <alignment horizontal="left" vertical="center" wrapText="1"/>
    </xf>
    <xf numFmtId="0" fontId="27" fillId="0" borderId="8" xfId="0" applyFont="1" applyBorder="1" applyAlignment="1">
      <alignment horizontal="left" vertical="center" wrapText="1"/>
    </xf>
    <xf numFmtId="0" fontId="9"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cellXfs>
  <cellStyles count="331">
    <cellStyle name="Comma" xfId="245" builtinId="3"/>
    <cellStyle name="Followed Hyperlink" xfId="69" builtinId="9" hidden="1"/>
    <cellStyle name="Followed Hyperlink" xfId="73" builtinId="9" hidden="1"/>
    <cellStyle name="Followed Hyperlink" xfId="77" builtinId="9" hidden="1"/>
    <cellStyle name="Followed Hyperlink" xfId="81" builtinId="9" hidden="1"/>
    <cellStyle name="Followed Hyperlink" xfId="85" builtinId="9" hidden="1"/>
    <cellStyle name="Followed Hyperlink" xfId="89" builtinId="9" hidden="1"/>
    <cellStyle name="Followed Hyperlink" xfId="93" builtinId="9" hidden="1"/>
    <cellStyle name="Followed Hyperlink" xfId="97" builtinId="9" hidden="1"/>
    <cellStyle name="Followed Hyperlink" xfId="101" builtinId="9" hidden="1"/>
    <cellStyle name="Followed Hyperlink" xfId="105" builtinId="9" hidden="1"/>
    <cellStyle name="Followed Hyperlink" xfId="109" builtinId="9" hidden="1"/>
    <cellStyle name="Followed Hyperlink" xfId="113" builtinId="9" hidden="1"/>
    <cellStyle name="Followed Hyperlink" xfId="117" builtinId="9" hidden="1"/>
    <cellStyle name="Followed Hyperlink" xfId="121" builtinId="9" hidden="1"/>
    <cellStyle name="Followed Hyperlink" xfId="125"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0" builtinId="9" hidden="1"/>
    <cellStyle name="Followed Hyperlink" xfId="328" builtinId="9" hidden="1"/>
    <cellStyle name="Followed Hyperlink" xfId="326" builtinId="9" hidden="1"/>
    <cellStyle name="Followed Hyperlink" xfId="324" builtinId="9" hidden="1"/>
    <cellStyle name="Followed Hyperlink" xfId="322" builtinId="9" hidden="1"/>
    <cellStyle name="Followed Hyperlink" xfId="319" builtinId="9" hidden="1"/>
    <cellStyle name="Followed Hyperlink" xfId="317" builtinId="9" hidden="1"/>
    <cellStyle name="Followed Hyperlink" xfId="315" builtinId="9" hidden="1"/>
    <cellStyle name="Followed Hyperlink" xfId="313" builtinId="9" hidden="1"/>
    <cellStyle name="Followed Hyperlink" xfId="311" builtinId="9" hidden="1"/>
    <cellStyle name="Followed Hyperlink" xfId="309" builtinId="9" hidden="1"/>
    <cellStyle name="Followed Hyperlink" xfId="307" builtinId="9" hidden="1"/>
    <cellStyle name="Followed Hyperlink" xfId="305" builtinId="9" hidden="1"/>
    <cellStyle name="Followed Hyperlink" xfId="303" builtinId="9" hidden="1"/>
    <cellStyle name="Followed Hyperlink" xfId="301" builtinId="9" hidden="1"/>
    <cellStyle name="Followed Hyperlink" xfId="299" builtinId="9" hidden="1"/>
    <cellStyle name="Followed Hyperlink" xfId="297" builtinId="9" hidden="1"/>
    <cellStyle name="Followed Hyperlink" xfId="295" builtinId="9" hidden="1"/>
    <cellStyle name="Followed Hyperlink" xfId="293" builtinId="9" hidden="1"/>
    <cellStyle name="Followed Hyperlink" xfId="291" builtinId="9" hidden="1"/>
    <cellStyle name="Followed Hyperlink" xfId="289" builtinId="9" hidden="1"/>
    <cellStyle name="Followed Hyperlink" xfId="287" builtinId="9" hidden="1"/>
    <cellStyle name="Followed Hyperlink" xfId="285" builtinId="9" hidden="1"/>
    <cellStyle name="Followed Hyperlink" xfId="283" builtinId="9" hidden="1"/>
    <cellStyle name="Followed Hyperlink" xfId="281" builtinId="9" hidden="1"/>
    <cellStyle name="Followed Hyperlink" xfId="279" builtinId="9" hidden="1"/>
    <cellStyle name="Followed Hyperlink" xfId="277" builtinId="9" hidden="1"/>
    <cellStyle name="Followed Hyperlink" xfId="275" builtinId="9" hidden="1"/>
    <cellStyle name="Followed Hyperlink" xfId="273" builtinId="9" hidden="1"/>
    <cellStyle name="Followed Hyperlink" xfId="271" builtinId="9" hidden="1"/>
    <cellStyle name="Followed Hyperlink" xfId="269" builtinId="9" hidden="1"/>
    <cellStyle name="Followed Hyperlink" xfId="267" builtinId="9" hidden="1"/>
    <cellStyle name="Followed Hyperlink" xfId="265" builtinId="9" hidden="1"/>
    <cellStyle name="Followed Hyperlink" xfId="263" builtinId="9" hidden="1"/>
    <cellStyle name="Followed Hyperlink" xfId="261" builtinId="9" hidden="1"/>
    <cellStyle name="Followed Hyperlink" xfId="259" builtinId="9" hidden="1"/>
    <cellStyle name="Followed Hyperlink" xfId="257" builtinId="9" hidden="1"/>
    <cellStyle name="Followed Hyperlink" xfId="255" builtinId="9" hidden="1"/>
    <cellStyle name="Followed Hyperlink" xfId="253" builtinId="9" hidden="1"/>
    <cellStyle name="Followed Hyperlink" xfId="251" builtinId="9" hidden="1"/>
    <cellStyle name="Followed Hyperlink" xfId="249" builtinId="9" hidden="1"/>
    <cellStyle name="Followed Hyperlink" xfId="247" builtinId="9" hidden="1"/>
    <cellStyle name="Followed Hyperlink" xfId="244" builtinId="9" hidden="1"/>
    <cellStyle name="Followed Hyperlink" xfId="242" builtinId="9" hidden="1"/>
    <cellStyle name="Followed Hyperlink" xfId="240" builtinId="9" hidden="1"/>
    <cellStyle name="Followed Hyperlink" xfId="238" builtinId="9" hidden="1"/>
    <cellStyle name="Followed Hyperlink" xfId="236" builtinId="9" hidden="1"/>
    <cellStyle name="Followed Hyperlink" xfId="234" builtinId="9" hidden="1"/>
    <cellStyle name="Followed Hyperlink" xfId="232" builtinId="9" hidden="1"/>
    <cellStyle name="Followed Hyperlink" xfId="230" builtinId="9" hidden="1"/>
    <cellStyle name="Followed Hyperlink" xfId="228" builtinId="9" hidden="1"/>
    <cellStyle name="Followed Hyperlink" xfId="226" builtinId="9" hidden="1"/>
    <cellStyle name="Followed Hyperlink" xfId="224" builtinId="9" hidden="1"/>
    <cellStyle name="Followed Hyperlink" xfId="222" builtinId="9" hidden="1"/>
    <cellStyle name="Followed Hyperlink" xfId="220" builtinId="9" hidden="1"/>
    <cellStyle name="Followed Hyperlink" xfId="218" builtinId="9" hidden="1"/>
    <cellStyle name="Followed Hyperlink" xfId="216" builtinId="9" hidden="1"/>
    <cellStyle name="Followed Hyperlink" xfId="214" builtinId="9" hidden="1"/>
    <cellStyle name="Followed Hyperlink" xfId="212" builtinId="9" hidden="1"/>
    <cellStyle name="Followed Hyperlink" xfId="210" builtinId="9" hidden="1"/>
    <cellStyle name="Followed Hyperlink" xfId="208" builtinId="9" hidden="1"/>
    <cellStyle name="Followed Hyperlink" xfId="206" builtinId="9" hidden="1"/>
    <cellStyle name="Followed Hyperlink" xfId="204" builtinId="9" hidden="1"/>
    <cellStyle name="Followed Hyperlink" xfId="202" builtinId="9" hidden="1"/>
    <cellStyle name="Followed Hyperlink" xfId="200" builtinId="9" hidden="1"/>
    <cellStyle name="Followed Hyperlink" xfId="198" builtinId="9" hidden="1"/>
    <cellStyle name="Followed Hyperlink" xfId="196" builtinId="9" hidden="1"/>
    <cellStyle name="Followed Hyperlink" xfId="194" builtinId="9" hidden="1"/>
    <cellStyle name="Followed Hyperlink" xfId="192" builtinId="9" hidden="1"/>
    <cellStyle name="Followed Hyperlink" xfId="190" builtinId="9" hidden="1"/>
    <cellStyle name="Followed Hyperlink" xfId="188" builtinId="9" hidden="1"/>
    <cellStyle name="Followed Hyperlink" xfId="186" builtinId="9" hidden="1"/>
    <cellStyle name="Followed Hyperlink" xfId="184" builtinId="9" hidden="1"/>
    <cellStyle name="Followed Hyperlink" xfId="182" builtinId="9" hidden="1"/>
    <cellStyle name="Followed Hyperlink" xfId="180" builtinId="9" hidden="1"/>
    <cellStyle name="Followed Hyperlink" xfId="178" builtinId="9" hidden="1"/>
    <cellStyle name="Followed Hyperlink" xfId="176" builtinId="9" hidden="1"/>
    <cellStyle name="Followed Hyperlink" xfId="174" builtinId="9" hidden="1"/>
    <cellStyle name="Followed Hyperlink" xfId="172" builtinId="9" hidden="1"/>
    <cellStyle name="Followed Hyperlink" xfId="170" builtinId="9" hidden="1"/>
    <cellStyle name="Followed Hyperlink" xfId="168" builtinId="9" hidden="1"/>
    <cellStyle name="Followed Hyperlink" xfId="166" builtinId="9" hidden="1"/>
    <cellStyle name="Followed Hyperlink" xfId="164" builtinId="9" hidden="1"/>
    <cellStyle name="Followed Hyperlink" xfId="162" builtinId="9" hidden="1"/>
    <cellStyle name="Followed Hyperlink" xfId="160" builtinId="9" hidden="1"/>
    <cellStyle name="Followed Hyperlink" xfId="158" builtinId="9" hidden="1"/>
    <cellStyle name="Followed Hyperlink" xfId="156" builtinId="9" hidden="1"/>
    <cellStyle name="Followed Hyperlink" xfId="154" builtinId="9" hidden="1"/>
    <cellStyle name="Followed Hyperlink" xfId="152" builtinId="9" hidden="1"/>
    <cellStyle name="Followed Hyperlink" xfId="150" builtinId="9" hidden="1"/>
    <cellStyle name="Followed Hyperlink" xfId="148" builtinId="9" hidden="1"/>
    <cellStyle name="Followed Hyperlink" xfId="146" builtinId="9" hidden="1"/>
    <cellStyle name="Followed Hyperlink" xfId="144" builtinId="9" hidden="1"/>
    <cellStyle name="Followed Hyperlink" xfId="142" builtinId="9" hidden="1"/>
    <cellStyle name="Followed Hyperlink" xfId="140" builtinId="9" hidden="1"/>
    <cellStyle name="Followed Hyperlink" xfId="138" builtinId="9" hidden="1"/>
    <cellStyle name="Followed Hyperlink" xfId="136" builtinId="9" hidden="1"/>
    <cellStyle name="Followed Hyperlink" xfId="134" builtinId="9" hidden="1"/>
    <cellStyle name="Followed Hyperlink" xfId="132" builtinId="9" hidden="1"/>
    <cellStyle name="Followed Hyperlink" xfId="130" builtinId="9" hidden="1"/>
    <cellStyle name="Followed Hyperlink" xfId="127" builtinId="9" hidden="1"/>
    <cellStyle name="Followed Hyperlink" xfId="123" builtinId="9" hidden="1"/>
    <cellStyle name="Followed Hyperlink" xfId="119" builtinId="9" hidden="1"/>
    <cellStyle name="Followed Hyperlink" xfId="115" builtinId="9" hidden="1"/>
    <cellStyle name="Followed Hyperlink" xfId="111" builtinId="9" hidden="1"/>
    <cellStyle name="Followed Hyperlink" xfId="107" builtinId="9" hidden="1"/>
    <cellStyle name="Followed Hyperlink" xfId="103" builtinId="9" hidden="1"/>
    <cellStyle name="Followed Hyperlink" xfId="99" builtinId="9" hidden="1"/>
    <cellStyle name="Followed Hyperlink" xfId="95" builtinId="9" hidden="1"/>
    <cellStyle name="Followed Hyperlink" xfId="91" builtinId="9" hidden="1"/>
    <cellStyle name="Followed Hyperlink" xfId="87" builtinId="9" hidden="1"/>
    <cellStyle name="Followed Hyperlink" xfId="83" builtinId="9" hidden="1"/>
    <cellStyle name="Followed Hyperlink" xfId="79" builtinId="9" hidden="1"/>
    <cellStyle name="Followed Hyperlink" xfId="75" builtinId="9" hidden="1"/>
    <cellStyle name="Followed Hyperlink" xfId="71" builtinId="9" hidden="1"/>
    <cellStyle name="Followed Hyperlink" xfId="67" builtinId="9" hidden="1"/>
    <cellStyle name="Followed Hyperlink" xfId="24" builtinId="9" hidden="1"/>
    <cellStyle name="Followed Hyperlink" xfId="26" builtinId="9" hidden="1"/>
    <cellStyle name="Followed Hyperlink" xfId="29" builtinId="9" hidden="1"/>
    <cellStyle name="Followed Hyperlink" xfId="33" builtinId="9" hidden="1"/>
    <cellStyle name="Followed Hyperlink" xfId="35" builtinId="9" hidden="1"/>
    <cellStyle name="Followed Hyperlink" xfId="37" builtinId="9" hidden="1"/>
    <cellStyle name="Followed Hyperlink" xfId="41" builtinId="9" hidden="1"/>
    <cellStyle name="Followed Hyperlink" xfId="43" builtinId="9" hidden="1"/>
    <cellStyle name="Followed Hyperlink" xfId="45" builtinId="9" hidden="1"/>
    <cellStyle name="Followed Hyperlink" xfId="49" builtinId="9" hidden="1"/>
    <cellStyle name="Followed Hyperlink" xfId="51" builtinId="9" hidden="1"/>
    <cellStyle name="Followed Hyperlink" xfId="53" builtinId="9" hidden="1"/>
    <cellStyle name="Followed Hyperlink" xfId="57" builtinId="9" hidden="1"/>
    <cellStyle name="Followed Hyperlink" xfId="59" builtinId="9" hidden="1"/>
    <cellStyle name="Followed Hyperlink" xfId="61" builtinId="9" hidden="1"/>
    <cellStyle name="Followed Hyperlink" xfId="65" builtinId="9" hidden="1"/>
    <cellStyle name="Followed Hyperlink" xfId="63" builtinId="9" hidden="1"/>
    <cellStyle name="Followed Hyperlink" xfId="55" builtinId="9" hidden="1"/>
    <cellStyle name="Followed Hyperlink" xfId="47" builtinId="9" hidden="1"/>
    <cellStyle name="Followed Hyperlink" xfId="39" builtinId="9" hidden="1"/>
    <cellStyle name="Followed Hyperlink" xfId="31" builtinId="9" hidden="1"/>
    <cellStyle name="Followed Hyperlink" xfId="22" builtinId="9" hidden="1"/>
    <cellStyle name="Followed Hyperlink" xfId="10" builtinId="9" hidden="1"/>
    <cellStyle name="Followed Hyperlink" xfId="12" builtinId="9" hidden="1"/>
    <cellStyle name="Followed Hyperlink" xfId="16" builtinId="9" hidden="1"/>
    <cellStyle name="Followed Hyperlink" xfId="18" builtinId="9" hidden="1"/>
    <cellStyle name="Followed Hyperlink" xfId="20" builtinId="9" hidden="1"/>
    <cellStyle name="Followed Hyperlink" xfId="14" builtinId="9" hidden="1"/>
    <cellStyle name="Followed Hyperlink" xfId="6" builtinId="9" hidden="1"/>
    <cellStyle name="Followed Hyperlink" xfId="8" builtinId="9" hidden="1"/>
    <cellStyle name="Followed Hyperlink" xfId="4" builtinId="9" hidden="1"/>
    <cellStyle name="Followed Hyperlink" xfId="2" builtinId="9"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16" builtinId="8" hidden="1"/>
    <cellStyle name="Hyperlink" xfId="10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68"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8" builtinId="8" hidden="1"/>
    <cellStyle name="Hyperlink" xfId="40" builtinId="8" hidden="1"/>
    <cellStyle name="Hyperlink" xfId="36"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5" builtinId="8" hidden="1"/>
    <cellStyle name="Hyperlink" xfId="7" builtinId="8" hidden="1"/>
    <cellStyle name="Hyperlink" xfId="3" builtinId="8" hidden="1"/>
    <cellStyle name="Hyperlink" xfId="1" builtinId="8" hidden="1"/>
    <cellStyle name="Hyperlink" xfId="128" builtinId="8"/>
    <cellStyle name="Input" xfId="27" builtinId="20"/>
    <cellStyle name="Normal" xfId="0" builtinId="0"/>
    <cellStyle name="Output" xfId="320" builtinId="21"/>
  </cellStyles>
  <dxfs count="15">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EEECE1"/>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eiticameroon.org/fr/component/remository/Rapports-de-Conciliation/2016-Rapport-de-conciliation/?Itemid=580" TargetMode="External"/><Relationship Id="rId2" Type="http://schemas.openxmlformats.org/officeDocument/2006/relationships/hyperlink" Target="mailto:data@eiti.org" TargetMode="External"/><Relationship Id="rId1" Type="http://schemas.openxmlformats.org/officeDocument/2006/relationships/hyperlink" Target="http://www.eiticameroon.org/fr/autres-actualites/306-politique-et-feuille-de-route-des-donnees-ouvertes.html"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minmidt.cm/repertoire-des-titres-petrolier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douanescustoms-cm.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48"/>
  <sheetViews>
    <sheetView showGridLines="0" zoomScaleNormal="100" workbookViewId="0">
      <selection activeCell="D25" sqref="D25"/>
    </sheetView>
  </sheetViews>
  <sheetFormatPr defaultColWidth="3.5" defaultRowHeight="24" customHeight="1"/>
  <cols>
    <col min="1" max="1" width="3.5" style="5"/>
    <col min="2" max="2" width="30.375" style="5" customWidth="1"/>
    <col min="3" max="3" width="37.875" style="5" customWidth="1"/>
    <col min="4" max="4" width="85.875" style="5" customWidth="1"/>
    <col min="5" max="16384" width="3.5" style="5"/>
  </cols>
  <sheetData>
    <row r="1" spans="2:4" ht="15.95" customHeight="1"/>
    <row r="2" spans="2:4" ht="20.25">
      <c r="B2" s="189" t="s">
        <v>0</v>
      </c>
      <c r="C2" s="185"/>
      <c r="D2" s="185"/>
    </row>
    <row r="3" spans="2:4" ht="15.95" customHeight="1">
      <c r="B3" s="135" t="s">
        <v>1</v>
      </c>
      <c r="C3" s="135"/>
      <c r="D3" s="135"/>
    </row>
    <row r="4" spans="2:4" ht="15.95" customHeight="1">
      <c r="B4" s="133"/>
      <c r="C4" s="134"/>
      <c r="D4" s="134"/>
    </row>
    <row r="5" spans="2:4" ht="15.95" customHeight="1">
      <c r="B5" s="134" t="s">
        <v>2</v>
      </c>
      <c r="C5" s="134"/>
      <c r="D5" s="134"/>
    </row>
    <row r="6" spans="2:4" ht="15.95" customHeight="1">
      <c r="B6" s="190" t="s">
        <v>3</v>
      </c>
      <c r="C6" s="190"/>
      <c r="D6" s="190"/>
    </row>
    <row r="7" spans="2:4" ht="15.95" customHeight="1">
      <c r="B7" s="190"/>
      <c r="C7" s="190"/>
      <c r="D7" s="190"/>
    </row>
    <row r="8" spans="2:4" ht="15.95" customHeight="1">
      <c r="B8" s="184"/>
      <c r="C8" s="185"/>
      <c r="D8" s="185"/>
    </row>
    <row r="9" spans="2:4" ht="15.95" customHeight="1">
      <c r="B9" s="184" t="s">
        <v>4</v>
      </c>
      <c r="C9" s="185"/>
      <c r="D9" s="185"/>
    </row>
    <row r="10" spans="2:4" ht="15.95" customHeight="1">
      <c r="B10" s="184" t="s">
        <v>5</v>
      </c>
      <c r="C10" s="185"/>
      <c r="D10" s="185"/>
    </row>
    <row r="11" spans="2:4" ht="15.95" customHeight="1">
      <c r="B11" s="184"/>
      <c r="C11" s="185"/>
      <c r="D11" s="185"/>
    </row>
    <row r="12" spans="2:4" ht="15.95" customHeight="1">
      <c r="B12" s="184" t="s">
        <v>6</v>
      </c>
      <c r="C12" s="185"/>
      <c r="D12" s="185"/>
    </row>
    <row r="13" spans="2:4" ht="15.95" customHeight="1">
      <c r="B13" s="184" t="s">
        <v>7</v>
      </c>
      <c r="C13" s="185"/>
      <c r="D13" s="185"/>
    </row>
    <row r="14" spans="2:4" ht="15.95" customHeight="1">
      <c r="B14" s="184" t="s">
        <v>8</v>
      </c>
      <c r="C14" s="185"/>
      <c r="D14" s="185"/>
    </row>
    <row r="15" spans="2:4" ht="15.95" customHeight="1">
      <c r="B15" s="184" t="s">
        <v>9</v>
      </c>
      <c r="C15" s="185"/>
      <c r="D15" s="185"/>
    </row>
    <row r="16" spans="2:4" ht="15.95" customHeight="1">
      <c r="B16" s="184"/>
      <c r="C16" s="185"/>
      <c r="D16" s="185"/>
    </row>
    <row r="17" spans="2:4" ht="15.95" customHeight="1">
      <c r="B17" s="187" t="s">
        <v>10</v>
      </c>
      <c r="C17" s="188"/>
      <c r="D17" s="137"/>
    </row>
    <row r="18" spans="2:4" ht="15.95" customHeight="1">
      <c r="B18" s="186" t="s">
        <v>11</v>
      </c>
      <c r="C18" s="185"/>
      <c r="D18" s="137"/>
    </row>
    <row r="19" spans="2:4" ht="15.95" customHeight="1">
      <c r="B19" s="136"/>
      <c r="C19" s="136"/>
      <c r="D19" s="136"/>
    </row>
    <row r="20" spans="2:4" ht="15.95" customHeight="1">
      <c r="B20" s="174"/>
      <c r="C20" s="174"/>
      <c r="D20" s="174"/>
    </row>
    <row r="21" spans="2:4" ht="15.95" customHeight="1">
      <c r="B21" s="174" t="s">
        <v>12</v>
      </c>
      <c r="C21" s="174"/>
      <c r="D21" s="28" t="s">
        <v>13</v>
      </c>
    </row>
    <row r="22" spans="2:4" ht="15.95" customHeight="1">
      <c r="B22" s="174"/>
      <c r="C22" s="174"/>
      <c r="D22" s="174"/>
    </row>
    <row r="23" spans="2:4" ht="15.95" customHeight="1">
      <c r="B23" s="174"/>
      <c r="C23" s="174"/>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7"/>
  <sheetViews>
    <sheetView showGridLines="0" tabSelected="1" topLeftCell="A7" zoomScaleNormal="100" workbookViewId="0">
      <selection activeCell="D23" sqref="D23"/>
    </sheetView>
  </sheetViews>
  <sheetFormatPr defaultColWidth="3.5" defaultRowHeight="24" customHeight="1"/>
  <cols>
    <col min="1" max="1" width="3.5" style="32"/>
    <col min="2" max="2" width="53.375" style="32" customWidth="1"/>
    <col min="3" max="3" width="27" style="32" customWidth="1"/>
    <col min="4" max="4" width="34.375" style="32" customWidth="1"/>
    <col min="5" max="5" width="38.375" style="32" customWidth="1"/>
    <col min="6" max="16384" width="3.5" style="32"/>
  </cols>
  <sheetData>
    <row r="1" spans="2:5" ht="15.95" customHeight="1"/>
    <row r="2" spans="2:5" ht="24.95" customHeight="1">
      <c r="B2" s="33" t="s">
        <v>14</v>
      </c>
    </row>
    <row r="3" spans="2:5" ht="15.95" customHeight="1">
      <c r="B3" s="34" t="s">
        <v>15</v>
      </c>
    </row>
    <row r="4" spans="2:5" ht="15.95" customHeight="1" thickBot="1">
      <c r="D4" s="6" t="s">
        <v>16</v>
      </c>
      <c r="E4" s="6" t="s">
        <v>17</v>
      </c>
    </row>
    <row r="5" spans="2:5" ht="15.95" customHeight="1">
      <c r="B5" s="35" t="s">
        <v>18</v>
      </c>
      <c r="C5" s="35"/>
      <c r="D5" s="78" t="s">
        <v>19</v>
      </c>
      <c r="E5" s="27"/>
    </row>
    <row r="6" spans="2:5" ht="15.95" customHeight="1">
      <c r="B6" s="36" t="s">
        <v>20</v>
      </c>
      <c r="C6" s="35" t="s">
        <v>21</v>
      </c>
      <c r="D6" s="79">
        <v>42370</v>
      </c>
      <c r="E6" s="27"/>
    </row>
    <row r="7" spans="2:5" ht="15.95" customHeight="1">
      <c r="B7" s="37"/>
      <c r="C7" s="35" t="s">
        <v>22</v>
      </c>
      <c r="D7" s="79">
        <v>42735</v>
      </c>
      <c r="E7" s="27"/>
    </row>
    <row r="8" spans="2:5" ht="15.95" customHeight="1">
      <c r="B8" s="35" t="s">
        <v>23</v>
      </c>
      <c r="C8" s="38"/>
      <c r="D8" s="80" t="s">
        <v>24</v>
      </c>
      <c r="E8" s="27"/>
    </row>
    <row r="9" spans="2:5" ht="15.95" customHeight="1">
      <c r="B9" s="35" t="s">
        <v>25</v>
      </c>
      <c r="C9" s="35"/>
      <c r="D9" s="79">
        <v>42793</v>
      </c>
      <c r="E9" s="27"/>
    </row>
    <row r="10" spans="2:5" ht="15.95" customHeight="1">
      <c r="B10" s="36" t="s">
        <v>26</v>
      </c>
      <c r="C10" s="35" t="s">
        <v>27</v>
      </c>
      <c r="D10" s="80" t="s">
        <v>28</v>
      </c>
      <c r="E10" s="27"/>
    </row>
    <row r="11" spans="2:5" ht="15.95" customHeight="1">
      <c r="B11" s="39" t="s">
        <v>29</v>
      </c>
      <c r="C11" s="35" t="s">
        <v>30</v>
      </c>
      <c r="D11" s="80" t="s">
        <v>28</v>
      </c>
      <c r="E11" s="27"/>
    </row>
    <row r="12" spans="2:5" ht="15.95" customHeight="1">
      <c r="B12" s="40"/>
      <c r="C12" s="35" t="s">
        <v>31</v>
      </c>
      <c r="D12" s="80" t="s">
        <v>28</v>
      </c>
      <c r="E12" s="27"/>
    </row>
    <row r="13" spans="2:5" ht="15.95" customHeight="1">
      <c r="B13" s="40"/>
      <c r="C13" s="35" t="s">
        <v>32</v>
      </c>
      <c r="D13" s="81" t="s">
        <v>33</v>
      </c>
      <c r="E13" s="27"/>
    </row>
    <row r="14" spans="2:5" ht="15.95" customHeight="1">
      <c r="B14" s="36" t="s">
        <v>34</v>
      </c>
      <c r="C14" s="36" t="s">
        <v>35</v>
      </c>
      <c r="D14" s="140" t="s">
        <v>36</v>
      </c>
      <c r="E14" s="27"/>
    </row>
    <row r="15" spans="2:5" ht="15.95" customHeight="1">
      <c r="B15" s="39" t="s">
        <v>37</v>
      </c>
      <c r="C15" s="35" t="s">
        <v>38</v>
      </c>
      <c r="D15" s="124" t="s">
        <v>39</v>
      </c>
      <c r="E15" s="27"/>
    </row>
    <row r="16" spans="2:5" ht="15.95" customHeight="1">
      <c r="B16" s="39"/>
      <c r="C16" s="35" t="s">
        <v>40</v>
      </c>
      <c r="D16" s="140" t="s">
        <v>41</v>
      </c>
      <c r="E16" s="27"/>
    </row>
    <row r="17" spans="2:5" ht="15.95" customHeight="1">
      <c r="C17" s="38" t="s">
        <v>42</v>
      </c>
      <c r="D17" s="82"/>
      <c r="E17" s="27"/>
    </row>
    <row r="18" spans="2:5" ht="15.95" customHeight="1">
      <c r="B18" s="35" t="s">
        <v>43</v>
      </c>
      <c r="C18" s="35"/>
      <c r="D18" s="83">
        <v>7</v>
      </c>
      <c r="E18" s="27" t="s">
        <v>44</v>
      </c>
    </row>
    <row r="19" spans="2:5" ht="15.95" customHeight="1">
      <c r="B19" s="35" t="s">
        <v>45</v>
      </c>
      <c r="C19" s="35"/>
      <c r="D19" s="83">
        <v>17</v>
      </c>
      <c r="E19" s="27" t="s">
        <v>44</v>
      </c>
    </row>
    <row r="20" spans="2:5" ht="15.95" customHeight="1">
      <c r="B20" s="36" t="s">
        <v>46</v>
      </c>
      <c r="C20" s="35" t="s">
        <v>47</v>
      </c>
      <c r="D20" s="84" t="s">
        <v>387</v>
      </c>
      <c r="E20" s="27"/>
    </row>
    <row r="21" spans="2:5" ht="15.95" customHeight="1">
      <c r="B21" s="37"/>
      <c r="C21" s="35" t="s">
        <v>48</v>
      </c>
      <c r="D21" s="83">
        <v>621.73</v>
      </c>
      <c r="E21" s="27" t="s">
        <v>49</v>
      </c>
    </row>
    <row r="22" spans="2:5" ht="15.95" customHeight="1">
      <c r="B22" s="36" t="s">
        <v>50</v>
      </c>
      <c r="C22" s="35" t="s">
        <v>51</v>
      </c>
      <c r="D22" s="80" t="s">
        <v>28</v>
      </c>
      <c r="E22" s="27"/>
    </row>
    <row r="23" spans="2:5" ht="15.95" customHeight="1">
      <c r="B23" s="39" t="s">
        <v>52</v>
      </c>
      <c r="C23" s="35" t="s">
        <v>53</v>
      </c>
      <c r="D23" s="80" t="s">
        <v>55</v>
      </c>
      <c r="E23" s="27"/>
    </row>
    <row r="24" spans="2:5" ht="15.95" customHeight="1">
      <c r="B24" s="40"/>
      <c r="C24" s="36" t="s">
        <v>54</v>
      </c>
      <c r="D24" s="80" t="s">
        <v>55</v>
      </c>
      <c r="E24" s="27"/>
    </row>
    <row r="25" spans="2:5" ht="15.95" customHeight="1">
      <c r="B25" s="36" t="s">
        <v>56</v>
      </c>
      <c r="C25" s="35" t="s">
        <v>57</v>
      </c>
      <c r="D25" s="138" t="s">
        <v>58</v>
      </c>
      <c r="E25" s="27"/>
    </row>
    <row r="26" spans="2:5" ht="15.95" customHeight="1">
      <c r="B26" s="40"/>
      <c r="C26" s="35" t="s">
        <v>59</v>
      </c>
      <c r="D26" s="138" t="s">
        <v>60</v>
      </c>
      <c r="E26" s="27"/>
    </row>
    <row r="27" spans="2:5" ht="15.95" customHeight="1">
      <c r="B27" s="38"/>
      <c r="C27" s="35" t="s">
        <v>61</v>
      </c>
      <c r="D27" s="139" t="s">
        <v>62</v>
      </c>
      <c r="E27" s="27"/>
    </row>
    <row r="28" spans="2:5" ht="15.95" customHeight="1">
      <c r="B28" s="40"/>
      <c r="C28" s="40"/>
      <c r="D28" s="41"/>
    </row>
    <row r="29" spans="2:5" ht="15.95" customHeight="1">
      <c r="B29" s="40"/>
      <c r="C29" s="40"/>
      <c r="D29" s="41"/>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10:D12 D22:D24"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16" r:id="rId1" xr:uid="{00000000-0004-0000-0100-000001000000}"/>
    <hyperlink ref="D27" r:id="rId2" xr:uid="{91E1F958-E05F-43DB-B12A-EDAEFC79D8DB}"/>
    <hyperlink ref="D14" r:id="rId3" xr:uid="{79AF2DD9-5D3F-44A5-8662-43CC6A2F01E4}"/>
  </hyperlinks>
  <pageMargins left="0.25" right="0.25" top="0.75" bottom="0.75" header="0.3" footer="0.3"/>
  <pageSetup paperSize="8"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J98"/>
  <sheetViews>
    <sheetView showGridLines="0" topLeftCell="A81" zoomScale="85" zoomScaleNormal="85" workbookViewId="0">
      <selection activeCell="G95" sqref="G95"/>
    </sheetView>
  </sheetViews>
  <sheetFormatPr defaultColWidth="3.5" defaultRowHeight="24" customHeight="1"/>
  <cols>
    <col min="1" max="1" width="3.5" style="32"/>
    <col min="2" max="2" width="53.5" style="32" customWidth="1"/>
    <col min="3" max="3" width="52.5" style="32" bestFit="1" customWidth="1"/>
    <col min="4" max="4" width="26.25" style="32" customWidth="1"/>
    <col min="5" max="5" width="15.125" style="32" bestFit="1" customWidth="1"/>
    <col min="6" max="6" width="32.875" style="32" bestFit="1" customWidth="1"/>
    <col min="7" max="7" width="32.125" style="32" customWidth="1"/>
    <col min="8" max="9" width="3.125" style="32" customWidth="1"/>
    <col min="10" max="10" width="10.625" style="32" bestFit="1" customWidth="1"/>
    <col min="11" max="16384" width="3.5" style="32"/>
  </cols>
  <sheetData>
    <row r="1" spans="2:8" ht="15.95" customHeight="1"/>
    <row r="2" spans="2:8" ht="24.95" customHeight="1">
      <c r="B2" s="33" t="s">
        <v>63</v>
      </c>
      <c r="C2" s="4"/>
      <c r="E2" s="6"/>
    </row>
    <row r="3" spans="2:8" ht="15.95" customHeight="1">
      <c r="B3" s="42"/>
      <c r="E3" s="6"/>
    </row>
    <row r="4" spans="2:8" ht="15" customHeight="1" thickBot="1">
      <c r="D4" s="6" t="s">
        <v>16</v>
      </c>
      <c r="E4" s="6" t="s">
        <v>64</v>
      </c>
      <c r="F4" s="7" t="s">
        <v>65</v>
      </c>
      <c r="G4" s="6" t="s">
        <v>17</v>
      </c>
      <c r="H4" s="25"/>
    </row>
    <row r="5" spans="2:8" ht="16.5" customHeight="1">
      <c r="B5" s="36" t="s">
        <v>66</v>
      </c>
      <c r="C5" s="35" t="s">
        <v>67</v>
      </c>
      <c r="D5" s="76">
        <v>645000000000</v>
      </c>
      <c r="E5" s="105" t="s">
        <v>387</v>
      </c>
      <c r="F5" s="43" t="s">
        <v>68</v>
      </c>
      <c r="G5" s="27"/>
    </row>
    <row r="6" spans="2:8" ht="16.5" customHeight="1">
      <c r="B6" s="44" t="s">
        <v>69</v>
      </c>
      <c r="C6" s="35" t="s">
        <v>70</v>
      </c>
      <c r="D6" s="77">
        <v>19344800000000</v>
      </c>
      <c r="E6" s="106" t="s">
        <v>387</v>
      </c>
      <c r="F6" s="45" t="s">
        <v>68</v>
      </c>
      <c r="G6" s="27"/>
    </row>
    <row r="7" spans="2:8" ht="16.5" customHeight="1">
      <c r="C7" s="46" t="s">
        <v>71</v>
      </c>
      <c r="D7" s="77">
        <v>500120000000</v>
      </c>
      <c r="E7" s="106" t="s">
        <v>387</v>
      </c>
      <c r="F7" s="45" t="s">
        <v>72</v>
      </c>
      <c r="G7" s="27"/>
    </row>
    <row r="8" spans="2:8" ht="16.5" customHeight="1">
      <c r="B8" s="40"/>
      <c r="C8" s="35" t="s">
        <v>73</v>
      </c>
      <c r="D8" s="77">
        <v>2784400000000</v>
      </c>
      <c r="E8" s="106" t="s">
        <v>387</v>
      </c>
      <c r="F8" s="45" t="s">
        <v>72</v>
      </c>
      <c r="G8" s="27"/>
    </row>
    <row r="9" spans="2:8" ht="16.5" customHeight="1">
      <c r="B9" s="40"/>
      <c r="C9" s="35" t="s">
        <v>74</v>
      </c>
      <c r="D9" s="77">
        <v>885500000000</v>
      </c>
      <c r="E9" s="106" t="s">
        <v>387</v>
      </c>
      <c r="F9" s="45" t="s">
        <v>75</v>
      </c>
      <c r="G9" s="27"/>
    </row>
    <row r="10" spans="2:8" ht="16.5" customHeight="1">
      <c r="B10" s="40"/>
      <c r="C10" s="35" t="s">
        <v>76</v>
      </c>
      <c r="D10" s="77">
        <v>3721800000000</v>
      </c>
      <c r="E10" s="106" t="s">
        <v>387</v>
      </c>
      <c r="F10" s="45" t="s">
        <v>75</v>
      </c>
      <c r="G10" s="27"/>
    </row>
    <row r="11" spans="2:8" ht="15.95" customHeight="1">
      <c r="B11" s="36" t="s">
        <v>77</v>
      </c>
      <c r="C11" s="35" t="s">
        <v>78</v>
      </c>
      <c r="D11" s="77">
        <v>5326899.9009999996</v>
      </c>
      <c r="E11" s="175" t="s">
        <v>79</v>
      </c>
      <c r="F11" s="45" t="s">
        <v>80</v>
      </c>
      <c r="G11" s="27" t="s">
        <v>81</v>
      </c>
    </row>
    <row r="12" spans="2:8" ht="15.95" customHeight="1">
      <c r="B12" s="44" t="s">
        <v>69</v>
      </c>
      <c r="C12" s="35" t="s">
        <v>82</v>
      </c>
      <c r="D12" s="77">
        <v>802830000000</v>
      </c>
      <c r="E12" s="106" t="s">
        <v>387</v>
      </c>
      <c r="F12" s="45" t="s">
        <v>80</v>
      </c>
      <c r="G12" s="27"/>
    </row>
    <row r="13" spans="2:8" ht="15.95" customHeight="1">
      <c r="B13" s="180"/>
      <c r="C13" s="35" t="s">
        <v>83</v>
      </c>
      <c r="D13" s="77">
        <v>373774.19300000003</v>
      </c>
      <c r="E13" s="175" t="s">
        <v>84</v>
      </c>
      <c r="F13" s="45" t="s">
        <v>80</v>
      </c>
      <c r="G13" s="27" t="s">
        <v>85</v>
      </c>
    </row>
    <row r="14" spans="2:8" ht="15.95" customHeight="1">
      <c r="B14" s="180"/>
      <c r="C14" s="35" t="s">
        <v>86</v>
      </c>
      <c r="D14" s="77">
        <v>36040000000</v>
      </c>
      <c r="E14" s="106" t="s">
        <v>387</v>
      </c>
      <c r="F14" s="45" t="s">
        <v>80</v>
      </c>
      <c r="G14" s="27"/>
    </row>
    <row r="15" spans="2:8" ht="15.95" customHeight="1">
      <c r="B15" s="180"/>
      <c r="C15" s="35" t="s">
        <v>87</v>
      </c>
      <c r="D15" s="77">
        <v>26846.482</v>
      </c>
      <c r="E15" s="175" t="s">
        <v>79</v>
      </c>
      <c r="F15" s="45" t="s">
        <v>80</v>
      </c>
      <c r="G15" s="27" t="s">
        <v>88</v>
      </c>
    </row>
    <row r="16" spans="2:8" ht="15.95" customHeight="1">
      <c r="B16"/>
      <c r="C16" s="35" t="s">
        <v>89</v>
      </c>
      <c r="D16" s="77">
        <v>4980000000</v>
      </c>
      <c r="E16" s="106" t="s">
        <v>387</v>
      </c>
      <c r="F16" s="45" t="s">
        <v>80</v>
      </c>
      <c r="G16" s="27"/>
    </row>
    <row r="17" spans="2:7" ht="15.95" customHeight="1">
      <c r="B17"/>
      <c r="C17" s="35" t="s">
        <v>90</v>
      </c>
      <c r="D17" s="77">
        <v>0</v>
      </c>
      <c r="E17" s="175" t="s">
        <v>79</v>
      </c>
      <c r="F17" s="141"/>
      <c r="G17" s="27"/>
    </row>
    <row r="18" spans="2:7" ht="15.95" customHeight="1">
      <c r="B18"/>
      <c r="C18" s="35" t="s">
        <v>91</v>
      </c>
      <c r="D18" s="77">
        <v>0</v>
      </c>
      <c r="E18" s="106" t="s">
        <v>92</v>
      </c>
      <c r="F18" s="45"/>
      <c r="G18" s="27"/>
    </row>
    <row r="19" spans="2:7" ht="15.95" customHeight="1">
      <c r="B19"/>
      <c r="C19" s="35" t="s">
        <v>93</v>
      </c>
      <c r="D19" s="77">
        <v>0</v>
      </c>
      <c r="E19" s="175" t="s">
        <v>94</v>
      </c>
      <c r="F19" s="141"/>
      <c r="G19" s="27"/>
    </row>
    <row r="20" spans="2:7" ht="15.95" customHeight="1">
      <c r="B20"/>
      <c r="C20" s="35" t="s">
        <v>95</v>
      </c>
      <c r="D20" s="77">
        <v>0</v>
      </c>
      <c r="E20" s="106" t="s">
        <v>92</v>
      </c>
      <c r="F20" s="141"/>
      <c r="G20" s="27"/>
    </row>
    <row r="21" spans="2:7" ht="15.95" customHeight="1">
      <c r="B21"/>
      <c r="C21" s="35" t="s">
        <v>96</v>
      </c>
      <c r="D21" s="77">
        <v>0.54214799999999996</v>
      </c>
      <c r="E21" s="175" t="s">
        <v>94</v>
      </c>
      <c r="F21" s="45" t="s">
        <v>80</v>
      </c>
      <c r="G21" s="27"/>
    </row>
    <row r="22" spans="2:7" ht="15.95" customHeight="1">
      <c r="B22" s="180"/>
      <c r="C22" s="35" t="s">
        <v>97</v>
      </c>
      <c r="D22" s="77">
        <v>10030000000</v>
      </c>
      <c r="E22" s="106" t="s">
        <v>387</v>
      </c>
      <c r="F22" s="45" t="s">
        <v>80</v>
      </c>
      <c r="G22" s="27"/>
    </row>
    <row r="23" spans="2:7" ht="15.95" customHeight="1">
      <c r="B23" s="180"/>
      <c r="C23" s="35" t="s">
        <v>98</v>
      </c>
      <c r="D23" s="77">
        <v>994</v>
      </c>
      <c r="E23" s="175" t="s">
        <v>99</v>
      </c>
      <c r="F23" s="45" t="s">
        <v>80</v>
      </c>
      <c r="G23" s="27"/>
    </row>
    <row r="24" spans="2:7" ht="15.95" customHeight="1">
      <c r="B24" s="180"/>
      <c r="C24" s="35" t="s">
        <v>100</v>
      </c>
      <c r="D24" s="77">
        <v>100000000</v>
      </c>
      <c r="E24" s="106" t="s">
        <v>92</v>
      </c>
      <c r="F24" s="45" t="s">
        <v>80</v>
      </c>
      <c r="G24" s="27"/>
    </row>
    <row r="25" spans="2:7" ht="15.95" customHeight="1">
      <c r="B25" s="180"/>
      <c r="C25" s="35" t="s">
        <v>101</v>
      </c>
      <c r="D25" s="77">
        <v>8500</v>
      </c>
      <c r="E25" s="175" t="s">
        <v>94</v>
      </c>
      <c r="F25" s="45" t="s">
        <v>80</v>
      </c>
      <c r="G25" s="27"/>
    </row>
    <row r="26" spans="2:7" ht="15.95" customHeight="1">
      <c r="B26" s="180"/>
      <c r="C26" s="35" t="s">
        <v>102</v>
      </c>
      <c r="D26" s="77">
        <v>30000000</v>
      </c>
      <c r="E26" s="106" t="s">
        <v>387</v>
      </c>
      <c r="F26" s="45" t="s">
        <v>80</v>
      </c>
      <c r="G26" s="27"/>
    </row>
    <row r="27" spans="2:7" ht="15.95" customHeight="1">
      <c r="B27" s="180"/>
      <c r="C27" s="35" t="s">
        <v>103</v>
      </c>
      <c r="D27" s="77">
        <v>124295</v>
      </c>
      <c r="E27" s="175" t="s">
        <v>94</v>
      </c>
      <c r="F27" s="45" t="s">
        <v>80</v>
      </c>
      <c r="G27" s="27"/>
    </row>
    <row r="28" spans="2:7" ht="15.95" customHeight="1">
      <c r="B28" s="180"/>
      <c r="C28" s="35" t="s">
        <v>104</v>
      </c>
      <c r="D28" s="77">
        <v>950000000</v>
      </c>
      <c r="E28" s="106" t="s">
        <v>387</v>
      </c>
      <c r="F28" s="45" t="s">
        <v>80</v>
      </c>
      <c r="G28" s="27"/>
    </row>
    <row r="29" spans="2:7" ht="15.95" customHeight="1">
      <c r="B29" s="180"/>
      <c r="C29" s="35" t="s">
        <v>105</v>
      </c>
      <c r="D29" s="77">
        <v>236426</v>
      </c>
      <c r="E29" s="175" t="s">
        <v>94</v>
      </c>
      <c r="F29" s="45" t="s">
        <v>80</v>
      </c>
      <c r="G29" s="27"/>
    </row>
    <row r="30" spans="2:7" ht="15.95" customHeight="1">
      <c r="B30" s="180"/>
      <c r="C30" s="35" t="s">
        <v>106</v>
      </c>
      <c r="D30" s="77">
        <v>710000000</v>
      </c>
      <c r="E30" s="106" t="s">
        <v>387</v>
      </c>
      <c r="F30" s="45" t="s">
        <v>80</v>
      </c>
      <c r="G30" s="27"/>
    </row>
    <row r="31" spans="2:7" ht="15.95" customHeight="1">
      <c r="B31" s="180"/>
      <c r="C31" s="35" t="s">
        <v>107</v>
      </c>
      <c r="D31" s="77">
        <v>105794</v>
      </c>
      <c r="E31" s="175" t="s">
        <v>79</v>
      </c>
      <c r="F31" s="45" t="s">
        <v>80</v>
      </c>
      <c r="G31" s="27"/>
    </row>
    <row r="32" spans="2:7" ht="15.95" customHeight="1">
      <c r="B32" s="180"/>
      <c r="C32" s="35" t="s">
        <v>108</v>
      </c>
      <c r="D32" s="77">
        <v>1850000000</v>
      </c>
      <c r="E32" s="106" t="s">
        <v>387</v>
      </c>
      <c r="F32" s="45" t="s">
        <v>80</v>
      </c>
      <c r="G32" s="27"/>
    </row>
    <row r="33" spans="2:7" ht="15.95" customHeight="1">
      <c r="B33" s="180"/>
      <c r="C33" s="35" t="s">
        <v>107</v>
      </c>
      <c r="D33" s="77">
        <v>35922</v>
      </c>
      <c r="E33" s="175" t="s">
        <v>94</v>
      </c>
      <c r="F33" s="45" t="s">
        <v>80</v>
      </c>
      <c r="G33" s="27"/>
    </row>
    <row r="34" spans="2:7" ht="15.95" customHeight="1">
      <c r="B34" s="180"/>
      <c r="C34" s="35" t="s">
        <v>108</v>
      </c>
      <c r="D34" s="77">
        <v>140000000</v>
      </c>
      <c r="E34" s="106" t="s">
        <v>387</v>
      </c>
      <c r="F34" s="45" t="s">
        <v>80</v>
      </c>
      <c r="G34" s="27"/>
    </row>
    <row r="35" spans="2:7" ht="15.95" customHeight="1">
      <c r="B35" s="180"/>
      <c r="C35" s="35" t="s">
        <v>109</v>
      </c>
      <c r="D35" s="77">
        <v>302472</v>
      </c>
      <c r="E35" s="175" t="s">
        <v>79</v>
      </c>
      <c r="F35" s="45" t="s">
        <v>80</v>
      </c>
      <c r="G35" s="27"/>
    </row>
    <row r="36" spans="2:7" ht="15.95" customHeight="1">
      <c r="B36" s="180"/>
      <c r="C36" s="35" t="s">
        <v>110</v>
      </c>
      <c r="D36" s="77">
        <v>3600000000</v>
      </c>
      <c r="E36" s="106" t="s">
        <v>387</v>
      </c>
      <c r="F36" s="45" t="s">
        <v>80</v>
      </c>
      <c r="G36" s="27"/>
    </row>
    <row r="37" spans="2:7" ht="15.95" customHeight="1">
      <c r="B37" s="180"/>
      <c r="C37" s="35" t="s">
        <v>111</v>
      </c>
      <c r="D37" s="77">
        <v>282957</v>
      </c>
      <c r="E37" s="175" t="s">
        <v>79</v>
      </c>
      <c r="F37" s="45" t="s">
        <v>80</v>
      </c>
      <c r="G37" s="27"/>
    </row>
    <row r="38" spans="2:7" ht="15.95" customHeight="1">
      <c r="B38" s="180"/>
      <c r="C38" s="35" t="s">
        <v>112</v>
      </c>
      <c r="D38" s="77">
        <v>0</v>
      </c>
      <c r="E38" s="106" t="s">
        <v>387</v>
      </c>
      <c r="F38" s="45" t="s">
        <v>80</v>
      </c>
      <c r="G38" s="27"/>
    </row>
    <row r="39" spans="2:7" ht="15.95" customHeight="1">
      <c r="B39" s="36" t="s">
        <v>113</v>
      </c>
      <c r="C39" s="35" t="s">
        <v>78</v>
      </c>
      <c r="D39" s="77">
        <v>4902123.915</v>
      </c>
      <c r="E39" s="175" t="s">
        <v>79</v>
      </c>
      <c r="F39" s="45" t="s">
        <v>80</v>
      </c>
      <c r="G39" s="27" t="s">
        <v>114</v>
      </c>
    </row>
    <row r="40" spans="2:7" ht="15.95" customHeight="1">
      <c r="B40" s="44" t="s">
        <v>69</v>
      </c>
      <c r="C40" s="35" t="s">
        <v>82</v>
      </c>
      <c r="D40" s="77">
        <v>731980000000</v>
      </c>
      <c r="E40" s="106" t="s">
        <v>387</v>
      </c>
      <c r="F40" s="45" t="s">
        <v>80</v>
      </c>
      <c r="G40" s="27"/>
    </row>
    <row r="41" spans="2:7" ht="15.95" customHeight="1">
      <c r="B41" s="180"/>
      <c r="C41" s="35" t="s">
        <v>83</v>
      </c>
      <c r="D41" s="77">
        <v>0</v>
      </c>
      <c r="E41" s="175" t="s">
        <v>84</v>
      </c>
      <c r="F41" s="45" t="s">
        <v>115</v>
      </c>
      <c r="G41" s="27"/>
    </row>
    <row r="42" spans="2:7" ht="15.95" customHeight="1">
      <c r="B42" s="180"/>
      <c r="C42" s="35" t="s">
        <v>86</v>
      </c>
      <c r="D42" s="77">
        <v>0</v>
      </c>
      <c r="E42" s="106" t="s">
        <v>387</v>
      </c>
      <c r="F42" s="45" t="s">
        <v>116</v>
      </c>
      <c r="G42" s="27"/>
    </row>
    <row r="43" spans="2:7" ht="15.95" customHeight="1">
      <c r="B43" s="180"/>
      <c r="C43" s="35" t="s">
        <v>87</v>
      </c>
      <c r="D43" s="77">
        <v>19593.787</v>
      </c>
      <c r="E43" s="175" t="s">
        <v>79</v>
      </c>
      <c r="F43" s="45" t="s">
        <v>117</v>
      </c>
      <c r="G43" s="27" t="s">
        <v>118</v>
      </c>
    </row>
    <row r="44" spans="2:7" ht="15.95" customHeight="1">
      <c r="B44" s="180"/>
      <c r="C44" s="35" t="s">
        <v>89</v>
      </c>
      <c r="D44" s="77">
        <v>3480000000</v>
      </c>
      <c r="E44" s="106" t="s">
        <v>387</v>
      </c>
      <c r="F44" s="45" t="s">
        <v>119</v>
      </c>
      <c r="G44" s="27"/>
    </row>
    <row r="45" spans="2:7" ht="15.95" customHeight="1">
      <c r="B45" s="180"/>
      <c r="C45" s="35" t="s">
        <v>90</v>
      </c>
      <c r="D45" s="77">
        <v>0</v>
      </c>
      <c r="E45" s="175" t="s">
        <v>79</v>
      </c>
      <c r="F45" s="45"/>
      <c r="G45" s="27"/>
    </row>
    <row r="46" spans="2:7" ht="15.95" customHeight="1">
      <c r="B46"/>
      <c r="C46" s="35" t="s">
        <v>91</v>
      </c>
      <c r="D46" s="77">
        <v>0</v>
      </c>
      <c r="E46" s="106" t="s">
        <v>92</v>
      </c>
      <c r="F46" s="45"/>
      <c r="G46" s="27"/>
    </row>
    <row r="47" spans="2:7" ht="15.95" customHeight="1">
      <c r="B47"/>
      <c r="C47" s="35" t="s">
        <v>93</v>
      </c>
      <c r="D47" s="77">
        <v>0</v>
      </c>
      <c r="E47" s="175" t="s">
        <v>94</v>
      </c>
      <c r="F47" s="45"/>
      <c r="G47" s="27"/>
    </row>
    <row r="48" spans="2:7" ht="15.95" customHeight="1">
      <c r="B48"/>
      <c r="C48" s="35" t="s">
        <v>95</v>
      </c>
      <c r="D48" s="77">
        <v>0</v>
      </c>
      <c r="E48" s="106" t="s">
        <v>92</v>
      </c>
      <c r="F48" s="45"/>
      <c r="G48" s="27"/>
    </row>
    <row r="49" spans="2:7" ht="15.95" customHeight="1">
      <c r="B49"/>
      <c r="C49" s="35" t="s">
        <v>96</v>
      </c>
      <c r="D49" s="77">
        <v>2.3500000000000001E-3</v>
      </c>
      <c r="E49" s="175" t="s">
        <v>94</v>
      </c>
      <c r="F49" s="45" t="s">
        <v>119</v>
      </c>
      <c r="G49" s="27"/>
    </row>
    <row r="50" spans="2:7" ht="15.95" customHeight="1">
      <c r="B50"/>
      <c r="C50" s="35" t="s">
        <v>97</v>
      </c>
      <c r="D50" s="77">
        <v>40000000</v>
      </c>
      <c r="E50" s="106" t="s">
        <v>387</v>
      </c>
      <c r="F50" s="45" t="s">
        <v>119</v>
      </c>
      <c r="G50" s="27"/>
    </row>
    <row r="51" spans="2:7" ht="15.95" customHeight="1">
      <c r="B51"/>
      <c r="C51" s="35" t="s">
        <v>98</v>
      </c>
      <c r="D51" s="77">
        <v>1807</v>
      </c>
      <c r="E51" s="175" t="s">
        <v>99</v>
      </c>
      <c r="F51" s="45" t="s">
        <v>119</v>
      </c>
      <c r="G51" s="27"/>
    </row>
    <row r="52" spans="2:7" ht="15.95" customHeight="1">
      <c r="B52" s="180"/>
      <c r="C52" s="35" t="s">
        <v>100</v>
      </c>
      <c r="D52" s="77">
        <v>230000000</v>
      </c>
      <c r="E52" s="106" t="s">
        <v>387</v>
      </c>
      <c r="F52" s="45" t="s">
        <v>119</v>
      </c>
      <c r="G52" s="27"/>
    </row>
    <row r="53" spans="2:7" ht="15.95" customHeight="1">
      <c r="B53" s="180"/>
      <c r="C53" s="35" t="s">
        <v>101</v>
      </c>
      <c r="D53" s="77">
        <v>0</v>
      </c>
      <c r="E53" s="175" t="s">
        <v>94</v>
      </c>
      <c r="F53" s="45" t="s">
        <v>119</v>
      </c>
      <c r="G53" s="27"/>
    </row>
    <row r="54" spans="2:7" ht="15.95" customHeight="1">
      <c r="B54" s="180"/>
      <c r="C54" s="35" t="s">
        <v>102</v>
      </c>
      <c r="D54" s="77">
        <v>0</v>
      </c>
      <c r="E54" s="106" t="s">
        <v>387</v>
      </c>
      <c r="F54" s="45" t="s">
        <v>119</v>
      </c>
      <c r="G54" s="27"/>
    </row>
    <row r="55" spans="2:7" ht="15.95" customHeight="1">
      <c r="B55" s="180"/>
      <c r="C55" s="35" t="s">
        <v>103</v>
      </c>
      <c r="D55" s="77">
        <v>0</v>
      </c>
      <c r="E55" s="175" t="s">
        <v>94</v>
      </c>
      <c r="F55" s="45" t="s">
        <v>119</v>
      </c>
      <c r="G55" s="27"/>
    </row>
    <row r="56" spans="2:7" ht="15.95" customHeight="1">
      <c r="B56" s="180"/>
      <c r="C56" s="35" t="s">
        <v>104</v>
      </c>
      <c r="D56" s="77">
        <v>0</v>
      </c>
      <c r="E56" s="106" t="s">
        <v>387</v>
      </c>
      <c r="F56" s="45" t="s">
        <v>119</v>
      </c>
      <c r="G56" s="27"/>
    </row>
    <row r="57" spans="2:7" ht="15.95" customHeight="1">
      <c r="B57" s="180"/>
      <c r="C57" s="35" t="s">
        <v>105</v>
      </c>
      <c r="D57" s="77">
        <v>0</v>
      </c>
      <c r="E57" s="175" t="s">
        <v>94</v>
      </c>
      <c r="F57" s="45" t="s">
        <v>119</v>
      </c>
      <c r="G57" s="27"/>
    </row>
    <row r="58" spans="2:7" ht="15.95" customHeight="1">
      <c r="B58" s="180"/>
      <c r="C58" s="35" t="s">
        <v>106</v>
      </c>
      <c r="D58" s="77">
        <v>0</v>
      </c>
      <c r="E58" s="106" t="s">
        <v>387</v>
      </c>
      <c r="F58" s="45" t="s">
        <v>119</v>
      </c>
      <c r="G58" s="27"/>
    </row>
    <row r="59" spans="2:7" ht="15.95" customHeight="1">
      <c r="B59" s="180"/>
      <c r="C59" s="35" t="s">
        <v>107</v>
      </c>
      <c r="D59" s="77">
        <v>0</v>
      </c>
      <c r="E59" s="175" t="s">
        <v>79</v>
      </c>
      <c r="F59" s="45" t="s">
        <v>119</v>
      </c>
      <c r="G59" s="27"/>
    </row>
    <row r="60" spans="2:7" ht="15.95" customHeight="1">
      <c r="B60" s="180"/>
      <c r="C60" s="35" t="s">
        <v>108</v>
      </c>
      <c r="D60" s="77">
        <v>0</v>
      </c>
      <c r="E60" s="106" t="s">
        <v>387</v>
      </c>
      <c r="F60" s="45" t="s">
        <v>119</v>
      </c>
      <c r="G60" s="27"/>
    </row>
    <row r="61" spans="2:7" ht="15.95" customHeight="1">
      <c r="B61" s="180"/>
      <c r="C61" s="35" t="s">
        <v>107</v>
      </c>
      <c r="D61" s="77">
        <v>0</v>
      </c>
      <c r="E61" s="175" t="s">
        <v>94</v>
      </c>
      <c r="F61" s="45" t="s">
        <v>119</v>
      </c>
      <c r="G61" s="27"/>
    </row>
    <row r="62" spans="2:7" ht="15.95" customHeight="1">
      <c r="B62" s="180"/>
      <c r="C62" s="35" t="s">
        <v>108</v>
      </c>
      <c r="D62" s="77">
        <v>0</v>
      </c>
      <c r="E62" s="106" t="s">
        <v>387</v>
      </c>
      <c r="F62" s="45" t="s">
        <v>119</v>
      </c>
      <c r="G62" s="27"/>
    </row>
    <row r="63" spans="2:7" ht="15.95" customHeight="1">
      <c r="B63" s="180"/>
      <c r="C63" s="35" t="s">
        <v>109</v>
      </c>
      <c r="D63" s="77">
        <v>0</v>
      </c>
      <c r="E63" s="175" t="s">
        <v>79</v>
      </c>
      <c r="F63" s="45" t="s">
        <v>119</v>
      </c>
      <c r="G63" s="27"/>
    </row>
    <row r="64" spans="2:7" ht="15.95" customHeight="1">
      <c r="B64" s="180"/>
      <c r="C64" s="35" t="s">
        <v>110</v>
      </c>
      <c r="D64" s="77">
        <v>0</v>
      </c>
      <c r="E64" s="106" t="s">
        <v>387</v>
      </c>
      <c r="F64" s="45" t="s">
        <v>119</v>
      </c>
      <c r="G64" s="27"/>
    </row>
    <row r="65" spans="2:7" ht="15.95" customHeight="1">
      <c r="B65" s="180"/>
      <c r="C65" s="35" t="s">
        <v>111</v>
      </c>
      <c r="D65" s="77">
        <v>0</v>
      </c>
      <c r="E65" s="175" t="s">
        <v>79</v>
      </c>
      <c r="F65" s="45" t="s">
        <v>119</v>
      </c>
      <c r="G65" s="27"/>
    </row>
    <row r="66" spans="2:7" ht="15.95" customHeight="1">
      <c r="B66" s="180"/>
      <c r="C66" s="35" t="s">
        <v>112</v>
      </c>
      <c r="D66" s="77">
        <v>0</v>
      </c>
      <c r="E66" s="106" t="s">
        <v>387</v>
      </c>
      <c r="F66" s="45" t="s">
        <v>119</v>
      </c>
      <c r="G66" s="27"/>
    </row>
    <row r="67" spans="2:7" ht="15.95" customHeight="1">
      <c r="B67" s="36" t="s">
        <v>120</v>
      </c>
      <c r="C67" s="35" t="s">
        <v>121</v>
      </c>
      <c r="D67" s="191" t="s">
        <v>122</v>
      </c>
      <c r="E67" s="192"/>
      <c r="F67" s="45" t="s">
        <v>123</v>
      </c>
      <c r="G67" s="27"/>
    </row>
    <row r="68" spans="2:7" ht="15.95" customHeight="1">
      <c r="B68" s="39" t="s">
        <v>124</v>
      </c>
      <c r="C68" s="35" t="s">
        <v>125</v>
      </c>
      <c r="D68" s="201" t="s">
        <v>126</v>
      </c>
      <c r="E68" s="202"/>
      <c r="F68" s="48"/>
      <c r="G68" s="27"/>
    </row>
    <row r="69" spans="2:7" ht="15.95" customHeight="1">
      <c r="B69" s="40"/>
      <c r="C69" s="35" t="s">
        <v>127</v>
      </c>
      <c r="D69" s="201" t="s">
        <v>39</v>
      </c>
      <c r="E69" s="202"/>
      <c r="F69" s="85"/>
      <c r="G69" s="27"/>
    </row>
    <row r="70" spans="2:7" ht="15.95" customHeight="1">
      <c r="B70" s="39"/>
      <c r="C70" s="35" t="s">
        <v>128</v>
      </c>
      <c r="D70" s="201" t="s">
        <v>129</v>
      </c>
      <c r="E70" s="202"/>
      <c r="F70" s="85"/>
      <c r="G70" s="27"/>
    </row>
    <row r="71" spans="2:7" ht="15.95" customHeight="1">
      <c r="B71" s="50" t="s">
        <v>130</v>
      </c>
      <c r="C71" s="51" t="s">
        <v>131</v>
      </c>
      <c r="D71" s="203" t="s">
        <v>132</v>
      </c>
      <c r="E71" s="204"/>
      <c r="F71" s="108" t="s">
        <v>133</v>
      </c>
      <c r="G71" s="27"/>
    </row>
    <row r="72" spans="2:7" ht="15.95" customHeight="1">
      <c r="B72" s="39" t="s">
        <v>134</v>
      </c>
      <c r="C72" s="51" t="s">
        <v>135</v>
      </c>
      <c r="D72" s="203" t="s">
        <v>39</v>
      </c>
      <c r="E72" s="204"/>
      <c r="F72" s="108"/>
      <c r="G72" s="27"/>
    </row>
    <row r="73" spans="2:7" ht="15.95" customHeight="1">
      <c r="B73" s="52"/>
      <c r="C73" s="35" t="s">
        <v>136</v>
      </c>
      <c r="D73" s="201" t="s">
        <v>137</v>
      </c>
      <c r="E73" s="202"/>
      <c r="F73" s="49" t="s">
        <v>138</v>
      </c>
      <c r="G73" s="27"/>
    </row>
    <row r="74" spans="2:7" ht="15.95" customHeight="1">
      <c r="B74" s="50" t="s">
        <v>139</v>
      </c>
      <c r="C74" s="51" t="s">
        <v>140</v>
      </c>
      <c r="D74" s="203" t="s">
        <v>141</v>
      </c>
      <c r="E74" s="204"/>
      <c r="F74" s="45" t="s">
        <v>142</v>
      </c>
      <c r="G74" s="27"/>
    </row>
    <row r="75" spans="2:7" ht="15.95" customHeight="1">
      <c r="B75" s="50" t="s">
        <v>143</v>
      </c>
      <c r="C75" s="51" t="s">
        <v>144</v>
      </c>
      <c r="D75" s="203" t="s">
        <v>39</v>
      </c>
      <c r="E75" s="204"/>
      <c r="F75" s="45" t="s">
        <v>145</v>
      </c>
      <c r="G75" s="27" t="s">
        <v>146</v>
      </c>
    </row>
    <row r="76" spans="2:7" ht="15.95" customHeight="1">
      <c r="B76" s="50" t="s">
        <v>147</v>
      </c>
      <c r="C76" s="51" t="s">
        <v>148</v>
      </c>
      <c r="D76" s="191" t="s">
        <v>28</v>
      </c>
      <c r="E76" s="192"/>
      <c r="F76" s="45" t="s">
        <v>149</v>
      </c>
      <c r="G76" s="27"/>
    </row>
    <row r="77" spans="2:7" ht="15.95" customHeight="1">
      <c r="B77" s="6" t="s">
        <v>150</v>
      </c>
      <c r="C77" s="51" t="s">
        <v>151</v>
      </c>
      <c r="D77" s="191" t="s">
        <v>55</v>
      </c>
      <c r="E77" s="192"/>
      <c r="F77" s="48"/>
      <c r="G77" s="27" t="s">
        <v>152</v>
      </c>
    </row>
    <row r="78" spans="2:7" ht="15.95" customHeight="1">
      <c r="C78" s="51" t="s">
        <v>153</v>
      </c>
      <c r="D78" s="199" t="s">
        <v>129</v>
      </c>
      <c r="E78" s="200"/>
      <c r="F78" s="85"/>
      <c r="G78" s="27"/>
    </row>
    <row r="79" spans="2:7" ht="15.95" customHeight="1" thickBot="1">
      <c r="B79" s="53"/>
      <c r="C79" s="47" t="s">
        <v>154</v>
      </c>
      <c r="D79" s="193" t="s">
        <v>129</v>
      </c>
      <c r="E79" s="194"/>
      <c r="F79" s="86"/>
      <c r="G79" s="27"/>
    </row>
    <row r="80" spans="2:7" ht="15.95" customHeight="1">
      <c r="B80" s="54"/>
      <c r="C80" s="54"/>
      <c r="D80" s="55"/>
      <c r="E80" s="55"/>
      <c r="F80" s="55"/>
    </row>
    <row r="81" spans="2:10" ht="15.95" customHeight="1" thickBot="1">
      <c r="D81" s="197" t="s">
        <v>155</v>
      </c>
      <c r="E81" s="198"/>
    </row>
    <row r="82" spans="2:10" ht="15.95" customHeight="1">
      <c r="B82" s="36" t="s">
        <v>156</v>
      </c>
      <c r="C82" s="35" t="s">
        <v>157</v>
      </c>
      <c r="D82" s="195" t="s">
        <v>28</v>
      </c>
      <c r="E82" s="196"/>
      <c r="F82" s="43" t="s">
        <v>158</v>
      </c>
      <c r="G82" s="27"/>
    </row>
    <row r="83" spans="2:10" ht="15.95" customHeight="1">
      <c r="B83" s="44" t="s">
        <v>69</v>
      </c>
      <c r="C83" s="35" t="s">
        <v>159</v>
      </c>
      <c r="D83" s="77">
        <v>3313992.1779999998</v>
      </c>
      <c r="E83" s="175" t="s">
        <v>84</v>
      </c>
      <c r="F83" s="45" t="s">
        <v>158</v>
      </c>
      <c r="G83" s="27" t="s">
        <v>160</v>
      </c>
      <c r="J83" s="146"/>
    </row>
    <row r="84" spans="2:10" ht="15.95" customHeight="1">
      <c r="C84" s="35" t="s">
        <v>161</v>
      </c>
      <c r="D84" s="77">
        <v>487800000000</v>
      </c>
      <c r="E84" s="106" t="s">
        <v>387</v>
      </c>
      <c r="F84" s="45" t="s">
        <v>158</v>
      </c>
      <c r="G84" s="27"/>
    </row>
    <row r="85" spans="2:10" ht="15.95" customHeight="1">
      <c r="B85" s="36" t="s">
        <v>162</v>
      </c>
      <c r="C85" s="35" t="s">
        <v>157</v>
      </c>
      <c r="D85" s="191" t="s">
        <v>129</v>
      </c>
      <c r="E85" s="192"/>
      <c r="F85" s="45"/>
      <c r="G85" s="27"/>
    </row>
    <row r="86" spans="2:10" ht="15.95" customHeight="1">
      <c r="B86" s="44" t="s">
        <v>69</v>
      </c>
      <c r="C86" s="35" t="s">
        <v>163</v>
      </c>
      <c r="D86" s="77"/>
      <c r="E86" s="106" t="s">
        <v>387</v>
      </c>
      <c r="F86" s="45"/>
      <c r="G86" s="27"/>
    </row>
    <row r="87" spans="2:10" ht="15.95" customHeight="1">
      <c r="B87" s="36" t="s">
        <v>164</v>
      </c>
      <c r="C87" s="38" t="s">
        <v>165</v>
      </c>
      <c r="D87" s="191" t="s">
        <v>28</v>
      </c>
      <c r="E87" s="192"/>
      <c r="F87" s="45" t="s">
        <v>166</v>
      </c>
      <c r="G87" s="27"/>
    </row>
    <row r="88" spans="2:10" ht="15.95" customHeight="1">
      <c r="B88" s="44" t="s">
        <v>69</v>
      </c>
      <c r="C88" s="35" t="s">
        <v>163</v>
      </c>
      <c r="D88" s="77">
        <v>159460195</v>
      </c>
      <c r="E88" s="106" t="s">
        <v>387</v>
      </c>
      <c r="F88" s="45" t="s">
        <v>166</v>
      </c>
      <c r="G88" s="151" t="s">
        <v>388</v>
      </c>
    </row>
    <row r="89" spans="2:10" ht="15.95" customHeight="1">
      <c r="B89" s="36" t="s">
        <v>167</v>
      </c>
      <c r="C89" s="38" t="s">
        <v>168</v>
      </c>
      <c r="D89" s="191" t="s">
        <v>28</v>
      </c>
      <c r="E89" s="192"/>
      <c r="F89" s="45" t="s">
        <v>169</v>
      </c>
      <c r="G89" s="27"/>
    </row>
    <row r="90" spans="2:10" ht="15.95" customHeight="1">
      <c r="B90" s="44" t="s">
        <v>69</v>
      </c>
      <c r="C90" s="35" t="s">
        <v>163</v>
      </c>
      <c r="D90" s="77">
        <v>31953743777</v>
      </c>
      <c r="E90" s="106" t="s">
        <v>387</v>
      </c>
      <c r="F90" s="45" t="s">
        <v>169</v>
      </c>
      <c r="G90" s="27"/>
    </row>
    <row r="91" spans="2:10" ht="15.95" customHeight="1">
      <c r="B91" s="36" t="s">
        <v>170</v>
      </c>
      <c r="C91" s="38" t="s">
        <v>171</v>
      </c>
      <c r="D91" s="191" t="s">
        <v>28</v>
      </c>
      <c r="E91" s="192"/>
      <c r="F91" s="45" t="s">
        <v>172</v>
      </c>
      <c r="G91" s="27"/>
    </row>
    <row r="92" spans="2:10" ht="15.95" customHeight="1">
      <c r="B92" s="44" t="s">
        <v>69</v>
      </c>
      <c r="C92" s="35" t="s">
        <v>163</v>
      </c>
      <c r="D92" s="77" t="s">
        <v>39</v>
      </c>
      <c r="E92" s="106" t="s">
        <v>387</v>
      </c>
      <c r="F92" s="45" t="s">
        <v>172</v>
      </c>
      <c r="G92" s="27"/>
    </row>
    <row r="93" spans="2:10" ht="15.95" customHeight="1">
      <c r="B93" s="36" t="s">
        <v>173</v>
      </c>
      <c r="C93" s="38" t="s">
        <v>174</v>
      </c>
      <c r="D93" s="191" t="s">
        <v>28</v>
      </c>
      <c r="E93" s="192"/>
      <c r="F93" s="45" t="s">
        <v>172</v>
      </c>
      <c r="G93" s="27"/>
    </row>
    <row r="94" spans="2:10" ht="100.9" customHeight="1" thickBot="1">
      <c r="B94" s="56" t="s">
        <v>69</v>
      </c>
      <c r="C94" s="35" t="s">
        <v>163</v>
      </c>
      <c r="D94" s="87">
        <v>62840726</v>
      </c>
      <c r="E94" s="107" t="s">
        <v>387</v>
      </c>
      <c r="F94" s="109" t="s">
        <v>175</v>
      </c>
      <c r="G94" s="27" t="s">
        <v>389</v>
      </c>
    </row>
    <row r="95" spans="2:10" ht="15.95" customHeight="1">
      <c r="B95" s="123"/>
    </row>
    <row r="98" spans="5:5" ht="24" customHeight="1">
      <c r="E98" s="178"/>
    </row>
  </sheetData>
  <mergeCells count="20">
    <mergeCell ref="D78:E78"/>
    <mergeCell ref="D67:E67"/>
    <mergeCell ref="D68:E68"/>
    <mergeCell ref="D69:E69"/>
    <mergeCell ref="D70:E70"/>
    <mergeCell ref="D71:E71"/>
    <mergeCell ref="D72:E72"/>
    <mergeCell ref="D73:E73"/>
    <mergeCell ref="D74:E74"/>
    <mergeCell ref="D75:E75"/>
    <mergeCell ref="D76:E76"/>
    <mergeCell ref="D77:E77"/>
    <mergeCell ref="D93:E93"/>
    <mergeCell ref="D79:E79"/>
    <mergeCell ref="D82:E82"/>
    <mergeCell ref="D85:E85"/>
    <mergeCell ref="D87:E87"/>
    <mergeCell ref="D89:E89"/>
    <mergeCell ref="D91:E91"/>
    <mergeCell ref="D81:E81"/>
  </mergeCells>
  <dataValidations xWindow="1241" yWindow="758" count="29">
    <dataValidation allowBlank="1" sqref="F68 F77 F19:F20 F17"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94 E84 E86 E88 E90 E12 E92 E5:E10 E18 E20 E22 E38 E16 E32 E30 E36 E34 E14 E26 E28 E24 E40 E46 E48 E50 E66 E44 E60 E58 E64 E62 E42 E54 E56 E52"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83:D84 D11:D66"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68:E68" xr:uid="{00000000-0002-0000-0200-000008000000}"/>
    <dataValidation allowBlank="1" showInputMessage="1" promptTitle="Source" prompt="Please insert source of information, either as section in EITI report, or direct URL to external source." sqref="F73:F76 F18 F5:F16 F21:F66" xr:uid="{00000000-0002-0000-0200-000009000000}"/>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66" xr:uid="{00000000-0002-0000-0200-00000A000000}">
      <formula1>OR(ISNUMBER(SEARCH(", volume",C11)),ISNUMBER(SEARCH(", value",C11)))</formula1>
    </dataValidation>
    <dataValidation allowBlank="1" showInputMessage="1" promptTitle="Government accounts/budget" prompt="Please input name of government accounts/budget, containing revenues from extractive industries." sqref="D69:E69" xr:uid="{00000000-0002-0000-0200-00000B000000}"/>
    <dataValidation allowBlank="1" showInputMessage="1" promptTitle="Government accounts/budget URL" prompt="Please input direct URL to government accounts/budget, containing revenues from extractive industries." sqref="F69" xr:uid="{00000000-0002-0000-0200-00000C000000}"/>
    <dataValidation allowBlank="1" showInputMessage="1" promptTitle="Other financial reports" prompt="Please input name of other documents, containing revenues from extractive industries." sqref="D70:E70" xr:uid="{00000000-0002-0000-0200-00000D000000}"/>
    <dataValidation allowBlank="1" showInputMessage="1" promptTitle="Other reports URL" prompt="Please input direct URL to other documents containing revenues from extractive industries." sqref="F70" xr:uid="{00000000-0002-0000-0200-00000E000000}"/>
    <dataValidation allowBlank="1" showInputMessage="1" showErrorMessage="1" promptTitle="Registry URL" prompt="Please insert direct URL to the registry._x000a_Any additional information, please include in comment section" sqref="F71:F72 F78:F79" xr:uid="{00000000-0002-0000-0200-00000F000000}"/>
    <dataValidation allowBlank="1" showInputMessage="1" promptTitle="If no, provide explanation" prompt="If registries are incomplete or missing, please specify why or any additional related comments here." sqref="D73:E73" xr:uid="{00000000-0002-0000-0200-000010000000}"/>
    <dataValidation allowBlank="1" showInputMessage="1" promptTitle="Allocation of licences" prompt="Please input name of the source for information on allocation and/or transfer of licences" sqref="D74:E74" xr:uid="{00000000-0002-0000-0200-000011000000}"/>
    <dataValidation allowBlank="1" showInputMessage="1" promptTitle="Source" prompt="Please insert source of information, as section in EITI report" sqref="F67 F82:F94" xr:uid="{00000000-0002-0000-0200-000012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88"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90"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92"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94" xr:uid="{00000000-0002-0000-0200-00001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7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3 E21 E33 E37 E83 E31 E35 E25 E27 E29 E39 E41 E43 E45 E47 E51 E49 E61 E65 E59 E63 E53 E55 E57" xr:uid="{00000000-0002-0000-0200-000018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86" xr:uid="{00000000-0002-0000-0200-000019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67:E67 D76:E77 D82:E82 D85:E85 D89:E89 D91:E91 D93:E93 D87:E87" xr:uid="{00000000-0002-0000-0200-00001A000000}">
      <formula1>"Yes,No,Partially,Not applicable,&lt;choose option&gt;"</formula1>
    </dataValidation>
    <dataValidation allowBlank="1" showInputMessage="1" promptTitle="Name of register" prompt="Please input name of register" sqref="D78:E79 D75:E75 D71:E72" xr:uid="{00000000-0002-0000-0200-00001B000000}"/>
    <dataValidation type="list" showDropDown="1" showInputMessage="1" showErrorMessage="1" errorTitle="Please do not edit these cells" error="Please do not edit these cells" sqref="C5:C10 C67:C78 C82:C94 B1:B1048576" xr:uid="{00000000-0002-0000-0200-00001C000000}">
      <formula1>"#ERROR!"</formula1>
    </dataValidation>
  </dataValidations>
  <hyperlinks>
    <hyperlink ref="F71" r:id="rId1" xr:uid="{79E56BD5-F9DC-4729-B846-34D5FD667272}"/>
  </hyperlinks>
  <pageMargins left="0.25" right="0.25" top="0.75" bottom="0.75" header="0.3" footer="0.3"/>
  <pageSetup paperSize="8" scale="76" orientation="landscape" horizontalDpi="2400" verticalDpi="2400" r:id="rId2"/>
  <rowBreaks count="1" manualBreakCount="1">
    <brk id="80"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Y114"/>
  <sheetViews>
    <sheetView showGridLines="0" topLeftCell="A37" zoomScale="70" zoomScaleNormal="70" zoomScalePageLayoutView="40" workbookViewId="0">
      <selection activeCell="F65" sqref="F65"/>
    </sheetView>
  </sheetViews>
  <sheetFormatPr defaultColWidth="10.875" defaultRowHeight="15.75"/>
  <cols>
    <col min="1" max="1" width="3.625" style="57" customWidth="1"/>
    <col min="2" max="2" width="10.25" style="57" bestFit="1" customWidth="1"/>
    <col min="3" max="3" width="77" style="57" bestFit="1" customWidth="1"/>
    <col min="4" max="4" width="38.125" style="57" customWidth="1"/>
    <col min="5" max="5" width="40.875" style="57" customWidth="1"/>
    <col min="6" max="6" width="25.5" style="57" customWidth="1"/>
    <col min="7" max="7" width="35.5" style="57" customWidth="1"/>
    <col min="8" max="8" width="16.125" style="57" customWidth="1"/>
    <col min="9" max="9" width="16.875" style="57" customWidth="1"/>
    <col min="10" max="10" width="16.625" style="57" bestFit="1" customWidth="1"/>
    <col min="11" max="13" width="15.125" style="57" bestFit="1" customWidth="1"/>
    <col min="14" max="14" width="18.5" style="57" bestFit="1" customWidth="1"/>
    <col min="15" max="15" width="16.5" style="57" bestFit="1" customWidth="1"/>
    <col min="16" max="16" width="16.125" style="57" bestFit="1" customWidth="1"/>
    <col min="17" max="17" width="17" style="57" bestFit="1" customWidth="1"/>
    <col min="18" max="18" width="17.875" style="57" bestFit="1" customWidth="1"/>
    <col min="19" max="19" width="16.125" style="57" bestFit="1" customWidth="1"/>
    <col min="20" max="21" width="14.625" style="57" customWidth="1"/>
    <col min="22" max="22" width="15.875" style="57" bestFit="1" customWidth="1"/>
    <col min="23" max="23" width="14.625" style="57" customWidth="1"/>
    <col min="24" max="25" width="16.125" style="57" bestFit="1" customWidth="1"/>
    <col min="26" max="16384" width="10.875" style="57"/>
  </cols>
  <sheetData>
    <row r="2" spans="2:25" ht="26.25">
      <c r="B2" s="213" t="s">
        <v>176</v>
      </c>
      <c r="C2" s="213"/>
      <c r="D2" s="213"/>
      <c r="G2" s="130" t="s">
        <v>177</v>
      </c>
      <c r="H2" s="177" t="s">
        <v>178</v>
      </c>
      <c r="I2" s="58"/>
      <c r="J2" s="59"/>
      <c r="K2" s="59"/>
      <c r="L2" s="59"/>
      <c r="M2" s="59"/>
      <c r="N2" s="59"/>
      <c r="O2" s="59"/>
      <c r="P2" s="59"/>
      <c r="Q2" s="59"/>
      <c r="R2" s="59"/>
      <c r="S2" s="59"/>
      <c r="T2" s="59"/>
      <c r="U2" s="59"/>
      <c r="V2" s="59"/>
      <c r="W2" s="59"/>
      <c r="X2" s="59"/>
      <c r="Y2" s="60"/>
    </row>
    <row r="3" spans="2:25">
      <c r="B3" s="211" t="s">
        <v>179</v>
      </c>
      <c r="C3" s="211"/>
      <c r="D3" s="211"/>
      <c r="G3" s="131" t="s">
        <v>387</v>
      </c>
      <c r="H3" s="90" t="s">
        <v>180</v>
      </c>
      <c r="I3" s="61"/>
      <c r="J3" s="61"/>
      <c r="K3" s="61"/>
      <c r="L3" s="61"/>
      <c r="M3" s="61"/>
      <c r="N3" s="61"/>
      <c r="O3" s="61"/>
      <c r="P3" s="61"/>
      <c r="Q3" s="61"/>
      <c r="R3" s="61"/>
      <c r="S3" s="61"/>
      <c r="T3" s="61"/>
      <c r="U3" s="61"/>
      <c r="V3" s="61"/>
      <c r="W3" s="61"/>
      <c r="X3" s="61"/>
      <c r="Y3" s="62"/>
    </row>
    <row r="4" spans="2:25" ht="63">
      <c r="B4" s="212" t="s">
        <v>181</v>
      </c>
      <c r="C4" s="212"/>
      <c r="D4" s="212"/>
      <c r="G4" s="125" t="s">
        <v>182</v>
      </c>
      <c r="H4" s="63" t="s">
        <v>183</v>
      </c>
      <c r="I4" s="152" t="s">
        <v>184</v>
      </c>
      <c r="J4" s="152" t="s">
        <v>185</v>
      </c>
      <c r="K4" s="152" t="s">
        <v>186</v>
      </c>
      <c r="L4" s="152" t="s">
        <v>187</v>
      </c>
      <c r="M4" s="152" t="s">
        <v>188</v>
      </c>
      <c r="N4" s="152" t="s">
        <v>189</v>
      </c>
      <c r="O4" s="152" t="s">
        <v>190</v>
      </c>
      <c r="P4" s="152" t="s">
        <v>191</v>
      </c>
      <c r="Q4" s="152" t="s">
        <v>192</v>
      </c>
      <c r="R4" s="152" t="s">
        <v>193</v>
      </c>
      <c r="S4" s="152" t="s">
        <v>194</v>
      </c>
      <c r="T4" s="152" t="s">
        <v>195</v>
      </c>
      <c r="U4" s="152" t="s">
        <v>196</v>
      </c>
      <c r="V4" s="152" t="s">
        <v>197</v>
      </c>
      <c r="W4" s="152" t="s">
        <v>198</v>
      </c>
      <c r="X4" s="152" t="s">
        <v>199</v>
      </c>
      <c r="Y4" s="179" t="s">
        <v>200</v>
      </c>
    </row>
    <row r="5" spans="2:25">
      <c r="B5" s="176"/>
      <c r="G5" s="126" t="s">
        <v>201</v>
      </c>
      <c r="H5" s="64" t="s">
        <v>202</v>
      </c>
      <c r="I5" s="127" t="s">
        <v>203</v>
      </c>
      <c r="J5" s="128" t="s">
        <v>204</v>
      </c>
      <c r="K5" s="127" t="s">
        <v>205</v>
      </c>
      <c r="L5" s="127" t="s">
        <v>206</v>
      </c>
      <c r="M5" s="127" t="s">
        <v>207</v>
      </c>
      <c r="N5" s="128" t="s">
        <v>208</v>
      </c>
      <c r="O5" s="128" t="s">
        <v>209</v>
      </c>
      <c r="P5" s="128" t="s">
        <v>210</v>
      </c>
      <c r="Q5" s="128" t="s">
        <v>211</v>
      </c>
      <c r="R5" s="128" t="s">
        <v>212</v>
      </c>
      <c r="S5" s="128" t="s">
        <v>213</v>
      </c>
      <c r="T5" s="128" t="s">
        <v>214</v>
      </c>
      <c r="U5" s="128" t="s">
        <v>215</v>
      </c>
      <c r="V5" s="128" t="s">
        <v>216</v>
      </c>
      <c r="W5" s="128" t="s">
        <v>217</v>
      </c>
      <c r="X5" s="128"/>
      <c r="Y5" s="129" t="s">
        <v>218</v>
      </c>
    </row>
    <row r="6" spans="2:25">
      <c r="G6" s="126" t="s">
        <v>219</v>
      </c>
      <c r="H6" s="64" t="s">
        <v>220</v>
      </c>
      <c r="I6" s="65" t="s">
        <v>27</v>
      </c>
      <c r="J6" s="65" t="s">
        <v>27</v>
      </c>
      <c r="K6" s="65" t="s">
        <v>221</v>
      </c>
      <c r="L6" s="65" t="s">
        <v>27</v>
      </c>
      <c r="M6" s="65" t="s">
        <v>27</v>
      </c>
      <c r="N6" s="65" t="s">
        <v>30</v>
      </c>
      <c r="O6" s="65" t="s">
        <v>27</v>
      </c>
      <c r="P6" s="65" t="s">
        <v>27</v>
      </c>
      <c r="Q6" s="65" t="s">
        <v>27</v>
      </c>
      <c r="R6" s="65" t="s">
        <v>27</v>
      </c>
      <c r="S6" s="65" t="s">
        <v>27</v>
      </c>
      <c r="T6" s="65" t="s">
        <v>31</v>
      </c>
      <c r="U6" s="65" t="s">
        <v>31</v>
      </c>
      <c r="V6" s="65" t="s">
        <v>31</v>
      </c>
      <c r="W6" s="65" t="s">
        <v>31</v>
      </c>
      <c r="X6" s="65" t="s">
        <v>31</v>
      </c>
      <c r="Y6" s="91" t="s">
        <v>32</v>
      </c>
    </row>
    <row r="7" spans="2:25">
      <c r="G7" s="142" t="s">
        <v>222</v>
      </c>
      <c r="H7" s="66" t="s">
        <v>223</v>
      </c>
      <c r="I7" s="67" t="s">
        <v>27</v>
      </c>
      <c r="J7" s="67" t="s">
        <v>27</v>
      </c>
      <c r="K7" s="67" t="s">
        <v>224</v>
      </c>
      <c r="L7" s="67" t="s">
        <v>27</v>
      </c>
      <c r="M7" s="67" t="s">
        <v>27</v>
      </c>
      <c r="N7" s="67" t="s">
        <v>30</v>
      </c>
      <c r="O7" s="67" t="s">
        <v>27</v>
      </c>
      <c r="P7" s="67" t="s">
        <v>27</v>
      </c>
      <c r="Q7" s="67" t="s">
        <v>27</v>
      </c>
      <c r="R7" s="67" t="s">
        <v>27</v>
      </c>
      <c r="S7" s="67" t="s">
        <v>27</v>
      </c>
      <c r="T7" s="67" t="s">
        <v>225</v>
      </c>
      <c r="U7" s="67" t="s">
        <v>226</v>
      </c>
      <c r="V7" s="67" t="s">
        <v>227</v>
      </c>
      <c r="W7" s="67" t="s">
        <v>225</v>
      </c>
      <c r="X7" s="67" t="s">
        <v>228</v>
      </c>
      <c r="Y7" s="68" t="s">
        <v>229</v>
      </c>
    </row>
    <row r="8" spans="2:25" ht="21">
      <c r="B8" s="214" t="s">
        <v>230</v>
      </c>
      <c r="C8" s="215"/>
      <c r="D8" s="216"/>
      <c r="E8" s="208" t="s">
        <v>231</v>
      </c>
      <c r="F8" s="209"/>
      <c r="G8" s="210"/>
      <c r="H8" s="148" t="s">
        <v>232</v>
      </c>
      <c r="I8" s="149"/>
      <c r="J8" s="149"/>
      <c r="K8" s="149"/>
      <c r="L8" s="149"/>
      <c r="M8" s="149"/>
      <c r="N8" s="149"/>
      <c r="O8" s="149"/>
      <c r="P8" s="149"/>
      <c r="Q8" s="149"/>
      <c r="R8" s="149"/>
      <c r="S8" s="149"/>
      <c r="T8" s="149"/>
      <c r="U8" s="149"/>
      <c r="V8" s="149"/>
      <c r="W8" s="149"/>
      <c r="X8" s="149"/>
      <c r="Y8" s="150"/>
    </row>
    <row r="9" spans="2:25" ht="82.5" customHeight="1">
      <c r="B9" s="205" t="s">
        <v>233</v>
      </c>
      <c r="C9" s="206"/>
      <c r="D9" s="207"/>
      <c r="E9" s="205" t="s">
        <v>234</v>
      </c>
      <c r="F9" s="206"/>
      <c r="G9" s="207"/>
      <c r="H9" s="147" t="s">
        <v>235</v>
      </c>
      <c r="I9" s="181"/>
      <c r="J9" s="181"/>
      <c r="K9" s="181"/>
      <c r="L9" s="181"/>
      <c r="M9" s="181"/>
      <c r="N9" s="181"/>
      <c r="O9" s="181"/>
      <c r="P9" s="181"/>
      <c r="Q9" s="181"/>
      <c r="R9" s="181"/>
      <c r="S9" s="181"/>
      <c r="T9" s="181"/>
      <c r="U9" s="181"/>
      <c r="V9" s="181"/>
      <c r="W9" s="181"/>
      <c r="X9" s="181"/>
      <c r="Y9" s="182"/>
    </row>
    <row r="10" spans="2:25">
      <c r="B10" s="69" t="s">
        <v>236</v>
      </c>
      <c r="C10" s="110" t="s">
        <v>237</v>
      </c>
      <c r="D10" s="9" t="s">
        <v>238</v>
      </c>
      <c r="E10" s="10" t="s">
        <v>239</v>
      </c>
      <c r="F10" s="110" t="s">
        <v>240</v>
      </c>
      <c r="G10" s="9" t="s">
        <v>241</v>
      </c>
      <c r="H10" s="92" t="s">
        <v>242</v>
      </c>
      <c r="I10" s="70">
        <f t="shared" ref="I10:Y10" si="0">SUM(I11:I63)</f>
        <v>0</v>
      </c>
      <c r="J10" s="70">
        <f t="shared" si="0"/>
        <v>0</v>
      </c>
      <c r="K10" s="70">
        <f t="shared" si="0"/>
        <v>0</v>
      </c>
      <c r="L10" s="70">
        <f t="shared" si="0"/>
        <v>0</v>
      </c>
      <c r="M10" s="70">
        <f t="shared" si="0"/>
        <v>0</v>
      </c>
      <c r="N10" s="70">
        <f t="shared" si="0"/>
        <v>0</v>
      </c>
      <c r="O10" s="70">
        <f t="shared" si="0"/>
        <v>0</v>
      </c>
      <c r="P10" s="70">
        <f t="shared" si="0"/>
        <v>0</v>
      </c>
      <c r="Q10" s="70">
        <f t="shared" si="0"/>
        <v>0</v>
      </c>
      <c r="R10" s="70">
        <f t="shared" si="0"/>
        <v>0</v>
      </c>
      <c r="S10" s="70">
        <f t="shared" si="0"/>
        <v>0</v>
      </c>
      <c r="T10" s="70">
        <f>SUM(T11:T63)</f>
        <v>0</v>
      </c>
      <c r="U10" s="70">
        <f t="shared" si="0"/>
        <v>0</v>
      </c>
      <c r="V10" s="70">
        <f t="shared" si="0"/>
        <v>0</v>
      </c>
      <c r="W10" s="70">
        <f t="shared" si="0"/>
        <v>0</v>
      </c>
      <c r="X10" s="70">
        <f t="shared" si="0"/>
        <v>0</v>
      </c>
      <c r="Y10" s="93">
        <f t="shared" si="0"/>
        <v>0</v>
      </c>
    </row>
    <row r="11" spans="2:25">
      <c r="B11" s="94" t="s">
        <v>243</v>
      </c>
      <c r="C11" s="111" t="s">
        <v>244</v>
      </c>
      <c r="D11" s="2"/>
      <c r="E11" s="11"/>
      <c r="F11" s="143"/>
      <c r="G11" s="13"/>
      <c r="H11" s="88"/>
      <c r="I11" s="95"/>
      <c r="J11" s="95"/>
      <c r="K11" s="95"/>
      <c r="L11" s="95"/>
      <c r="M11" s="95"/>
      <c r="N11" s="95"/>
      <c r="O11" s="95"/>
      <c r="P11" s="95"/>
      <c r="Q11" s="95"/>
      <c r="R11" s="95"/>
      <c r="S11" s="95"/>
      <c r="T11" s="95"/>
      <c r="U11" s="95"/>
      <c r="V11" s="95"/>
      <c r="W11" s="95"/>
      <c r="X11" s="95"/>
      <c r="Y11" s="96"/>
    </row>
    <row r="12" spans="2:25">
      <c r="B12" s="97" t="s">
        <v>245</v>
      </c>
      <c r="C12" s="132" t="s">
        <v>246</v>
      </c>
      <c r="D12" s="1"/>
      <c r="E12" s="11"/>
      <c r="F12" s="143"/>
      <c r="G12" s="13"/>
      <c r="H12" s="88"/>
      <c r="I12" s="95"/>
      <c r="J12" s="95"/>
      <c r="K12" s="95"/>
      <c r="L12" s="95"/>
      <c r="M12" s="95"/>
      <c r="N12" s="95"/>
      <c r="O12" s="95"/>
      <c r="P12" s="95"/>
      <c r="Q12" s="95"/>
      <c r="R12" s="95"/>
      <c r="S12" s="95"/>
      <c r="T12" s="95"/>
      <c r="U12" s="95"/>
      <c r="V12" s="95"/>
      <c r="W12" s="95"/>
      <c r="X12" s="95"/>
      <c r="Y12" s="96"/>
    </row>
    <row r="13" spans="2:25" ht="31.5">
      <c r="B13" s="98" t="s">
        <v>247</v>
      </c>
      <c r="C13" s="120" t="s">
        <v>248</v>
      </c>
      <c r="D13" s="8" t="s">
        <v>249</v>
      </c>
      <c r="E13" s="11" t="s">
        <v>250</v>
      </c>
      <c r="F13" s="143" t="s">
        <v>251</v>
      </c>
      <c r="G13" s="13">
        <f>114477212278+48980591</f>
        <v>114526192869</v>
      </c>
      <c r="H13" s="88">
        <f t="shared" ref="H13:H19" si="1">SUM(I13:Y13)</f>
        <v>0</v>
      </c>
      <c r="I13" s="95">
        <v>0</v>
      </c>
      <c r="J13" s="95">
        <v>0</v>
      </c>
      <c r="K13" s="95">
        <v>0</v>
      </c>
      <c r="L13" s="95">
        <v>0</v>
      </c>
      <c r="M13" s="95">
        <v>0</v>
      </c>
      <c r="N13" s="95">
        <v>0</v>
      </c>
      <c r="O13" s="95">
        <v>0</v>
      </c>
      <c r="P13" s="95">
        <v>0</v>
      </c>
      <c r="Q13" s="95">
        <v>0</v>
      </c>
      <c r="R13" s="95">
        <v>0</v>
      </c>
      <c r="S13" s="95">
        <v>0</v>
      </c>
      <c r="T13" s="95">
        <v>0</v>
      </c>
      <c r="U13" s="95">
        <v>0</v>
      </c>
      <c r="V13" s="95">
        <v>0</v>
      </c>
      <c r="W13" s="95">
        <v>0</v>
      </c>
      <c r="X13" s="95">
        <v>0</v>
      </c>
      <c r="Y13" s="96">
        <v>0</v>
      </c>
    </row>
    <row r="14" spans="2:25" ht="31.5">
      <c r="B14" s="98" t="s">
        <v>247</v>
      </c>
      <c r="C14" s="120" t="s">
        <v>248</v>
      </c>
      <c r="D14" s="8" t="s">
        <v>249</v>
      </c>
      <c r="E14" s="11" t="s">
        <v>252</v>
      </c>
      <c r="F14" s="143" t="s">
        <v>251</v>
      </c>
      <c r="G14" s="13">
        <f>1112546915+49559161</f>
        <v>1162106076</v>
      </c>
      <c r="H14" s="88">
        <f t="shared" si="1"/>
        <v>0</v>
      </c>
      <c r="I14" s="95">
        <v>0</v>
      </c>
      <c r="J14" s="95">
        <v>0</v>
      </c>
      <c r="K14" s="95">
        <v>0</v>
      </c>
      <c r="L14" s="95">
        <v>0</v>
      </c>
      <c r="M14" s="95">
        <v>0</v>
      </c>
      <c r="N14" s="95">
        <v>0</v>
      </c>
      <c r="O14" s="95">
        <v>0</v>
      </c>
      <c r="P14" s="95">
        <v>0</v>
      </c>
      <c r="Q14" s="95">
        <v>0</v>
      </c>
      <c r="R14" s="95">
        <v>0</v>
      </c>
      <c r="S14" s="95">
        <v>0</v>
      </c>
      <c r="T14" s="95">
        <v>0</v>
      </c>
      <c r="U14" s="95">
        <v>0</v>
      </c>
      <c r="V14" s="95">
        <v>0</v>
      </c>
      <c r="W14" s="95">
        <v>0</v>
      </c>
      <c r="X14" s="95">
        <v>0</v>
      </c>
      <c r="Y14" s="96">
        <v>0</v>
      </c>
    </row>
    <row r="15" spans="2:25">
      <c r="B15" s="98" t="s">
        <v>253</v>
      </c>
      <c r="C15" s="120" t="s">
        <v>254</v>
      </c>
      <c r="D15" s="8" t="s">
        <v>249</v>
      </c>
      <c r="E15" s="11" t="s">
        <v>255</v>
      </c>
      <c r="F15" s="143" t="s">
        <v>251</v>
      </c>
      <c r="G15" s="13">
        <v>18070305213</v>
      </c>
      <c r="H15" s="88">
        <f t="shared" si="1"/>
        <v>0</v>
      </c>
      <c r="I15" s="95">
        <v>0</v>
      </c>
      <c r="J15" s="95">
        <v>0</v>
      </c>
      <c r="K15" s="95">
        <v>0</v>
      </c>
      <c r="L15" s="95">
        <v>0</v>
      </c>
      <c r="M15" s="95">
        <v>0</v>
      </c>
      <c r="N15" s="95">
        <v>0</v>
      </c>
      <c r="O15" s="95">
        <v>0</v>
      </c>
      <c r="P15" s="95">
        <v>0</v>
      </c>
      <c r="Q15" s="95">
        <v>0</v>
      </c>
      <c r="R15" s="95">
        <v>0</v>
      </c>
      <c r="S15" s="95">
        <v>0</v>
      </c>
      <c r="T15" s="95">
        <v>0</v>
      </c>
      <c r="U15" s="95">
        <v>0</v>
      </c>
      <c r="V15" s="95">
        <v>0</v>
      </c>
      <c r="W15" s="95">
        <v>0</v>
      </c>
      <c r="X15" s="95">
        <v>0</v>
      </c>
      <c r="Y15" s="96">
        <v>0</v>
      </c>
    </row>
    <row r="16" spans="2:25">
      <c r="B16" s="98" t="s">
        <v>253</v>
      </c>
      <c r="C16" s="120" t="s">
        <v>254</v>
      </c>
      <c r="D16" s="8" t="s">
        <v>249</v>
      </c>
      <c r="E16" s="11" t="s">
        <v>256</v>
      </c>
      <c r="F16" s="143" t="s">
        <v>251</v>
      </c>
      <c r="G16" s="13">
        <f>4150207891+24676169</f>
        <v>4174884060</v>
      </c>
      <c r="H16" s="88">
        <f t="shared" si="1"/>
        <v>0</v>
      </c>
      <c r="I16" s="95">
        <v>0</v>
      </c>
      <c r="J16" s="95">
        <v>0</v>
      </c>
      <c r="K16" s="95">
        <v>0</v>
      </c>
      <c r="L16" s="95">
        <v>0</v>
      </c>
      <c r="M16" s="95">
        <v>0</v>
      </c>
      <c r="N16" s="95">
        <v>0</v>
      </c>
      <c r="O16" s="95">
        <v>0</v>
      </c>
      <c r="P16" s="95">
        <v>0</v>
      </c>
      <c r="Q16" s="95">
        <v>0</v>
      </c>
      <c r="R16" s="95">
        <v>0</v>
      </c>
      <c r="S16" s="95">
        <v>0</v>
      </c>
      <c r="T16" s="95">
        <v>0</v>
      </c>
      <c r="U16" s="95">
        <v>0</v>
      </c>
      <c r="V16" s="95">
        <v>0</v>
      </c>
      <c r="W16" s="95">
        <v>0</v>
      </c>
      <c r="X16" s="95">
        <v>0</v>
      </c>
      <c r="Y16" s="96">
        <v>0</v>
      </c>
    </row>
    <row r="17" spans="2:25">
      <c r="B17" s="98" t="s">
        <v>257</v>
      </c>
      <c r="C17" s="117" t="s">
        <v>258</v>
      </c>
      <c r="D17" s="8" t="s">
        <v>249</v>
      </c>
      <c r="E17" s="11" t="s">
        <v>259</v>
      </c>
      <c r="F17" s="143" t="s">
        <v>251</v>
      </c>
      <c r="G17" s="13">
        <f>406801159+13335108</f>
        <v>420136267</v>
      </c>
      <c r="H17" s="88">
        <f t="shared" si="1"/>
        <v>0</v>
      </c>
      <c r="I17" s="95">
        <v>0</v>
      </c>
      <c r="J17" s="95">
        <v>0</v>
      </c>
      <c r="K17" s="95">
        <v>0</v>
      </c>
      <c r="L17" s="95">
        <v>0</v>
      </c>
      <c r="M17" s="95">
        <v>0</v>
      </c>
      <c r="N17" s="95">
        <v>0</v>
      </c>
      <c r="O17" s="95">
        <v>0</v>
      </c>
      <c r="P17" s="95">
        <v>0</v>
      </c>
      <c r="Q17" s="95">
        <v>0</v>
      </c>
      <c r="R17" s="95">
        <v>0</v>
      </c>
      <c r="S17" s="95">
        <v>0</v>
      </c>
      <c r="T17" s="95">
        <v>0</v>
      </c>
      <c r="U17" s="95">
        <v>0</v>
      </c>
      <c r="V17" s="95">
        <v>0</v>
      </c>
      <c r="W17" s="95">
        <v>0</v>
      </c>
      <c r="X17" s="95">
        <v>0</v>
      </c>
      <c r="Y17" s="96">
        <v>0</v>
      </c>
    </row>
    <row r="18" spans="2:25">
      <c r="B18" s="98" t="s">
        <v>257</v>
      </c>
      <c r="C18" s="117" t="s">
        <v>258</v>
      </c>
      <c r="D18" s="8" t="s">
        <v>249</v>
      </c>
      <c r="E18" s="11" t="s">
        <v>260</v>
      </c>
      <c r="F18" s="143" t="s">
        <v>251</v>
      </c>
      <c r="G18" s="13">
        <f>648006525+19271723</f>
        <v>667278248</v>
      </c>
      <c r="H18" s="88">
        <f t="shared" si="1"/>
        <v>0</v>
      </c>
      <c r="I18" s="95">
        <v>0</v>
      </c>
      <c r="J18" s="95">
        <v>0</v>
      </c>
      <c r="K18" s="95">
        <v>0</v>
      </c>
      <c r="L18" s="95">
        <v>0</v>
      </c>
      <c r="M18" s="95">
        <v>0</v>
      </c>
      <c r="N18" s="95">
        <v>0</v>
      </c>
      <c r="O18" s="95">
        <v>0</v>
      </c>
      <c r="P18" s="95">
        <v>0</v>
      </c>
      <c r="Q18" s="95">
        <v>0</v>
      </c>
      <c r="R18" s="95">
        <v>0</v>
      </c>
      <c r="S18" s="95">
        <v>0</v>
      </c>
      <c r="T18" s="95">
        <v>0</v>
      </c>
      <c r="U18" s="95">
        <v>0</v>
      </c>
      <c r="V18" s="95">
        <v>0</v>
      </c>
      <c r="W18" s="95">
        <v>0</v>
      </c>
      <c r="X18" s="95">
        <v>0</v>
      </c>
      <c r="Y18" s="96">
        <v>0</v>
      </c>
    </row>
    <row r="19" spans="2:25">
      <c r="B19" s="98" t="s">
        <v>261</v>
      </c>
      <c r="C19" s="117" t="s">
        <v>262</v>
      </c>
      <c r="D19" s="8" t="s">
        <v>129</v>
      </c>
      <c r="E19" s="11"/>
      <c r="F19" s="143"/>
      <c r="G19" s="13"/>
      <c r="H19" s="88">
        <f t="shared" si="1"/>
        <v>0</v>
      </c>
      <c r="I19" s="95">
        <v>0</v>
      </c>
      <c r="J19" s="95">
        <v>0</v>
      </c>
      <c r="K19" s="95">
        <v>0</v>
      </c>
      <c r="L19" s="95">
        <v>0</v>
      </c>
      <c r="M19" s="95">
        <v>0</v>
      </c>
      <c r="N19" s="95">
        <v>0</v>
      </c>
      <c r="O19" s="95">
        <v>0</v>
      </c>
      <c r="P19" s="95">
        <v>0</v>
      </c>
      <c r="Q19" s="95">
        <v>0</v>
      </c>
      <c r="R19" s="95">
        <v>0</v>
      </c>
      <c r="S19" s="95">
        <v>0</v>
      </c>
      <c r="T19" s="95">
        <v>0</v>
      </c>
      <c r="U19" s="95">
        <v>0</v>
      </c>
      <c r="V19" s="95">
        <v>0</v>
      </c>
      <c r="W19" s="95">
        <v>0</v>
      </c>
      <c r="X19" s="95">
        <v>0</v>
      </c>
      <c r="Y19" s="96"/>
    </row>
    <row r="20" spans="2:25">
      <c r="B20" s="99" t="s">
        <v>263</v>
      </c>
      <c r="C20" s="116" t="s">
        <v>264</v>
      </c>
      <c r="D20" s="1"/>
      <c r="E20" s="11"/>
      <c r="F20" s="143"/>
      <c r="G20" s="13"/>
      <c r="H20" s="88"/>
      <c r="I20" s="95"/>
      <c r="J20" s="95"/>
      <c r="K20" s="95"/>
      <c r="L20" s="95"/>
      <c r="M20" s="95"/>
      <c r="N20" s="95"/>
      <c r="O20" s="95"/>
      <c r="P20" s="95"/>
      <c r="Q20" s="95"/>
      <c r="R20" s="95"/>
      <c r="S20" s="95"/>
      <c r="T20" s="95"/>
      <c r="U20" s="95"/>
      <c r="V20" s="95"/>
      <c r="W20" s="95"/>
      <c r="X20" s="95"/>
      <c r="Y20" s="96"/>
    </row>
    <row r="21" spans="2:25">
      <c r="B21" s="98" t="s">
        <v>265</v>
      </c>
      <c r="C21" s="118" t="s">
        <v>266</v>
      </c>
      <c r="D21" s="8" t="s">
        <v>129</v>
      </c>
      <c r="E21" s="11"/>
      <c r="F21" s="143"/>
      <c r="G21" s="13"/>
      <c r="H21" s="88">
        <f>SUM(I21:Y21)</f>
        <v>0</v>
      </c>
      <c r="I21" s="95">
        <v>0</v>
      </c>
      <c r="J21" s="95">
        <v>0</v>
      </c>
      <c r="K21" s="95">
        <v>0</v>
      </c>
      <c r="L21" s="95">
        <v>0</v>
      </c>
      <c r="M21" s="95">
        <v>0</v>
      </c>
      <c r="N21" s="95">
        <v>0</v>
      </c>
      <c r="O21" s="95">
        <v>0</v>
      </c>
      <c r="P21" s="95">
        <v>0</v>
      </c>
      <c r="Q21" s="95">
        <v>0</v>
      </c>
      <c r="R21" s="95">
        <v>0</v>
      </c>
      <c r="S21" s="95">
        <v>0</v>
      </c>
      <c r="T21" s="95">
        <v>0</v>
      </c>
      <c r="U21" s="95">
        <v>0</v>
      </c>
      <c r="V21" s="95">
        <v>0</v>
      </c>
      <c r="W21" s="95">
        <v>0</v>
      </c>
      <c r="X21" s="95">
        <v>0</v>
      </c>
      <c r="Y21" s="96">
        <v>0</v>
      </c>
    </row>
    <row r="22" spans="2:25">
      <c r="B22" s="98" t="s">
        <v>267</v>
      </c>
      <c r="C22" s="118" t="s">
        <v>268</v>
      </c>
      <c r="D22" s="8" t="s">
        <v>129</v>
      </c>
      <c r="E22" s="11"/>
      <c r="F22" s="143"/>
      <c r="G22" s="13"/>
      <c r="H22" s="88">
        <f>SUM(I22:Y22)</f>
        <v>0</v>
      </c>
      <c r="I22" s="95">
        <v>0</v>
      </c>
      <c r="J22" s="95">
        <v>0</v>
      </c>
      <c r="K22" s="95">
        <v>0</v>
      </c>
      <c r="L22" s="95">
        <v>0</v>
      </c>
      <c r="M22" s="95">
        <v>0</v>
      </c>
      <c r="N22" s="95">
        <v>0</v>
      </c>
      <c r="O22" s="95">
        <v>0</v>
      </c>
      <c r="P22" s="95">
        <v>0</v>
      </c>
      <c r="Q22" s="95">
        <v>0</v>
      </c>
      <c r="R22" s="95">
        <v>0</v>
      </c>
      <c r="S22" s="95">
        <v>0</v>
      </c>
      <c r="T22" s="95">
        <v>0</v>
      </c>
      <c r="U22" s="95">
        <v>0</v>
      </c>
      <c r="V22" s="95">
        <v>0</v>
      </c>
      <c r="W22" s="95">
        <v>0</v>
      </c>
      <c r="X22" s="95">
        <v>0</v>
      </c>
      <c r="Y22" s="96">
        <v>0</v>
      </c>
    </row>
    <row r="23" spans="2:25">
      <c r="B23" s="99" t="s">
        <v>269</v>
      </c>
      <c r="C23" s="119" t="s">
        <v>270</v>
      </c>
      <c r="D23" s="2"/>
      <c r="E23" s="11"/>
      <c r="F23" s="143"/>
      <c r="G23" s="13"/>
      <c r="H23" s="88"/>
      <c r="I23" s="95"/>
      <c r="J23" s="95"/>
      <c r="K23" s="95"/>
      <c r="L23" s="95"/>
      <c r="M23" s="95"/>
      <c r="N23" s="95"/>
      <c r="O23" s="95"/>
      <c r="P23" s="95"/>
      <c r="Q23" s="95"/>
      <c r="R23" s="95"/>
      <c r="S23" s="95"/>
      <c r="T23" s="95"/>
      <c r="U23" s="95"/>
      <c r="V23" s="95"/>
      <c r="W23" s="95"/>
      <c r="X23" s="95"/>
      <c r="Y23" s="96"/>
    </row>
    <row r="24" spans="2:25">
      <c r="B24" s="98" t="s">
        <v>271</v>
      </c>
      <c r="C24" s="120" t="s">
        <v>272</v>
      </c>
      <c r="D24" s="8" t="s">
        <v>249</v>
      </c>
      <c r="E24" s="11" t="s">
        <v>273</v>
      </c>
      <c r="F24" s="143" t="s">
        <v>274</v>
      </c>
      <c r="G24" s="14">
        <f>436839773+617670934</f>
        <v>1054510707</v>
      </c>
      <c r="H24" s="88">
        <f>SUM(I24:Y24)</f>
        <v>0</v>
      </c>
      <c r="I24" s="95">
        <v>0</v>
      </c>
      <c r="J24" s="95">
        <v>0</v>
      </c>
      <c r="K24" s="95">
        <v>0</v>
      </c>
      <c r="L24" s="95">
        <v>0</v>
      </c>
      <c r="M24" s="95">
        <v>0</v>
      </c>
      <c r="N24" s="95">
        <v>0</v>
      </c>
      <c r="O24" s="95">
        <v>0</v>
      </c>
      <c r="P24" s="95">
        <v>0</v>
      </c>
      <c r="Q24" s="95">
        <v>0</v>
      </c>
      <c r="R24" s="95">
        <v>0</v>
      </c>
      <c r="S24" s="95">
        <v>0</v>
      </c>
      <c r="T24" s="95">
        <v>0</v>
      </c>
      <c r="U24" s="95">
        <v>0</v>
      </c>
      <c r="V24" s="95">
        <v>0</v>
      </c>
      <c r="W24" s="95">
        <v>0</v>
      </c>
      <c r="X24" s="95">
        <v>0</v>
      </c>
      <c r="Y24" s="96">
        <v>0</v>
      </c>
    </row>
    <row r="25" spans="2:25" ht="31.5">
      <c r="B25" s="98" t="s">
        <v>271</v>
      </c>
      <c r="C25" s="120" t="s">
        <v>272</v>
      </c>
      <c r="D25" s="8" t="s">
        <v>249</v>
      </c>
      <c r="E25" s="11" t="s">
        <v>275</v>
      </c>
      <c r="F25" s="143" t="s">
        <v>274</v>
      </c>
      <c r="G25" s="14">
        <f>12004000+56099932</f>
        <v>68103932</v>
      </c>
      <c r="H25" s="88">
        <f>SUM(I25:Y25)</f>
        <v>0</v>
      </c>
      <c r="I25" s="95">
        <v>0</v>
      </c>
      <c r="J25" s="95">
        <v>0</v>
      </c>
      <c r="K25" s="95">
        <v>0</v>
      </c>
      <c r="L25" s="95">
        <v>0</v>
      </c>
      <c r="M25" s="95">
        <v>0</v>
      </c>
      <c r="N25" s="95">
        <v>0</v>
      </c>
      <c r="O25" s="95">
        <v>0</v>
      </c>
      <c r="P25" s="95">
        <v>0</v>
      </c>
      <c r="Q25" s="95">
        <v>0</v>
      </c>
      <c r="R25" s="95">
        <v>0</v>
      </c>
      <c r="S25" s="95">
        <v>0</v>
      </c>
      <c r="T25" s="95">
        <v>0</v>
      </c>
      <c r="U25" s="95">
        <v>0</v>
      </c>
      <c r="V25" s="95">
        <v>0</v>
      </c>
      <c r="W25" s="95">
        <v>0</v>
      </c>
      <c r="X25" s="95">
        <v>0</v>
      </c>
      <c r="Y25" s="96">
        <v>0</v>
      </c>
    </row>
    <row r="26" spans="2:25">
      <c r="B26" s="98" t="s">
        <v>276</v>
      </c>
      <c r="C26" s="120" t="s">
        <v>277</v>
      </c>
      <c r="D26" s="8" t="s">
        <v>249</v>
      </c>
      <c r="E26" s="11" t="s">
        <v>278</v>
      </c>
      <c r="F26" s="143" t="s">
        <v>279</v>
      </c>
      <c r="G26" s="13"/>
      <c r="H26" s="88">
        <f>SUM(I26:Y26)</f>
        <v>0</v>
      </c>
      <c r="I26" s="95">
        <v>0</v>
      </c>
      <c r="J26" s="95">
        <v>0</v>
      </c>
      <c r="K26" s="95">
        <v>0</v>
      </c>
      <c r="L26" s="95">
        <v>0</v>
      </c>
      <c r="M26" s="95">
        <v>0</v>
      </c>
      <c r="N26" s="95">
        <v>0</v>
      </c>
      <c r="O26" s="95">
        <v>0</v>
      </c>
      <c r="P26" s="95">
        <v>0</v>
      </c>
      <c r="Q26" s="95">
        <v>0</v>
      </c>
      <c r="R26" s="95">
        <v>0</v>
      </c>
      <c r="S26" s="95">
        <v>0</v>
      </c>
      <c r="T26" s="95">
        <v>0</v>
      </c>
      <c r="U26" s="95">
        <v>0</v>
      </c>
      <c r="V26" s="95">
        <v>0</v>
      </c>
      <c r="W26" s="95">
        <v>0</v>
      </c>
      <c r="X26" s="95">
        <v>0</v>
      </c>
      <c r="Y26" s="96">
        <v>0</v>
      </c>
    </row>
    <row r="27" spans="2:25">
      <c r="B27" s="98" t="s">
        <v>280</v>
      </c>
      <c r="C27" s="120" t="s">
        <v>281</v>
      </c>
      <c r="D27" s="8" t="s">
        <v>129</v>
      </c>
      <c r="E27" s="11"/>
      <c r="F27" s="143"/>
      <c r="G27" s="13"/>
      <c r="H27" s="88">
        <f>SUM(I27:Y27)</f>
        <v>0</v>
      </c>
      <c r="I27" s="95">
        <v>0</v>
      </c>
      <c r="J27" s="95">
        <v>0</v>
      </c>
      <c r="K27" s="95">
        <v>0</v>
      </c>
      <c r="L27" s="95">
        <v>0</v>
      </c>
      <c r="M27" s="95">
        <v>0</v>
      </c>
      <c r="N27" s="95">
        <v>0</v>
      </c>
      <c r="O27" s="95">
        <v>0</v>
      </c>
      <c r="P27" s="95">
        <v>0</v>
      </c>
      <c r="Q27" s="95">
        <v>0</v>
      </c>
      <c r="R27" s="95">
        <v>0</v>
      </c>
      <c r="S27" s="95">
        <v>0</v>
      </c>
      <c r="T27" s="95">
        <v>0</v>
      </c>
      <c r="U27" s="95">
        <v>0</v>
      </c>
      <c r="V27" s="95">
        <v>0</v>
      </c>
      <c r="W27" s="95">
        <v>0</v>
      </c>
      <c r="X27" s="95">
        <v>0</v>
      </c>
      <c r="Y27" s="96">
        <v>0</v>
      </c>
    </row>
    <row r="28" spans="2:25">
      <c r="B28" s="97" t="s">
        <v>282</v>
      </c>
      <c r="C28" s="116" t="s">
        <v>283</v>
      </c>
      <c r="D28" s="2"/>
      <c r="E28" s="11"/>
      <c r="F28" s="143"/>
      <c r="G28" s="13"/>
      <c r="H28" s="88"/>
      <c r="I28" s="95"/>
      <c r="J28" s="95"/>
      <c r="K28" s="95"/>
      <c r="L28" s="95"/>
      <c r="M28" s="95"/>
      <c r="N28" s="95"/>
      <c r="O28" s="95"/>
      <c r="P28" s="95"/>
      <c r="Q28" s="95"/>
      <c r="R28" s="95"/>
      <c r="S28" s="95"/>
      <c r="T28" s="95"/>
      <c r="U28" s="95"/>
      <c r="V28" s="95"/>
      <c r="W28" s="95"/>
      <c r="X28" s="95"/>
      <c r="Y28" s="96"/>
    </row>
    <row r="29" spans="2:25">
      <c r="B29" s="98" t="s">
        <v>284</v>
      </c>
      <c r="C29" s="118" t="s">
        <v>285</v>
      </c>
      <c r="D29" s="8" t="s">
        <v>249</v>
      </c>
      <c r="E29" s="11" t="s">
        <v>286</v>
      </c>
      <c r="F29" s="143" t="s">
        <v>219</v>
      </c>
      <c r="G29" s="13">
        <v>5878520045</v>
      </c>
      <c r="H29" s="88">
        <f t="shared" ref="H29:H34" si="2">SUM(I29:Y29)</f>
        <v>0</v>
      </c>
      <c r="I29" s="95">
        <v>0</v>
      </c>
      <c r="J29" s="95">
        <v>0</v>
      </c>
      <c r="K29" s="95">
        <v>0</v>
      </c>
      <c r="L29" s="95">
        <v>0</v>
      </c>
      <c r="M29" s="95">
        <v>0</v>
      </c>
      <c r="N29" s="95">
        <v>0</v>
      </c>
      <c r="O29" s="95">
        <v>0</v>
      </c>
      <c r="P29" s="95">
        <v>0</v>
      </c>
      <c r="Q29" s="95">
        <v>0</v>
      </c>
      <c r="R29" s="95">
        <v>0</v>
      </c>
      <c r="S29" s="95">
        <v>0</v>
      </c>
      <c r="T29" s="95">
        <v>0</v>
      </c>
      <c r="U29" s="95">
        <v>0</v>
      </c>
      <c r="V29" s="95">
        <v>0</v>
      </c>
      <c r="W29" s="95">
        <v>0</v>
      </c>
      <c r="X29" s="95">
        <v>0</v>
      </c>
      <c r="Y29" s="96">
        <v>0</v>
      </c>
    </row>
    <row r="30" spans="2:25" ht="31.5">
      <c r="B30" s="98" t="s">
        <v>284</v>
      </c>
      <c r="C30" s="118" t="s">
        <v>285</v>
      </c>
      <c r="D30" s="8" t="s">
        <v>249</v>
      </c>
      <c r="E30" s="11" t="s">
        <v>287</v>
      </c>
      <c r="F30" s="143" t="s">
        <v>219</v>
      </c>
      <c r="G30" s="13">
        <f>1288589823+49401609</f>
        <v>1337991432</v>
      </c>
      <c r="H30" s="88">
        <f t="shared" si="2"/>
        <v>0</v>
      </c>
      <c r="I30" s="95">
        <v>0</v>
      </c>
      <c r="J30" s="95">
        <v>0</v>
      </c>
      <c r="K30" s="95">
        <v>0</v>
      </c>
      <c r="L30" s="95">
        <v>0</v>
      </c>
      <c r="M30" s="95">
        <v>0</v>
      </c>
      <c r="N30" s="95">
        <v>0</v>
      </c>
      <c r="O30" s="95">
        <v>0</v>
      </c>
      <c r="P30" s="95">
        <v>0</v>
      </c>
      <c r="Q30" s="95">
        <v>0</v>
      </c>
      <c r="R30" s="95">
        <v>0</v>
      </c>
      <c r="S30" s="95">
        <v>0</v>
      </c>
      <c r="T30" s="95">
        <v>0</v>
      </c>
      <c r="U30" s="95">
        <v>0</v>
      </c>
      <c r="V30" s="95">
        <v>0</v>
      </c>
      <c r="W30" s="95">
        <v>0</v>
      </c>
      <c r="X30" s="95">
        <v>0</v>
      </c>
      <c r="Y30" s="96">
        <v>0</v>
      </c>
    </row>
    <row r="31" spans="2:25">
      <c r="B31" s="98" t="s">
        <v>288</v>
      </c>
      <c r="C31" s="118" t="s">
        <v>289</v>
      </c>
      <c r="D31" s="8" t="s">
        <v>129</v>
      </c>
      <c r="E31" s="11"/>
      <c r="F31" s="143"/>
      <c r="G31" s="13"/>
      <c r="H31" s="88">
        <f t="shared" si="2"/>
        <v>0</v>
      </c>
      <c r="I31" s="95">
        <v>0</v>
      </c>
      <c r="J31" s="95">
        <v>0</v>
      </c>
      <c r="K31" s="95">
        <v>0</v>
      </c>
      <c r="L31" s="95">
        <v>0</v>
      </c>
      <c r="M31" s="95">
        <v>0</v>
      </c>
      <c r="N31" s="95">
        <v>0</v>
      </c>
      <c r="O31" s="95">
        <v>0</v>
      </c>
      <c r="P31" s="95">
        <v>0</v>
      </c>
      <c r="Q31" s="95">
        <v>0</v>
      </c>
      <c r="R31" s="95">
        <v>0</v>
      </c>
      <c r="S31" s="95">
        <v>0</v>
      </c>
      <c r="T31" s="95">
        <v>0</v>
      </c>
      <c r="U31" s="95">
        <v>0</v>
      </c>
      <c r="V31" s="95">
        <v>0</v>
      </c>
      <c r="W31" s="95">
        <v>0</v>
      </c>
      <c r="X31" s="95">
        <v>0</v>
      </c>
      <c r="Y31" s="96">
        <v>0</v>
      </c>
    </row>
    <row r="32" spans="2:25">
      <c r="B32" s="98" t="s">
        <v>288</v>
      </c>
      <c r="C32" s="118" t="s">
        <v>289</v>
      </c>
      <c r="D32" s="8" t="s">
        <v>129</v>
      </c>
      <c r="E32" s="11"/>
      <c r="F32" s="143"/>
      <c r="G32" s="13"/>
      <c r="H32" s="88">
        <f t="shared" si="2"/>
        <v>0</v>
      </c>
      <c r="I32" s="95">
        <v>0</v>
      </c>
      <c r="J32" s="95">
        <v>0</v>
      </c>
      <c r="K32" s="95">
        <v>0</v>
      </c>
      <c r="L32" s="95">
        <v>0</v>
      </c>
      <c r="M32" s="95">
        <v>0</v>
      </c>
      <c r="N32" s="95">
        <v>0</v>
      </c>
      <c r="O32" s="95">
        <v>0</v>
      </c>
      <c r="P32" s="95">
        <v>0</v>
      </c>
      <c r="Q32" s="95">
        <v>0</v>
      </c>
      <c r="R32" s="95">
        <v>0</v>
      </c>
      <c r="S32" s="95">
        <v>0</v>
      </c>
      <c r="T32" s="95">
        <v>0</v>
      </c>
      <c r="U32" s="95">
        <v>0</v>
      </c>
      <c r="V32" s="95">
        <v>0</v>
      </c>
      <c r="W32" s="95">
        <v>0</v>
      </c>
      <c r="X32" s="95">
        <v>0</v>
      </c>
      <c r="Y32" s="96">
        <v>0</v>
      </c>
    </row>
    <row r="33" spans="2:25">
      <c r="B33" s="98" t="s">
        <v>290</v>
      </c>
      <c r="C33" s="118" t="s">
        <v>291</v>
      </c>
      <c r="D33" s="8" t="s">
        <v>129</v>
      </c>
      <c r="E33" s="11"/>
      <c r="F33" s="143"/>
      <c r="G33" s="13"/>
      <c r="H33" s="88">
        <f t="shared" si="2"/>
        <v>0</v>
      </c>
      <c r="I33" s="95">
        <v>0</v>
      </c>
      <c r="J33" s="95">
        <v>0</v>
      </c>
      <c r="K33" s="95">
        <v>0</v>
      </c>
      <c r="L33" s="95">
        <v>0</v>
      </c>
      <c r="M33" s="95">
        <v>0</v>
      </c>
      <c r="N33" s="95">
        <v>0</v>
      </c>
      <c r="O33" s="95">
        <v>0</v>
      </c>
      <c r="P33" s="95">
        <v>0</v>
      </c>
      <c r="Q33" s="95">
        <v>0</v>
      </c>
      <c r="R33" s="95">
        <v>0</v>
      </c>
      <c r="S33" s="95">
        <v>0</v>
      </c>
      <c r="T33" s="95">
        <v>0</v>
      </c>
      <c r="U33" s="95">
        <v>0</v>
      </c>
      <c r="V33" s="95">
        <v>0</v>
      </c>
      <c r="W33" s="95">
        <v>0</v>
      </c>
      <c r="X33" s="95">
        <v>0</v>
      </c>
      <c r="Y33" s="96">
        <v>0</v>
      </c>
    </row>
    <row r="34" spans="2:25">
      <c r="B34" s="98" t="s">
        <v>292</v>
      </c>
      <c r="C34" s="117" t="s">
        <v>293</v>
      </c>
      <c r="D34" s="8" t="s">
        <v>249</v>
      </c>
      <c r="E34" s="11" t="s">
        <v>294</v>
      </c>
      <c r="F34" s="143" t="s">
        <v>295</v>
      </c>
      <c r="G34" s="13"/>
      <c r="H34" s="88">
        <f t="shared" si="2"/>
        <v>0</v>
      </c>
      <c r="I34" s="95">
        <v>0</v>
      </c>
      <c r="J34" s="95">
        <v>0</v>
      </c>
      <c r="K34" s="95">
        <v>0</v>
      </c>
      <c r="L34" s="95">
        <v>0</v>
      </c>
      <c r="M34" s="95">
        <v>0</v>
      </c>
      <c r="N34" s="95">
        <v>0</v>
      </c>
      <c r="O34" s="95">
        <v>0</v>
      </c>
      <c r="P34" s="95">
        <v>0</v>
      </c>
      <c r="Q34" s="95">
        <v>0</v>
      </c>
      <c r="R34" s="95">
        <v>0</v>
      </c>
      <c r="S34" s="95">
        <v>0</v>
      </c>
      <c r="T34" s="95">
        <v>0</v>
      </c>
      <c r="U34" s="95">
        <v>0</v>
      </c>
      <c r="V34" s="95">
        <v>0</v>
      </c>
      <c r="W34" s="95">
        <v>0</v>
      </c>
      <c r="X34" s="95">
        <v>0</v>
      </c>
      <c r="Y34" s="96">
        <v>0</v>
      </c>
    </row>
    <row r="35" spans="2:25">
      <c r="B35" s="100"/>
      <c r="C35" s="112"/>
      <c r="D35" s="2"/>
      <c r="E35" s="11"/>
      <c r="F35" s="143"/>
      <c r="G35" s="13"/>
      <c r="H35" s="88"/>
      <c r="I35" s="95"/>
      <c r="J35" s="95"/>
      <c r="K35" s="95"/>
      <c r="L35" s="95"/>
      <c r="M35" s="95"/>
      <c r="N35" s="95"/>
      <c r="O35" s="95"/>
      <c r="P35" s="95"/>
      <c r="Q35" s="95"/>
      <c r="R35" s="95"/>
      <c r="S35" s="95"/>
      <c r="T35" s="95"/>
      <c r="U35" s="95"/>
      <c r="V35" s="95"/>
      <c r="W35" s="95"/>
      <c r="X35" s="95"/>
      <c r="Y35" s="96"/>
    </row>
    <row r="36" spans="2:25">
      <c r="B36" s="101" t="s">
        <v>296</v>
      </c>
      <c r="C36" s="111" t="s">
        <v>297</v>
      </c>
      <c r="D36" s="1"/>
      <c r="E36" s="11"/>
      <c r="F36" s="143"/>
      <c r="G36" s="13"/>
      <c r="H36" s="88"/>
      <c r="I36" s="95"/>
      <c r="J36" s="95"/>
      <c r="K36" s="95"/>
      <c r="L36" s="95"/>
      <c r="M36" s="95"/>
      <c r="N36" s="95"/>
      <c r="O36" s="95"/>
      <c r="P36" s="95"/>
      <c r="Q36" s="95"/>
      <c r="R36" s="95"/>
      <c r="S36" s="95"/>
      <c r="T36" s="95"/>
      <c r="U36" s="95"/>
      <c r="V36" s="95"/>
      <c r="W36" s="95"/>
      <c r="X36" s="95"/>
      <c r="Y36" s="96"/>
    </row>
    <row r="37" spans="2:25">
      <c r="B37" s="98" t="s">
        <v>298</v>
      </c>
      <c r="C37" s="117" t="s">
        <v>299</v>
      </c>
      <c r="D37" s="8" t="s">
        <v>249</v>
      </c>
      <c r="E37" s="11" t="s">
        <v>300</v>
      </c>
      <c r="F37" s="143" t="s">
        <v>301</v>
      </c>
      <c r="G37" s="13"/>
      <c r="H37" s="88">
        <f>SUM(I37:Y37)</f>
        <v>0</v>
      </c>
      <c r="I37" s="95">
        <v>0</v>
      </c>
      <c r="J37" s="95">
        <v>0</v>
      </c>
      <c r="K37" s="95">
        <v>0</v>
      </c>
      <c r="L37" s="95">
        <v>0</v>
      </c>
      <c r="M37" s="95">
        <v>0</v>
      </c>
      <c r="N37" s="95">
        <v>0</v>
      </c>
      <c r="O37" s="95">
        <v>0</v>
      </c>
      <c r="P37" s="95">
        <v>0</v>
      </c>
      <c r="Q37" s="95">
        <v>0</v>
      </c>
      <c r="R37" s="95">
        <v>0</v>
      </c>
      <c r="S37" s="95">
        <v>0</v>
      </c>
      <c r="T37" s="95">
        <v>0</v>
      </c>
      <c r="U37" s="95">
        <v>0</v>
      </c>
      <c r="V37" s="95">
        <v>0</v>
      </c>
      <c r="W37" s="95">
        <v>0</v>
      </c>
      <c r="X37" s="95">
        <v>0</v>
      </c>
      <c r="Y37" s="96">
        <v>0</v>
      </c>
    </row>
    <row r="38" spans="2:25">
      <c r="B38" s="100"/>
      <c r="C38" s="113"/>
      <c r="D38" s="2"/>
      <c r="E38" s="11"/>
      <c r="F38" s="143"/>
      <c r="G38" s="13"/>
      <c r="H38" s="88"/>
      <c r="I38" s="95"/>
      <c r="J38" s="95"/>
      <c r="K38" s="95"/>
      <c r="L38" s="95"/>
      <c r="M38" s="95"/>
      <c r="N38" s="95"/>
      <c r="O38" s="95"/>
      <c r="P38" s="95"/>
      <c r="Q38" s="95"/>
      <c r="R38" s="95"/>
      <c r="S38" s="95"/>
      <c r="T38" s="95"/>
      <c r="U38" s="95"/>
      <c r="V38" s="95"/>
      <c r="W38" s="95"/>
      <c r="X38" s="95"/>
      <c r="Y38" s="96"/>
    </row>
    <row r="39" spans="2:25">
      <c r="B39" s="101" t="s">
        <v>302</v>
      </c>
      <c r="C39" s="111" t="s">
        <v>303</v>
      </c>
      <c r="D39" s="2"/>
      <c r="E39" s="11"/>
      <c r="F39" s="143"/>
      <c r="G39" s="13"/>
      <c r="H39" s="88"/>
      <c r="I39" s="95"/>
      <c r="J39" s="95"/>
      <c r="K39" s="95"/>
      <c r="L39" s="95"/>
      <c r="M39" s="95"/>
      <c r="N39" s="95"/>
      <c r="O39" s="95"/>
      <c r="P39" s="95"/>
      <c r="Q39" s="95"/>
      <c r="R39" s="95"/>
      <c r="S39" s="95"/>
      <c r="T39" s="95"/>
      <c r="U39" s="95"/>
      <c r="V39" s="95"/>
      <c r="W39" s="95"/>
      <c r="X39" s="95"/>
      <c r="Y39" s="96"/>
    </row>
    <row r="40" spans="2:25">
      <c r="B40" s="99" t="s">
        <v>304</v>
      </c>
      <c r="C40" s="116" t="s">
        <v>305</v>
      </c>
      <c r="D40" s="2"/>
      <c r="E40" s="11"/>
      <c r="F40" s="143"/>
      <c r="G40" s="13"/>
      <c r="H40" s="88"/>
      <c r="I40" s="95"/>
      <c r="J40" s="95"/>
      <c r="K40" s="95"/>
      <c r="L40" s="95"/>
      <c r="M40" s="95"/>
      <c r="N40" s="95"/>
      <c r="O40" s="95"/>
      <c r="P40" s="95"/>
      <c r="Q40" s="95"/>
      <c r="R40" s="95"/>
      <c r="S40" s="95"/>
      <c r="T40" s="95"/>
      <c r="U40" s="95"/>
      <c r="V40" s="95"/>
      <c r="W40" s="95"/>
      <c r="X40" s="95"/>
      <c r="Y40" s="96"/>
    </row>
    <row r="41" spans="2:25">
      <c r="B41" s="99" t="s">
        <v>306</v>
      </c>
      <c r="C41" s="119" t="s">
        <v>307</v>
      </c>
      <c r="D41" s="2"/>
      <c r="E41" s="11"/>
      <c r="F41" s="143"/>
      <c r="G41" s="13"/>
      <c r="H41" s="88"/>
      <c r="I41" s="95"/>
      <c r="J41" s="95"/>
      <c r="K41" s="95"/>
      <c r="L41" s="95"/>
      <c r="M41" s="95"/>
      <c r="N41" s="95"/>
      <c r="O41" s="95"/>
      <c r="P41" s="95"/>
      <c r="Q41" s="95"/>
      <c r="R41" s="95"/>
      <c r="S41" s="95"/>
      <c r="T41" s="95"/>
      <c r="U41" s="95"/>
      <c r="V41" s="95"/>
      <c r="W41" s="95"/>
      <c r="X41" s="95"/>
      <c r="Y41" s="96"/>
    </row>
    <row r="42" spans="2:25">
      <c r="B42" s="98" t="s">
        <v>308</v>
      </c>
      <c r="C42" s="120" t="s">
        <v>309</v>
      </c>
      <c r="D42" s="8" t="s">
        <v>249</v>
      </c>
      <c r="E42" s="11" t="s">
        <v>310</v>
      </c>
      <c r="F42" s="143" t="s">
        <v>274</v>
      </c>
      <c r="G42" s="13">
        <v>4175000000</v>
      </c>
      <c r="H42" s="88">
        <f>SUM(I42:Y42)</f>
        <v>0</v>
      </c>
      <c r="I42" s="95">
        <v>0</v>
      </c>
      <c r="J42" s="95">
        <v>0</v>
      </c>
      <c r="K42" s="95">
        <v>0</v>
      </c>
      <c r="L42" s="95">
        <v>0</v>
      </c>
      <c r="M42" s="95">
        <v>0</v>
      </c>
      <c r="N42" s="95">
        <v>0</v>
      </c>
      <c r="O42" s="95">
        <v>0</v>
      </c>
      <c r="P42" s="95">
        <v>0</v>
      </c>
      <c r="Q42" s="95">
        <v>0</v>
      </c>
      <c r="R42" s="95">
        <v>0</v>
      </c>
      <c r="S42" s="95">
        <v>0</v>
      </c>
      <c r="T42" s="95">
        <v>0</v>
      </c>
      <c r="U42" s="95">
        <v>0</v>
      </c>
      <c r="V42" s="95">
        <v>0</v>
      </c>
      <c r="W42" s="95">
        <v>0</v>
      </c>
      <c r="X42" s="95">
        <v>0</v>
      </c>
      <c r="Y42" s="96">
        <v>0</v>
      </c>
    </row>
    <row r="43" spans="2:25">
      <c r="B43" s="98" t="s">
        <v>311</v>
      </c>
      <c r="C43" s="120" t="s">
        <v>312</v>
      </c>
      <c r="D43" s="8" t="s">
        <v>129</v>
      </c>
      <c r="E43" s="11"/>
      <c r="F43" s="143"/>
      <c r="G43" s="13"/>
      <c r="H43" s="88">
        <f>SUM(I43:Y43)</f>
        <v>0</v>
      </c>
      <c r="I43" s="95">
        <v>0</v>
      </c>
      <c r="J43" s="95">
        <v>0</v>
      </c>
      <c r="K43" s="95">
        <v>0</v>
      </c>
      <c r="L43" s="95">
        <v>0</v>
      </c>
      <c r="M43" s="95">
        <v>0</v>
      </c>
      <c r="N43" s="95">
        <v>0</v>
      </c>
      <c r="O43" s="95">
        <v>0</v>
      </c>
      <c r="P43" s="95">
        <v>0</v>
      </c>
      <c r="Q43" s="95">
        <v>0</v>
      </c>
      <c r="R43" s="95">
        <v>0</v>
      </c>
      <c r="S43" s="95">
        <v>0</v>
      </c>
      <c r="T43" s="95">
        <v>0</v>
      </c>
      <c r="U43" s="95">
        <v>0</v>
      </c>
      <c r="V43" s="95">
        <v>0</v>
      </c>
      <c r="W43" s="95">
        <v>0</v>
      </c>
      <c r="X43" s="95">
        <v>0</v>
      </c>
      <c r="Y43" s="96">
        <v>0</v>
      </c>
    </row>
    <row r="44" spans="2:25">
      <c r="B44" s="98" t="s">
        <v>313</v>
      </c>
      <c r="C44" s="118" t="s">
        <v>314</v>
      </c>
      <c r="D44" s="8" t="s">
        <v>129</v>
      </c>
      <c r="E44" s="11"/>
      <c r="F44" s="143"/>
      <c r="G44" s="14"/>
      <c r="H44" s="88">
        <f>SUM(I44:Y44)</f>
        <v>0</v>
      </c>
      <c r="I44" s="95">
        <v>0</v>
      </c>
      <c r="J44" s="95">
        <v>0</v>
      </c>
      <c r="K44" s="95">
        <v>0</v>
      </c>
      <c r="L44" s="95">
        <v>0</v>
      </c>
      <c r="M44" s="95">
        <v>0</v>
      </c>
      <c r="N44" s="95">
        <v>0</v>
      </c>
      <c r="O44" s="95">
        <v>0</v>
      </c>
      <c r="P44" s="95">
        <v>0</v>
      </c>
      <c r="Q44" s="95">
        <v>0</v>
      </c>
      <c r="R44" s="95">
        <v>0</v>
      </c>
      <c r="S44" s="95">
        <v>0</v>
      </c>
      <c r="T44" s="95">
        <v>0</v>
      </c>
      <c r="U44" s="95">
        <v>0</v>
      </c>
      <c r="V44" s="95">
        <v>0</v>
      </c>
      <c r="W44" s="95">
        <v>0</v>
      </c>
      <c r="X44" s="95">
        <v>0</v>
      </c>
      <c r="Y44" s="96">
        <v>0</v>
      </c>
    </row>
    <row r="45" spans="2:25">
      <c r="B45" s="99" t="s">
        <v>315</v>
      </c>
      <c r="C45" s="119" t="s">
        <v>316</v>
      </c>
      <c r="D45" s="1"/>
      <c r="E45" s="11"/>
      <c r="F45" s="143"/>
      <c r="G45" s="14"/>
      <c r="H45" s="88"/>
      <c r="I45" s="95"/>
      <c r="J45" s="95"/>
      <c r="K45" s="95"/>
      <c r="L45" s="95"/>
      <c r="M45" s="95"/>
      <c r="N45" s="95"/>
      <c r="O45" s="95"/>
      <c r="P45" s="95"/>
      <c r="Q45" s="95"/>
      <c r="R45" s="95"/>
      <c r="S45" s="95"/>
      <c r="T45" s="95"/>
      <c r="U45" s="95"/>
      <c r="V45" s="95"/>
      <c r="W45" s="95"/>
      <c r="X45" s="95"/>
      <c r="Y45" s="96"/>
    </row>
    <row r="46" spans="2:25">
      <c r="B46" s="98" t="s">
        <v>317</v>
      </c>
      <c r="C46" s="120" t="s">
        <v>318</v>
      </c>
      <c r="D46" s="8" t="s">
        <v>249</v>
      </c>
      <c r="E46" s="11" t="s">
        <v>319</v>
      </c>
      <c r="F46" s="143" t="s">
        <v>274</v>
      </c>
      <c r="G46" s="13">
        <v>55424975</v>
      </c>
      <c r="H46" s="88">
        <f t="shared" ref="H46:H51" si="3">SUM(I46:Y46)</f>
        <v>0</v>
      </c>
      <c r="I46" s="95">
        <v>0</v>
      </c>
      <c r="J46" s="95">
        <v>0</v>
      </c>
      <c r="K46" s="95">
        <v>0</v>
      </c>
      <c r="L46" s="95">
        <v>0</v>
      </c>
      <c r="M46" s="95">
        <v>0</v>
      </c>
      <c r="N46" s="95">
        <v>0</v>
      </c>
      <c r="O46" s="95">
        <v>0</v>
      </c>
      <c r="P46" s="95">
        <v>0</v>
      </c>
      <c r="Q46" s="95">
        <v>0</v>
      </c>
      <c r="R46" s="95">
        <v>0</v>
      </c>
      <c r="S46" s="95">
        <v>0</v>
      </c>
      <c r="T46" s="95">
        <v>0</v>
      </c>
      <c r="U46" s="95">
        <v>0</v>
      </c>
      <c r="V46" s="95">
        <v>0</v>
      </c>
      <c r="W46" s="95">
        <v>0</v>
      </c>
      <c r="X46" s="95">
        <v>0</v>
      </c>
      <c r="Y46" s="96">
        <v>0</v>
      </c>
    </row>
    <row r="47" spans="2:25">
      <c r="B47" s="98" t="s">
        <v>317</v>
      </c>
      <c r="C47" s="120" t="s">
        <v>318</v>
      </c>
      <c r="D47" s="8" t="s">
        <v>249</v>
      </c>
      <c r="E47" s="11" t="s">
        <v>320</v>
      </c>
      <c r="F47" s="143" t="s">
        <v>274</v>
      </c>
      <c r="G47" s="13">
        <v>566734441</v>
      </c>
      <c r="H47" s="88">
        <f t="shared" si="3"/>
        <v>0</v>
      </c>
      <c r="I47" s="95">
        <v>0</v>
      </c>
      <c r="J47" s="95">
        <v>0</v>
      </c>
      <c r="K47" s="95">
        <v>0</v>
      </c>
      <c r="L47" s="95">
        <v>0</v>
      </c>
      <c r="M47" s="95">
        <v>0</v>
      </c>
      <c r="N47" s="95">
        <v>0</v>
      </c>
      <c r="O47" s="95">
        <v>0</v>
      </c>
      <c r="P47" s="95">
        <v>0</v>
      </c>
      <c r="Q47" s="95">
        <v>0</v>
      </c>
      <c r="R47" s="95">
        <v>0</v>
      </c>
      <c r="S47" s="95">
        <v>0</v>
      </c>
      <c r="T47" s="95">
        <v>0</v>
      </c>
      <c r="U47" s="95">
        <v>0</v>
      </c>
      <c r="V47" s="95">
        <v>0</v>
      </c>
      <c r="W47" s="95">
        <v>0</v>
      </c>
      <c r="X47" s="95">
        <v>0</v>
      </c>
      <c r="Y47" s="96">
        <v>0</v>
      </c>
    </row>
    <row r="48" spans="2:25">
      <c r="B48" s="98" t="s">
        <v>317</v>
      </c>
      <c r="C48" s="120" t="s">
        <v>318</v>
      </c>
      <c r="D48" s="8" t="s">
        <v>249</v>
      </c>
      <c r="E48" s="155" t="s">
        <v>321</v>
      </c>
      <c r="F48" s="143" t="s">
        <v>322</v>
      </c>
      <c r="G48" s="156"/>
      <c r="H48" s="88">
        <f t="shared" si="3"/>
        <v>0</v>
      </c>
      <c r="I48" s="95">
        <v>0</v>
      </c>
      <c r="J48" s="95">
        <v>0</v>
      </c>
      <c r="K48" s="95">
        <v>0</v>
      </c>
      <c r="L48" s="95">
        <v>0</v>
      </c>
      <c r="M48" s="95">
        <v>0</v>
      </c>
      <c r="N48" s="95">
        <v>0</v>
      </c>
      <c r="O48" s="95">
        <v>0</v>
      </c>
      <c r="P48" s="95">
        <v>0</v>
      </c>
      <c r="Q48" s="95">
        <v>0</v>
      </c>
      <c r="R48" s="95">
        <v>0</v>
      </c>
      <c r="S48" s="95">
        <v>0</v>
      </c>
      <c r="T48" s="95">
        <v>0</v>
      </c>
      <c r="U48" s="95">
        <v>0</v>
      </c>
      <c r="V48" s="95">
        <v>0</v>
      </c>
      <c r="W48" s="95">
        <v>0</v>
      </c>
      <c r="X48" s="95">
        <v>0</v>
      </c>
      <c r="Y48" s="96">
        <v>0</v>
      </c>
    </row>
    <row r="49" spans="2:25">
      <c r="B49" s="98" t="s">
        <v>317</v>
      </c>
      <c r="C49" s="120" t="s">
        <v>318</v>
      </c>
      <c r="D49" s="154" t="s">
        <v>249</v>
      </c>
      <c r="E49" s="155" t="s">
        <v>323</v>
      </c>
      <c r="F49" s="143" t="s">
        <v>322</v>
      </c>
      <c r="G49" s="156"/>
      <c r="H49" s="88">
        <f t="shared" si="3"/>
        <v>0</v>
      </c>
      <c r="I49" s="95">
        <v>0</v>
      </c>
      <c r="J49" s="95">
        <v>0</v>
      </c>
      <c r="K49" s="95">
        <v>0</v>
      </c>
      <c r="L49" s="95">
        <v>0</v>
      </c>
      <c r="M49" s="95">
        <v>0</v>
      </c>
      <c r="N49" s="95">
        <v>0</v>
      </c>
      <c r="O49" s="95">
        <v>0</v>
      </c>
      <c r="P49" s="95">
        <v>0</v>
      </c>
      <c r="Q49" s="95">
        <v>0</v>
      </c>
      <c r="R49" s="95">
        <v>0</v>
      </c>
      <c r="S49" s="95">
        <v>0</v>
      </c>
      <c r="T49" s="95">
        <v>0</v>
      </c>
      <c r="U49" s="95">
        <v>0</v>
      </c>
      <c r="V49" s="95">
        <v>0</v>
      </c>
      <c r="W49" s="95">
        <v>0</v>
      </c>
      <c r="X49" s="95">
        <v>0</v>
      </c>
      <c r="Y49" s="96">
        <v>0</v>
      </c>
    </row>
    <row r="50" spans="2:25">
      <c r="B50" s="98" t="s">
        <v>317</v>
      </c>
      <c r="C50" s="120" t="s">
        <v>318</v>
      </c>
      <c r="D50" s="154" t="s">
        <v>249</v>
      </c>
      <c r="E50" s="155" t="s">
        <v>324</v>
      </c>
      <c r="F50" s="143" t="s">
        <v>322</v>
      </c>
      <c r="G50" s="156"/>
      <c r="H50" s="88">
        <f t="shared" si="3"/>
        <v>0</v>
      </c>
      <c r="I50" s="95">
        <v>0</v>
      </c>
      <c r="J50" s="95">
        <v>0</v>
      </c>
      <c r="K50" s="95">
        <v>0</v>
      </c>
      <c r="L50" s="95">
        <v>0</v>
      </c>
      <c r="M50" s="95">
        <v>0</v>
      </c>
      <c r="N50" s="95">
        <v>0</v>
      </c>
      <c r="O50" s="95">
        <v>0</v>
      </c>
      <c r="P50" s="95">
        <v>0</v>
      </c>
      <c r="Q50" s="95">
        <v>0</v>
      </c>
      <c r="R50" s="95">
        <v>0</v>
      </c>
      <c r="S50" s="95">
        <v>0</v>
      </c>
      <c r="T50" s="95">
        <v>0</v>
      </c>
      <c r="U50" s="95">
        <v>0</v>
      </c>
      <c r="V50" s="95">
        <v>0</v>
      </c>
      <c r="W50" s="95">
        <v>0</v>
      </c>
      <c r="X50" s="95">
        <v>0</v>
      </c>
      <c r="Y50" s="96">
        <v>0</v>
      </c>
    </row>
    <row r="51" spans="2:25">
      <c r="B51" s="98" t="s">
        <v>325</v>
      </c>
      <c r="C51" s="120" t="s">
        <v>326</v>
      </c>
      <c r="D51" s="8" t="s">
        <v>249</v>
      </c>
      <c r="E51" s="11" t="s">
        <v>327</v>
      </c>
      <c r="F51" s="143" t="s">
        <v>322</v>
      </c>
      <c r="G51" s="13"/>
      <c r="H51" s="88">
        <f t="shared" si="3"/>
        <v>0</v>
      </c>
      <c r="I51" s="95">
        <v>0</v>
      </c>
      <c r="J51" s="95">
        <v>0</v>
      </c>
      <c r="K51" s="95">
        <v>0</v>
      </c>
      <c r="L51" s="95">
        <v>0</v>
      </c>
      <c r="M51" s="95">
        <v>0</v>
      </c>
      <c r="N51" s="95">
        <v>0</v>
      </c>
      <c r="O51" s="95">
        <v>0</v>
      </c>
      <c r="P51" s="95">
        <v>0</v>
      </c>
      <c r="Q51" s="95">
        <v>0</v>
      </c>
      <c r="R51" s="95">
        <v>0</v>
      </c>
      <c r="S51" s="95">
        <v>0</v>
      </c>
      <c r="T51" s="95">
        <v>0</v>
      </c>
      <c r="U51" s="95">
        <v>0</v>
      </c>
      <c r="V51" s="95">
        <v>0</v>
      </c>
      <c r="W51" s="95">
        <v>0</v>
      </c>
      <c r="X51" s="95">
        <v>0</v>
      </c>
      <c r="Y51" s="96">
        <v>0</v>
      </c>
    </row>
    <row r="52" spans="2:25">
      <c r="B52" s="99" t="s">
        <v>328</v>
      </c>
      <c r="C52" s="121" t="s">
        <v>329</v>
      </c>
      <c r="D52" s="1"/>
      <c r="E52" s="11"/>
      <c r="F52" s="143"/>
      <c r="G52" s="13"/>
      <c r="H52" s="88"/>
      <c r="I52" s="95"/>
      <c r="J52" s="95"/>
      <c r="K52" s="95"/>
      <c r="L52" s="95"/>
      <c r="M52" s="95"/>
      <c r="N52" s="95"/>
      <c r="O52" s="95"/>
      <c r="P52" s="95"/>
      <c r="Q52" s="95"/>
      <c r="R52" s="95"/>
      <c r="S52" s="95"/>
      <c r="T52" s="95"/>
      <c r="U52" s="95"/>
      <c r="V52" s="95"/>
      <c r="W52" s="95"/>
      <c r="X52" s="95"/>
      <c r="Y52" s="96"/>
    </row>
    <row r="53" spans="2:25">
      <c r="B53" s="98" t="s">
        <v>330</v>
      </c>
      <c r="C53" s="122" t="s">
        <v>331</v>
      </c>
      <c r="D53" s="8" t="s">
        <v>129</v>
      </c>
      <c r="E53" s="11"/>
      <c r="F53" s="143"/>
      <c r="G53" s="13"/>
      <c r="H53" s="88">
        <f>SUM(I53:Y53)</f>
        <v>0</v>
      </c>
      <c r="I53" s="95">
        <v>0</v>
      </c>
      <c r="J53" s="95">
        <v>0</v>
      </c>
      <c r="K53" s="95">
        <v>0</v>
      </c>
      <c r="L53" s="95">
        <v>0</v>
      </c>
      <c r="M53" s="95">
        <v>0</v>
      </c>
      <c r="N53" s="95">
        <v>0</v>
      </c>
      <c r="O53" s="95">
        <v>0</v>
      </c>
      <c r="P53" s="95">
        <v>0</v>
      </c>
      <c r="Q53" s="95">
        <v>0</v>
      </c>
      <c r="R53" s="95">
        <v>0</v>
      </c>
      <c r="S53" s="95">
        <v>0</v>
      </c>
      <c r="T53" s="95">
        <v>0</v>
      </c>
      <c r="U53" s="95">
        <v>0</v>
      </c>
      <c r="V53" s="95">
        <v>0</v>
      </c>
      <c r="W53" s="95">
        <v>0</v>
      </c>
      <c r="X53" s="95">
        <v>0</v>
      </c>
      <c r="Y53" s="96">
        <v>0</v>
      </c>
    </row>
    <row r="54" spans="2:25">
      <c r="B54" s="98" t="s">
        <v>332</v>
      </c>
      <c r="C54" s="122" t="s">
        <v>333</v>
      </c>
      <c r="D54" s="8" t="s">
        <v>249</v>
      </c>
      <c r="E54" s="11" t="s">
        <v>334</v>
      </c>
      <c r="F54" s="143" t="s">
        <v>274</v>
      </c>
      <c r="G54" s="13">
        <v>121166000000</v>
      </c>
      <c r="H54" s="88">
        <f>SUM(I54:Y54)</f>
        <v>0</v>
      </c>
      <c r="I54" s="95">
        <v>0</v>
      </c>
      <c r="J54" s="95">
        <v>0</v>
      </c>
      <c r="K54" s="95">
        <v>0</v>
      </c>
      <c r="L54" s="95">
        <v>0</v>
      </c>
      <c r="M54" s="95">
        <v>0</v>
      </c>
      <c r="N54" s="95">
        <v>0</v>
      </c>
      <c r="O54" s="95">
        <v>0</v>
      </c>
      <c r="P54" s="95">
        <v>0</v>
      </c>
      <c r="Q54" s="95">
        <v>0</v>
      </c>
      <c r="R54" s="95">
        <v>0</v>
      </c>
      <c r="S54" s="95">
        <v>0</v>
      </c>
      <c r="T54" s="95">
        <v>0</v>
      </c>
      <c r="U54" s="95">
        <v>0</v>
      </c>
      <c r="V54" s="95">
        <v>0</v>
      </c>
      <c r="W54" s="95">
        <v>0</v>
      </c>
      <c r="X54" s="95">
        <v>0</v>
      </c>
      <c r="Y54" s="96">
        <v>0</v>
      </c>
    </row>
    <row r="55" spans="2:25" ht="31.5">
      <c r="B55" s="98" t="s">
        <v>332</v>
      </c>
      <c r="C55" s="122" t="s">
        <v>333</v>
      </c>
      <c r="D55" s="8" t="s">
        <v>249</v>
      </c>
      <c r="E55" s="11" t="s">
        <v>335</v>
      </c>
      <c r="F55" s="143" t="s">
        <v>274</v>
      </c>
      <c r="G55" s="13">
        <v>194838807792</v>
      </c>
      <c r="H55" s="88">
        <f>SUM(I55:Y55)</f>
        <v>0</v>
      </c>
      <c r="I55" s="95">
        <v>0</v>
      </c>
      <c r="J55" s="95">
        <v>0</v>
      </c>
      <c r="K55" s="95">
        <v>0</v>
      </c>
      <c r="L55" s="95">
        <v>0</v>
      </c>
      <c r="M55" s="95">
        <v>0</v>
      </c>
      <c r="N55" s="95">
        <v>0</v>
      </c>
      <c r="O55" s="95">
        <v>0</v>
      </c>
      <c r="P55" s="95">
        <v>0</v>
      </c>
      <c r="Q55" s="95">
        <v>0</v>
      </c>
      <c r="R55" s="95">
        <v>0</v>
      </c>
      <c r="S55" s="95">
        <v>0</v>
      </c>
      <c r="T55" s="95">
        <v>0</v>
      </c>
      <c r="U55" s="95">
        <v>0</v>
      </c>
      <c r="V55" s="95">
        <v>0</v>
      </c>
      <c r="W55" s="95">
        <v>0</v>
      </c>
      <c r="X55" s="95">
        <v>0</v>
      </c>
      <c r="Y55" s="96">
        <v>0</v>
      </c>
    </row>
    <row r="56" spans="2:25">
      <c r="B56" s="98" t="s">
        <v>336</v>
      </c>
      <c r="C56" s="120" t="s">
        <v>337</v>
      </c>
      <c r="D56" s="8" t="s">
        <v>249</v>
      </c>
      <c r="E56" s="11" t="s">
        <v>338</v>
      </c>
      <c r="F56" s="143" t="s">
        <v>322</v>
      </c>
      <c r="G56" s="13"/>
      <c r="H56" s="88">
        <f>SUM(I56:Y56)</f>
        <v>0</v>
      </c>
      <c r="I56" s="95">
        <v>0</v>
      </c>
      <c r="J56" s="95">
        <v>0</v>
      </c>
      <c r="K56" s="95">
        <v>0</v>
      </c>
      <c r="L56" s="95">
        <v>0</v>
      </c>
      <c r="M56" s="95">
        <v>0</v>
      </c>
      <c r="N56" s="95">
        <v>0</v>
      </c>
      <c r="O56" s="95">
        <v>0</v>
      </c>
      <c r="P56" s="95">
        <v>0</v>
      </c>
      <c r="Q56" s="95">
        <v>0</v>
      </c>
      <c r="R56" s="95">
        <v>0</v>
      </c>
      <c r="S56" s="95">
        <v>0</v>
      </c>
      <c r="T56" s="95">
        <v>0</v>
      </c>
      <c r="U56" s="95">
        <v>0</v>
      </c>
      <c r="V56" s="95">
        <v>0</v>
      </c>
      <c r="W56" s="95">
        <v>0</v>
      </c>
      <c r="X56" s="95">
        <v>0</v>
      </c>
      <c r="Y56" s="96">
        <v>0</v>
      </c>
    </row>
    <row r="57" spans="2:25">
      <c r="B57" s="98" t="s">
        <v>339</v>
      </c>
      <c r="C57" s="117" t="s">
        <v>340</v>
      </c>
      <c r="D57" s="8" t="s">
        <v>249</v>
      </c>
      <c r="E57" s="11" t="s">
        <v>341</v>
      </c>
      <c r="F57" s="143" t="s">
        <v>219</v>
      </c>
      <c r="G57" s="13">
        <v>31953743777</v>
      </c>
      <c r="H57" s="88">
        <f>SUM(I57:Y57)</f>
        <v>0</v>
      </c>
      <c r="I57" s="95">
        <v>0</v>
      </c>
      <c r="J57" s="95">
        <v>0</v>
      </c>
      <c r="K57" s="95">
        <v>0</v>
      </c>
      <c r="L57" s="95">
        <v>0</v>
      </c>
      <c r="M57" s="95">
        <v>0</v>
      </c>
      <c r="N57" s="95">
        <v>0</v>
      </c>
      <c r="O57" s="95">
        <v>0</v>
      </c>
      <c r="P57" s="95">
        <v>0</v>
      </c>
      <c r="Q57" s="95">
        <v>0</v>
      </c>
      <c r="R57" s="95">
        <v>0</v>
      </c>
      <c r="S57" s="95">
        <v>0</v>
      </c>
      <c r="T57" s="95">
        <v>0</v>
      </c>
      <c r="U57" s="95">
        <v>0</v>
      </c>
      <c r="V57" s="95">
        <v>0</v>
      </c>
      <c r="W57" s="95">
        <v>0</v>
      </c>
      <c r="X57" s="95">
        <v>0</v>
      </c>
      <c r="Y57" s="96">
        <v>0</v>
      </c>
    </row>
    <row r="58" spans="2:25">
      <c r="B58" s="99" t="s">
        <v>342</v>
      </c>
      <c r="C58" s="119" t="s">
        <v>343</v>
      </c>
      <c r="D58" s="1"/>
      <c r="E58" s="11"/>
      <c r="F58" s="143"/>
      <c r="G58" s="13"/>
      <c r="H58" s="88"/>
      <c r="I58" s="95"/>
      <c r="J58" s="95"/>
      <c r="K58" s="95"/>
      <c r="L58" s="95"/>
      <c r="M58" s="95"/>
      <c r="N58" s="95"/>
      <c r="O58" s="95"/>
      <c r="P58" s="95"/>
      <c r="Q58" s="95"/>
      <c r="R58" s="95"/>
      <c r="S58" s="95"/>
      <c r="T58" s="95"/>
      <c r="U58" s="95"/>
      <c r="V58" s="95"/>
      <c r="W58" s="95"/>
      <c r="X58" s="95"/>
      <c r="Y58" s="96"/>
    </row>
    <row r="59" spans="2:25">
      <c r="B59" s="102" t="s">
        <v>344</v>
      </c>
      <c r="C59" s="120" t="s">
        <v>345</v>
      </c>
      <c r="D59" s="8" t="s">
        <v>129</v>
      </c>
      <c r="E59" s="11"/>
      <c r="F59" s="144"/>
      <c r="G59" s="13"/>
      <c r="H59" s="88">
        <f>SUM(I59:Y59)</f>
        <v>0</v>
      </c>
      <c r="I59" s="95">
        <v>0</v>
      </c>
      <c r="J59" s="95">
        <v>0</v>
      </c>
      <c r="K59" s="95">
        <v>0</v>
      </c>
      <c r="L59" s="95">
        <v>0</v>
      </c>
      <c r="M59" s="95">
        <v>0</v>
      </c>
      <c r="N59" s="95">
        <v>0</v>
      </c>
      <c r="O59" s="95">
        <v>0</v>
      </c>
      <c r="P59" s="95">
        <v>0</v>
      </c>
      <c r="Q59" s="95">
        <v>0</v>
      </c>
      <c r="R59" s="95">
        <v>0</v>
      </c>
      <c r="S59" s="95">
        <v>0</v>
      </c>
      <c r="T59" s="95">
        <v>0</v>
      </c>
      <c r="U59" s="95">
        <v>0</v>
      </c>
      <c r="V59" s="95">
        <v>0</v>
      </c>
      <c r="W59" s="95">
        <v>0</v>
      </c>
      <c r="X59" s="95">
        <v>0</v>
      </c>
      <c r="Y59" s="96">
        <v>0</v>
      </c>
    </row>
    <row r="60" spans="2:25">
      <c r="B60" s="98" t="s">
        <v>346</v>
      </c>
      <c r="C60" s="120" t="s">
        <v>347</v>
      </c>
      <c r="D60" s="8" t="s">
        <v>129</v>
      </c>
      <c r="E60" s="11"/>
      <c r="F60" s="143"/>
      <c r="G60" s="13"/>
      <c r="H60" s="88">
        <f>SUM(I60:Y60)</f>
        <v>0</v>
      </c>
      <c r="I60" s="95">
        <v>0</v>
      </c>
      <c r="J60" s="95">
        <v>0</v>
      </c>
      <c r="K60" s="95">
        <v>0</v>
      </c>
      <c r="L60" s="95">
        <v>0</v>
      </c>
      <c r="M60" s="95">
        <v>0</v>
      </c>
      <c r="N60" s="95">
        <v>0</v>
      </c>
      <c r="O60" s="95">
        <v>0</v>
      </c>
      <c r="P60" s="95">
        <v>0</v>
      </c>
      <c r="Q60" s="95">
        <v>0</v>
      </c>
      <c r="R60" s="95">
        <v>0</v>
      </c>
      <c r="S60" s="95">
        <v>0</v>
      </c>
      <c r="T60" s="95">
        <v>0</v>
      </c>
      <c r="U60" s="95">
        <v>0</v>
      </c>
      <c r="V60" s="95">
        <v>0</v>
      </c>
      <c r="W60" s="95">
        <v>0</v>
      </c>
      <c r="X60" s="95">
        <v>0</v>
      </c>
      <c r="Y60" s="96">
        <v>0</v>
      </c>
    </row>
    <row r="61" spans="2:25">
      <c r="B61" s="102" t="s">
        <v>348</v>
      </c>
      <c r="C61" s="118" t="s">
        <v>349</v>
      </c>
      <c r="D61" s="8" t="s">
        <v>129</v>
      </c>
      <c r="E61" s="11"/>
      <c r="F61" s="143"/>
      <c r="G61" s="13"/>
      <c r="H61" s="88">
        <f>SUM(I61:Y61)</f>
        <v>0</v>
      </c>
      <c r="I61" s="95">
        <v>0</v>
      </c>
      <c r="J61" s="95">
        <v>0</v>
      </c>
      <c r="K61" s="95">
        <v>0</v>
      </c>
      <c r="L61" s="95">
        <v>0</v>
      </c>
      <c r="M61" s="95">
        <v>0</v>
      </c>
      <c r="N61" s="95">
        <v>0</v>
      </c>
      <c r="O61" s="95">
        <v>0</v>
      </c>
      <c r="P61" s="95">
        <v>0</v>
      </c>
      <c r="Q61" s="95">
        <v>0</v>
      </c>
      <c r="R61" s="95">
        <v>0</v>
      </c>
      <c r="S61" s="95">
        <v>0</v>
      </c>
      <c r="T61" s="95">
        <v>0</v>
      </c>
      <c r="U61" s="95">
        <v>0</v>
      </c>
      <c r="V61" s="95">
        <v>0</v>
      </c>
      <c r="W61" s="95">
        <v>0</v>
      </c>
      <c r="X61" s="95">
        <v>0</v>
      </c>
      <c r="Y61" s="96">
        <v>0</v>
      </c>
    </row>
    <row r="62" spans="2:25">
      <c r="B62" s="98" t="s">
        <v>350</v>
      </c>
      <c r="C62" s="118" t="s">
        <v>351</v>
      </c>
      <c r="D62" s="8" t="s">
        <v>129</v>
      </c>
      <c r="E62" s="11"/>
      <c r="F62" s="143"/>
      <c r="G62" s="13"/>
      <c r="H62" s="88">
        <f>SUM(I62:Y62)</f>
        <v>0</v>
      </c>
      <c r="I62" s="95">
        <v>0</v>
      </c>
      <c r="J62" s="95">
        <v>0</v>
      </c>
      <c r="K62" s="95">
        <v>0</v>
      </c>
      <c r="L62" s="95">
        <v>0</v>
      </c>
      <c r="M62" s="95">
        <v>0</v>
      </c>
      <c r="N62" s="95">
        <v>0</v>
      </c>
      <c r="O62" s="95">
        <v>0</v>
      </c>
      <c r="P62" s="95">
        <v>0</v>
      </c>
      <c r="Q62" s="95">
        <v>0</v>
      </c>
      <c r="R62" s="95">
        <v>0</v>
      </c>
      <c r="S62" s="95">
        <v>0</v>
      </c>
      <c r="T62" s="95">
        <v>0</v>
      </c>
      <c r="U62" s="95">
        <v>0</v>
      </c>
      <c r="V62" s="95">
        <v>0</v>
      </c>
      <c r="W62" s="95">
        <v>0</v>
      </c>
      <c r="X62" s="95">
        <v>0</v>
      </c>
      <c r="Y62" s="96">
        <v>0</v>
      </c>
    </row>
    <row r="63" spans="2:25">
      <c r="B63" s="114"/>
      <c r="C63" s="115"/>
      <c r="D63" s="3"/>
      <c r="E63" s="12"/>
      <c r="F63" s="145"/>
      <c r="G63" s="15"/>
      <c r="H63" s="89"/>
      <c r="I63" s="103"/>
      <c r="J63" s="103"/>
      <c r="K63" s="103"/>
      <c r="L63" s="103"/>
      <c r="M63" s="103"/>
      <c r="N63" s="103"/>
      <c r="O63" s="103"/>
      <c r="P63" s="103"/>
      <c r="Q63" s="103"/>
      <c r="R63" s="103"/>
      <c r="S63" s="103"/>
      <c r="T63" s="103"/>
      <c r="U63" s="103"/>
      <c r="V63" s="103"/>
      <c r="W63" s="103"/>
      <c r="X63" s="103"/>
      <c r="Y63" s="104"/>
    </row>
    <row r="64" spans="2:25">
      <c r="G64" s="16"/>
    </row>
    <row r="65" spans="2:19">
      <c r="E65" s="71"/>
      <c r="F65" s="71"/>
      <c r="G65" s="72" t="s">
        <v>352</v>
      </c>
      <c r="H65" s="73" t="s">
        <v>353</v>
      </c>
    </row>
    <row r="66" spans="2:19" ht="21">
      <c r="B66" s="74" t="s">
        <v>354</v>
      </c>
      <c r="G66" s="75">
        <f>SUM(G11:G63)</f>
        <v>500115739834</v>
      </c>
      <c r="H66" s="75">
        <v>487984214214</v>
      </c>
    </row>
    <row r="67" spans="2:19">
      <c r="B67" s="57" t="s">
        <v>355</v>
      </c>
    </row>
    <row r="69" spans="2:19">
      <c r="B69" s="57" t="s">
        <v>356</v>
      </c>
      <c r="C69" s="57" t="s">
        <v>357</v>
      </c>
    </row>
    <row r="71" spans="2:19">
      <c r="E71" s="153" t="s">
        <v>358</v>
      </c>
      <c r="F71" s="153" t="s">
        <v>64</v>
      </c>
      <c r="G71" s="153" t="s">
        <v>359</v>
      </c>
      <c r="H71" s="153" t="s">
        <v>360</v>
      </c>
    </row>
    <row r="72" spans="2:19">
      <c r="E72" s="157" t="s">
        <v>361</v>
      </c>
      <c r="F72" s="157" t="s">
        <v>362</v>
      </c>
      <c r="G72" s="160"/>
      <c r="H72" s="158">
        <f t="shared" ref="H72:H77" si="4">SUM(I72:X72)</f>
        <v>0</v>
      </c>
      <c r="I72" s="159"/>
      <c r="J72" s="160"/>
      <c r="K72" s="160"/>
      <c r="L72" s="160"/>
      <c r="M72" s="160"/>
      <c r="N72" s="160"/>
      <c r="O72" s="160"/>
      <c r="P72" s="160"/>
      <c r="Q72" s="160"/>
      <c r="R72" s="160"/>
      <c r="S72" s="160"/>
    </row>
    <row r="73" spans="2:19">
      <c r="E73" s="161" t="s">
        <v>363</v>
      </c>
      <c r="F73" s="161" t="s">
        <v>362</v>
      </c>
      <c r="G73" s="164"/>
      <c r="H73" s="162">
        <f t="shared" si="4"/>
        <v>0</v>
      </c>
      <c r="I73" s="163"/>
      <c r="J73" s="164"/>
      <c r="K73" s="164"/>
      <c r="L73" s="164"/>
      <c r="M73" s="164"/>
      <c r="N73" s="164"/>
      <c r="O73" s="164"/>
      <c r="P73" s="164"/>
      <c r="Q73" s="164"/>
      <c r="R73" s="164"/>
      <c r="S73" s="164"/>
    </row>
    <row r="74" spans="2:19">
      <c r="E74" s="161" t="s">
        <v>364</v>
      </c>
      <c r="F74" s="161" t="s">
        <v>365</v>
      </c>
      <c r="G74" s="164"/>
      <c r="H74" s="162">
        <f t="shared" si="4"/>
        <v>0</v>
      </c>
      <c r="I74" s="163"/>
      <c r="J74" s="164"/>
      <c r="K74" s="164"/>
      <c r="L74" s="164"/>
      <c r="M74" s="164"/>
      <c r="N74" s="164"/>
      <c r="O74" s="164"/>
      <c r="P74" s="164"/>
      <c r="Q74" s="164"/>
      <c r="R74" s="164"/>
      <c r="S74" s="164"/>
    </row>
    <row r="75" spans="2:19">
      <c r="E75" s="161" t="s">
        <v>366</v>
      </c>
      <c r="F75" s="161" t="s">
        <v>362</v>
      </c>
      <c r="G75" s="164"/>
      <c r="H75" s="162">
        <f t="shared" si="4"/>
        <v>0</v>
      </c>
      <c r="I75" s="163"/>
      <c r="J75" s="164"/>
      <c r="K75" s="164"/>
      <c r="L75" s="164"/>
      <c r="M75" s="164"/>
      <c r="N75" s="164"/>
      <c r="O75" s="164"/>
      <c r="P75" s="164"/>
      <c r="Q75" s="164"/>
      <c r="R75" s="164"/>
      <c r="S75" s="164"/>
    </row>
    <row r="76" spans="2:19">
      <c r="E76" s="161" t="s">
        <v>367</v>
      </c>
      <c r="F76" s="161" t="s">
        <v>365</v>
      </c>
      <c r="G76" s="164"/>
      <c r="H76" s="162">
        <f t="shared" si="4"/>
        <v>0</v>
      </c>
      <c r="I76" s="163"/>
      <c r="J76" s="164"/>
      <c r="K76" s="164"/>
      <c r="L76" s="164"/>
      <c r="M76" s="164"/>
      <c r="N76" s="164"/>
      <c r="O76" s="164"/>
      <c r="P76" s="164"/>
      <c r="Q76" s="164"/>
      <c r="R76" s="164"/>
      <c r="S76" s="164"/>
    </row>
    <row r="77" spans="2:19" ht="16.5" thickBot="1">
      <c r="E77" s="165" t="s">
        <v>368</v>
      </c>
      <c r="F77" s="165" t="s">
        <v>362</v>
      </c>
      <c r="G77" s="168"/>
      <c r="H77" s="166">
        <f t="shared" si="4"/>
        <v>0</v>
      </c>
      <c r="I77" s="167"/>
      <c r="J77" s="168"/>
      <c r="K77" s="168"/>
      <c r="L77" s="168"/>
      <c r="M77" s="168"/>
      <c r="N77" s="168"/>
      <c r="O77" s="168"/>
      <c r="P77" s="168"/>
      <c r="Q77" s="168"/>
      <c r="R77" s="168"/>
      <c r="S77" s="168"/>
    </row>
    <row r="78" spans="2:19">
      <c r="E78" s="169" t="s">
        <v>369</v>
      </c>
      <c r="F78" s="169" t="s">
        <v>362</v>
      </c>
      <c r="G78" s="169">
        <f>SUM(G75,G72)</f>
        <v>0</v>
      </c>
      <c r="H78" s="171">
        <f t="shared" ref="H78:S78" si="5">SUM(H75,H72)</f>
        <v>0</v>
      </c>
      <c r="I78" s="169">
        <f t="shared" si="5"/>
        <v>0</v>
      </c>
      <c r="J78" s="169">
        <f t="shared" si="5"/>
        <v>0</v>
      </c>
      <c r="K78" s="169">
        <f t="shared" si="5"/>
        <v>0</v>
      </c>
      <c r="L78" s="169">
        <f t="shared" si="5"/>
        <v>0</v>
      </c>
      <c r="M78" s="169">
        <f t="shared" si="5"/>
        <v>0</v>
      </c>
      <c r="N78" s="169">
        <f t="shared" si="5"/>
        <v>0</v>
      </c>
      <c r="O78" s="169">
        <f t="shared" si="5"/>
        <v>0</v>
      </c>
      <c r="P78" s="169">
        <f t="shared" si="5"/>
        <v>0</v>
      </c>
      <c r="Q78" s="169">
        <f t="shared" si="5"/>
        <v>0</v>
      </c>
      <c r="R78" s="169">
        <f t="shared" si="5"/>
        <v>0</v>
      </c>
      <c r="S78" s="169">
        <f t="shared" si="5"/>
        <v>0</v>
      </c>
    </row>
    <row r="79" spans="2:19">
      <c r="E79" s="169" t="s">
        <v>370</v>
      </c>
      <c r="F79" s="169" t="s">
        <v>365</v>
      </c>
      <c r="G79" s="169">
        <f>SUM(G76,G73)</f>
        <v>0</v>
      </c>
      <c r="H79" s="172">
        <f t="shared" ref="H79:S79" si="6">SUM(H76,H73)</f>
        <v>0</v>
      </c>
      <c r="I79" s="169">
        <f t="shared" si="6"/>
        <v>0</v>
      </c>
      <c r="J79" s="169">
        <f t="shared" si="6"/>
        <v>0</v>
      </c>
      <c r="K79" s="169">
        <f t="shared" si="6"/>
        <v>0</v>
      </c>
      <c r="L79" s="169">
        <f t="shared" si="6"/>
        <v>0</v>
      </c>
      <c r="M79" s="169">
        <f t="shared" si="6"/>
        <v>0</v>
      </c>
      <c r="N79" s="169">
        <f t="shared" si="6"/>
        <v>0</v>
      </c>
      <c r="O79" s="169">
        <f t="shared" si="6"/>
        <v>0</v>
      </c>
      <c r="P79" s="169">
        <f t="shared" si="6"/>
        <v>0</v>
      </c>
      <c r="Q79" s="169">
        <f t="shared" si="6"/>
        <v>0</v>
      </c>
      <c r="R79" s="169">
        <f t="shared" si="6"/>
        <v>0</v>
      </c>
      <c r="S79" s="169">
        <f t="shared" si="6"/>
        <v>0</v>
      </c>
    </row>
    <row r="80" spans="2:19" ht="16.5" thickBot="1">
      <c r="E80" s="170" t="s">
        <v>371</v>
      </c>
      <c r="F80" s="170" t="s">
        <v>362</v>
      </c>
      <c r="G80" s="170">
        <f>SUM(G77,G74)</f>
        <v>0</v>
      </c>
      <c r="H80" s="173">
        <f t="shared" ref="H80:S80" si="7">SUM(H77,H74)</f>
        <v>0</v>
      </c>
      <c r="I80" s="170">
        <f t="shared" si="7"/>
        <v>0</v>
      </c>
      <c r="J80" s="170">
        <f t="shared" si="7"/>
        <v>0</v>
      </c>
      <c r="K80" s="170">
        <f t="shared" si="7"/>
        <v>0</v>
      </c>
      <c r="L80" s="170">
        <f t="shared" si="7"/>
        <v>0</v>
      </c>
      <c r="M80" s="170">
        <f t="shared" si="7"/>
        <v>0</v>
      </c>
      <c r="N80" s="170">
        <f t="shared" si="7"/>
        <v>0</v>
      </c>
      <c r="O80" s="170">
        <f t="shared" si="7"/>
        <v>0</v>
      </c>
      <c r="P80" s="170">
        <f t="shared" si="7"/>
        <v>0</v>
      </c>
      <c r="Q80" s="170">
        <f t="shared" si="7"/>
        <v>0</v>
      </c>
      <c r="R80" s="170">
        <f t="shared" si="7"/>
        <v>0</v>
      </c>
      <c r="S80" s="170">
        <f t="shared" si="7"/>
        <v>0</v>
      </c>
    </row>
    <row r="113" spans="3:3">
      <c r="C113" s="57" t="s">
        <v>372</v>
      </c>
    </row>
    <row r="114" spans="3:3">
      <c r="C114" s="57" t="s">
        <v>372</v>
      </c>
    </row>
  </sheetData>
  <mergeCells count="7">
    <mergeCell ref="E9:G9"/>
    <mergeCell ref="E8:G8"/>
    <mergeCell ref="B3:D3"/>
    <mergeCell ref="B4:D4"/>
    <mergeCell ref="B2:D2"/>
    <mergeCell ref="B8:D8"/>
    <mergeCell ref="B9:D9"/>
  </mergeCells>
  <conditionalFormatting sqref="D26:D28 D34:D45 D51:D53 D57:D62 D13:D23">
    <cfRule type="containsText" dxfId="14" priority="30" operator="containsText" text="Including;Not Applicable;Not included">
      <formula>NOT(ISERROR(SEARCH("Including;Not Applicable;Not included",D13)))</formula>
    </cfRule>
  </conditionalFormatting>
  <conditionalFormatting sqref="D13">
    <cfRule type="containsText" dxfId="13" priority="27" operator="containsText" text="Including;Not Applicable;Not included">
      <formula>NOT(ISERROR(SEARCH("Including;Not Applicable;Not included",D13)))</formula>
    </cfRule>
  </conditionalFormatting>
  <conditionalFormatting sqref="D18">
    <cfRule type="containsText" dxfId="12" priority="13" operator="containsText" text="Including;Not Applicable;Not included">
      <formula>NOT(ISERROR(SEARCH("Including;Not Applicable;Not included",D18)))</formula>
    </cfRule>
  </conditionalFormatting>
  <conditionalFormatting sqref="D31:D33">
    <cfRule type="containsText" dxfId="11" priority="17" operator="containsText" text="Including;Not Applicable;Not included">
      <formula>NOT(ISERROR(SEARCH("Including;Not Applicable;Not included",D31)))</formula>
    </cfRule>
  </conditionalFormatting>
  <conditionalFormatting sqref="D14">
    <cfRule type="containsText" dxfId="10" priority="16" operator="containsText" text="Including;Not Applicable;Not included">
      <formula>NOT(ISERROR(SEARCH("Including;Not Applicable;Not included",D14)))</formula>
    </cfRule>
  </conditionalFormatting>
  <conditionalFormatting sqref="D15">
    <cfRule type="containsText" dxfId="9" priority="15" operator="containsText" text="Including;Not Applicable;Not included">
      <formula>NOT(ISERROR(SEARCH("Including;Not Applicable;Not included",D15)))</formula>
    </cfRule>
  </conditionalFormatting>
  <conditionalFormatting sqref="D17">
    <cfRule type="containsText" dxfId="8" priority="14" operator="containsText" text="Including;Not Applicable;Not included">
      <formula>NOT(ISERROR(SEARCH("Including;Not Applicable;Not included",D17)))</formula>
    </cfRule>
  </conditionalFormatting>
  <conditionalFormatting sqref="D54:D55">
    <cfRule type="containsText" dxfId="7" priority="9" operator="containsText" text="Including;Not Applicable;Not included">
      <formula>NOT(ISERROR(SEARCH("Including;Not Applicable;Not included",D54)))</formula>
    </cfRule>
  </conditionalFormatting>
  <conditionalFormatting sqref="D50">
    <cfRule type="containsText" dxfId="6" priority="8" operator="containsText" text="Including;Not Applicable;Not included">
      <formula>NOT(ISERROR(SEARCH("Including;Not Applicable;Not included",D50)))</formula>
    </cfRule>
  </conditionalFormatting>
  <conditionalFormatting sqref="D49">
    <cfRule type="containsText" dxfId="5" priority="6" operator="containsText" text="Including;Not Applicable;Not included">
      <formula>NOT(ISERROR(SEARCH("Including;Not Applicable;Not included",D49)))</formula>
    </cfRule>
  </conditionalFormatting>
  <conditionalFormatting sqref="D56">
    <cfRule type="containsText" dxfId="4" priority="5" operator="containsText" text="Including;Not Applicable;Not included">
      <formula>NOT(ISERROR(SEARCH("Including;Not Applicable;Not included",D56)))</formula>
    </cfRule>
  </conditionalFormatting>
  <conditionalFormatting sqref="D57">
    <cfRule type="containsText" dxfId="3" priority="4" operator="containsText" text="Including;Not Applicable;Not included">
      <formula>NOT(ISERROR(SEARCH("Including;Not Applicable;Not included",D57)))</formula>
    </cfRule>
  </conditionalFormatting>
  <conditionalFormatting sqref="D24:D25">
    <cfRule type="containsText" dxfId="2" priority="3" operator="containsText" text="Including;Not Applicable;Not included">
      <formula>NOT(ISERROR(SEARCH("Including;Not Applicable;Not included",D24)))</formula>
    </cfRule>
  </conditionalFormatting>
  <conditionalFormatting sqref="D29:D30">
    <cfRule type="containsText" dxfId="1" priority="2" operator="containsText" text="Including;Not Applicable;Not included">
      <formula>NOT(ISERROR(SEARCH("Including;Not Applicable;Not included",D29)))</formula>
    </cfRule>
  </conditionalFormatting>
  <conditionalFormatting sqref="D46:D48">
    <cfRule type="containsText" dxfId="0" priority="1" operator="containsText" text="Including;Not Applicable;Not included">
      <formula>NOT(ISERROR(SEARCH("Including;Not Applicable;Not included",D46)))</formula>
    </cfRule>
  </conditionalFormatting>
  <dataValidations count="19">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13:D19 D59:D62 D21:D22 D42:D44 D53:D57 D37 D29:D34 D24:D27 D46:D51"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K6" xr:uid="{00000000-0002-0000-0300-000002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type="decimal" operator="greaterThan" allowBlank="1" showErrorMessage="1" errorTitle="Non-numeric value detected" error="Only include numbers in this section._x000a__x000a_Other information or comments, please include under E. Notes" sqref="I11:O12 L15:M33 I13:K33 I34:W63 N11:W33 X11:Y63" xr:uid="{00000000-0002-0000-0300-000006000000}">
      <formula1>-1000000000000000000</formula1>
    </dataValidation>
    <dataValidation type="list" showDropDown="1" showErrorMessage="1" errorTitle="Editing attempt detected" error="Please do not edit these descriptions" sqref="G65:H65" xr:uid="{00000000-0002-0000-0300-000007000000}">
      <formula1>"#ERROR!"</formula1>
    </dataValidation>
    <dataValidation type="list" showDropDown="1" showInputMessage="1" showErrorMessage="1" errorTitle="Please do not edit these cells" error="Please do not edit these cells" sqref="B2:D10 E2:G2 H2:H7 E10:H10 D20 D11:D12 D23 D35:D36 D38:D41 D28 D52 D58 D63 D45 E8:Y9" xr:uid="{00000000-0002-0000-0300-000008000000}">
      <formula1>"#ERROR!"</formula1>
    </dataValidation>
    <dataValidation type="list" showDropDown="1" showErrorMessage="1" errorTitle="Please do not edit these cells" error="Please do not edit these cells" sqref="E6:F7 G4" xr:uid="{00000000-0002-0000-0300-000009000000}">
      <formula1>"#ERROR!"</formula1>
    </dataValidation>
    <dataValidation type="decimal" operator="greaterThanOrEqual" allowBlank="1" showErrorMessage="1" errorTitle="Non-numeric value detected" error="Only include numbers in this section._x000a__x000a_Other information or comments, please include under E. Notes" sqref="L13:O14" xr:uid="{00000000-0002-0000-0300-00000A000000}">
      <formula1>-1000000000000000000</formula1>
    </dataValidation>
    <dataValidation type="custom" allowBlank="1" showInputMessage="1" promptTitle="Name of identifier" prompt="Please input name of identifier, such as &quot;Taxpayer Identification Number&quot; or similar." sqref="G5" xr:uid="{00000000-0002-0000-0300-00000B000000}">
      <formula1>IFERROR(OR(ISNUMBER(SEARCH("Example:",G5)),ISNUMBER(SEARCH("Example:",G5))),TRUE)</formula1>
    </dataValidation>
    <dataValidation allowBlank="1" showInputMessage="1" promptTitle="Name of register" prompt="Please input name of register or agency" sqref="G6" xr:uid="{00000000-0002-0000-0300-00000C000000}"/>
    <dataValidation allowBlank="1" showInputMessage="1" showErrorMessage="1" promptTitle="Registry URL" prompt="Please insert direct URL to the registry or agency" sqref="G7" xr:uid="{00000000-0002-0000-0300-00000D000000}"/>
    <dataValidation type="list" showDropDown="1" showErrorMessage="1" errorTitle="Editing attempt detected" error="Please do not edit GFS Codes or Descriptions." sqref="B11:C63" xr:uid="{00000000-0002-0000-0300-00000F000000}">
      <formula1>"#ERROR!"</formula1>
    </dataValidation>
    <dataValidation type="decimal" operator="greaterThan" allowBlank="1" showErrorMessage="1" errorTitle="Non-numeric value detected" error="Please only input numeric values" sqref="G11:G63" xr:uid="{00000000-0002-0000-0300-000010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63" xr:uid="{00000000-0002-0000-0300-000011000000}"/>
    <dataValidation allowBlank="1" showInputMessage="1" promptTitle="Receiving government agency" prompt="Input the name of the government recipient here._x000a__x000a_Please refrain from using acronyms, and input complete name" sqref="F11:F63" xr:uid="{00000000-0002-0000-0300-000012000000}"/>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6:Y6" xr:uid="{00000000-0002-0000-0300-000001000000}">
      <formula1>"&lt;Choose sector&gt;,Oil,Gas,Mining,NA,Oil and Gas,Other"</formula1>
    </dataValidation>
    <dataValidation allowBlank="1" showInputMessage="1" promptTitle="Identification #" prompt="Please input unique identification number, such as TIN, organisational number or similar" sqref="I5:Y5" xr:uid="{00000000-0002-0000-0300-000004000000}"/>
    <dataValidation allowBlank="1" showInputMessage="1" promptTitle="Company name" prompt="Input company name here_x000a__x000a_Please refrain from using acronyms, and input complete name" sqref="I4:Y4" xr:uid="{00000000-0002-0000-0300-000005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Y7" xr:uid="{00000000-0002-0000-0300-00000E000000}">
      <formula1>1</formula1>
      <formula2>30</formula2>
    </dataValidation>
  </dataValidations>
  <hyperlinks>
    <hyperlink ref="G7" r:id="rId1" xr:uid="{00000000-0004-0000-0300-000000000000}"/>
  </hyperlinks>
  <pageMargins left="0.25" right="0.25" top="0.75" bottom="0.75" header="0.3" footer="0.3"/>
  <pageSetup paperSize="8" scale="69" fitToWidth="0" orientation="landscape" horizontalDpi="2400" verticalDpi="2400" r:id="rId2"/>
  <colBreaks count="1" manualBreakCount="1">
    <brk id="7"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18"/>
    <col min="2" max="2" width="10.375" style="18" customWidth="1"/>
    <col min="3" max="3" width="8" style="18" customWidth="1"/>
    <col min="4" max="4" width="60.375" style="18" customWidth="1"/>
    <col min="5" max="5" width="2" style="21" customWidth="1"/>
    <col min="6" max="16384" width="3.5" style="18"/>
  </cols>
  <sheetData>
    <row r="1" spans="2:5" ht="15.95" customHeight="1">
      <c r="E1" s="18"/>
    </row>
    <row r="2" spans="2:5" ht="24.95" customHeight="1">
      <c r="B2" s="19" t="s">
        <v>373</v>
      </c>
      <c r="E2" s="18"/>
    </row>
    <row r="3" spans="2:5" ht="15.95" customHeight="1">
      <c r="B3" s="20" t="s">
        <v>15</v>
      </c>
      <c r="E3" s="18"/>
    </row>
    <row r="4" spans="2:5" ht="15.95" customHeight="1">
      <c r="B4" s="25" t="s">
        <v>374</v>
      </c>
      <c r="C4" s="25" t="s">
        <v>375</v>
      </c>
      <c r="D4" s="32" t="s">
        <v>376</v>
      </c>
      <c r="E4" s="18"/>
    </row>
    <row r="5" spans="2:5" ht="15.95" customHeight="1">
      <c r="B5" s="22">
        <v>42023</v>
      </c>
      <c r="C5" s="23" t="s">
        <v>377</v>
      </c>
      <c r="D5" s="26" t="s">
        <v>378</v>
      </c>
      <c r="E5" s="18"/>
    </row>
    <row r="6" spans="2:5" ht="15.95" customHeight="1" thickBot="1">
      <c r="B6" s="17">
        <v>41991</v>
      </c>
      <c r="C6" s="24" t="s">
        <v>379</v>
      </c>
      <c r="D6" s="30" t="s">
        <v>380</v>
      </c>
      <c r="E6" s="18"/>
    </row>
    <row r="7" spans="2:5" ht="15.95" customHeight="1" thickBot="1">
      <c r="B7" s="17">
        <v>42061</v>
      </c>
      <c r="C7" s="29" t="s">
        <v>381</v>
      </c>
      <c r="D7" s="31" t="s">
        <v>382</v>
      </c>
      <c r="E7" s="18"/>
    </row>
    <row r="8" spans="2:5" ht="15.95" customHeight="1">
      <c r="D8" s="183" t="s">
        <v>383</v>
      </c>
      <c r="E8" s="18"/>
    </row>
    <row r="9" spans="2:5" ht="15.95" customHeight="1">
      <c r="D9" s="18" t="s">
        <v>384</v>
      </c>
      <c r="E9" s="18"/>
    </row>
    <row r="10" spans="2:5" ht="15.95" customHeight="1">
      <c r="B10" s="17">
        <v>42068</v>
      </c>
      <c r="C10" s="29" t="s">
        <v>385</v>
      </c>
      <c r="D10" s="18" t="s">
        <v>386</v>
      </c>
      <c r="E10" s="18"/>
    </row>
    <row r="11" spans="2:5" ht="15.95" customHeight="1">
      <c r="E11" s="18"/>
    </row>
    <row r="12" spans="2:5" ht="15.95" customHeight="1">
      <c r="E12" s="18"/>
    </row>
    <row r="13" spans="2:5" ht="15.95" customHeight="1">
      <c r="E13" s="18"/>
    </row>
    <row r="14" spans="2:5" ht="15.95" customHeight="1">
      <c r="E14" s="18"/>
    </row>
    <row r="15" spans="2:5" ht="15.95" customHeight="1">
      <c r="E15" s="18"/>
    </row>
    <row r="16" spans="2:5" ht="15.95" customHeight="1">
      <c r="E16" s="18"/>
    </row>
    <row r="17" spans="5:5" ht="15.95" customHeight="1">
      <c r="E17" s="18"/>
    </row>
    <row r="18" spans="5:5" ht="15.95" customHeight="1">
      <c r="E18" s="18"/>
    </row>
    <row r="19" spans="5:5" ht="15.95" customHeight="1">
      <c r="E19" s="18"/>
    </row>
    <row r="20" spans="5:5" ht="15.95" customHeight="1">
      <c r="E20" s="18"/>
    </row>
    <row r="21" spans="5:5" ht="15.95" customHeight="1">
      <c r="E21" s="18"/>
    </row>
    <row r="22" spans="5:5" ht="15.95" customHeight="1">
      <c r="E22" s="18"/>
    </row>
    <row r="23" spans="5:5" ht="15.95" customHeight="1">
      <c r="E23" s="18"/>
    </row>
    <row r="24" spans="5:5" ht="15.95" customHeight="1">
      <c r="E24" s="18"/>
    </row>
    <row r="25" spans="5:5" ht="15.95" customHeight="1">
      <c r="E25" s="18"/>
    </row>
    <row r="26" spans="5:5" ht="15.95" customHeight="1">
      <c r="E26" s="18"/>
    </row>
    <row r="27" spans="5:5" ht="15.95" customHeight="1">
      <c r="E27" s="18"/>
    </row>
    <row r="28" spans="5:5" ht="15.95" customHeight="1">
      <c r="E28" s="18"/>
    </row>
    <row r="29" spans="5:5" ht="15.95" customHeight="1">
      <c r="E29" s="18"/>
    </row>
    <row r="30" spans="5:5" ht="15.95" customHeight="1">
      <c r="E30" s="18"/>
    </row>
    <row r="31" spans="5:5" ht="15.95" customHeight="1">
      <c r="E31" s="18"/>
    </row>
    <row r="32" spans="5:5" ht="15.95" customHeight="1">
      <c r="E32" s="18"/>
    </row>
    <row r="33" spans="5:5" ht="15.95" customHeight="1">
      <c r="E33" s="18"/>
    </row>
    <row r="34" spans="5:5" ht="15.95" customHeight="1"/>
    <row r="35" spans="5:5" ht="15.95" customHeight="1"/>
    <row r="36" spans="5:5" ht="15.95" customHeight="1">
      <c r="E36" s="18"/>
    </row>
    <row r="37" spans="5:5" ht="15.95" customHeight="1">
      <c r="E37" s="18"/>
    </row>
    <row r="38" spans="5:5" ht="15.95" customHeight="1">
      <c r="E38" s="18"/>
    </row>
    <row r="39" spans="5:5" ht="15.95" customHeight="1">
      <c r="E39" s="18"/>
    </row>
    <row r="40" spans="5:5" ht="15.95" customHeight="1">
      <c r="E40" s="18"/>
    </row>
    <row r="41" spans="5:5" ht="15.95" customHeight="1">
      <c r="E41" s="18"/>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F4399B-BF3C-4C33-BEA4-BA1EF66AB1C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E222A42-051F-40F4-B62C-113265EBA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DD97B9-0E5D-4B8E-9C43-4F3313333A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Manager/>
  <Company>EITI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 Tunold Kråkenes</dc:creator>
  <cp:keywords/>
  <dc:description/>
  <cp:lastModifiedBy>CC_EITI International Secretariat</cp:lastModifiedBy>
  <cp:revision/>
  <dcterms:created xsi:type="dcterms:W3CDTF">2014-08-29T11:25:27Z</dcterms:created>
  <dcterms:modified xsi:type="dcterms:W3CDTF">2021-04-20T15:21:15Z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