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Mali/"/>
    </mc:Choice>
  </mc:AlternateContent>
  <xr:revisionPtr revIDLastSave="0" documentId="8_{A2846518-F0E6-4BA7-80A9-5114840601E0}" xr6:coauthVersionLast="47" xr6:coauthVersionMax="47" xr10:uidLastSave="{00000000-0000-0000-0000-000000000000}"/>
  <bookViews>
    <workbookView xWindow="-108" yWindow="-108" windowWidth="23256" windowHeight="13896" tabRatio="812" firstSheet="2" activeTab="2" xr2:uid="{00000000-000D-0000-FFFF-FFFF00000000}"/>
  </bookViews>
  <sheets>
    <sheet name="Introduction" sheetId="13" r:id="rId1"/>
    <sheet name="Partie 1 - Présentation" sheetId="9" r:id="rId2"/>
    <sheet name="Partie 2 - Liste de pointage" sheetId="8" r:id="rId3"/>
    <sheet name="Partie 3 - Entités déclarantes" sheetId="12" r:id="rId4"/>
    <sheet name="Partie 4 - Recettes de l’État" sheetId="4" r:id="rId5"/>
    <sheet name="Partie 5 - Données d’entreprise" sheetId="11" r:id="rId6"/>
    <sheet name="Listes" sheetId="10" state="hidden" r:id="rId7"/>
  </sheets>
  <externalReferences>
    <externalReference r:id="rId8"/>
    <externalReference r:id="rId9"/>
    <externalReference r:id="rId10"/>
    <externalReference r:id="rId11"/>
  </externalReferences>
  <definedNames>
    <definedName name="Agency_type">[1]!Government_entity_type[[#All],[&lt; Agency type &gt;]]</definedName>
    <definedName name="Commodities_list">Table5_Commodities_list[Description de produit HS av. volume]</definedName>
    <definedName name="Commodity_names">[1]!Table5_Commodities_list[HS Product Description]</definedName>
    <definedName name="Companies_list">Companies[Nom complet de l’entreprise]</definedName>
    <definedName name="Currency_code_list">Table1_Country_codes_and_currencies[Code de devise (ISO 4217)]</definedName>
    <definedName name="GFS_list">Table6_GFS_codes_classification[Combiné]</definedName>
    <definedName name="Government_entities_list">Government_agencies[Nom complet de l’entité]</definedName>
    <definedName name="Project_phases_list">Table12[Étapes du projet]</definedName>
    <definedName name="Projectname">Companies15[Nom complet du projet]</definedName>
    <definedName name="Reporting_options_list">Table3_Reporting_options[Liste]</definedName>
    <definedName name="Revenue_stream_list">Government_revenues_table[Nom du flux de revenus]</definedName>
    <definedName name="Sector_list">Table7_sectors[Secteur (s)]</definedName>
    <definedName name="Simple_options_list">Table2_Simple_options[Liste]</definedName>
    <definedName name="Total_reconciled">Table10[Valeur de revenus]</definedName>
    <definedName name="Total_revenues">Government_revenues_table[Valeur des revenus]</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80" i="11" l="1"/>
  <c r="E28" i="12"/>
  <c r="E27" i="12"/>
  <c r="E26" i="12"/>
  <c r="E25" i="12"/>
  <c r="E24" i="12"/>
  <c r="E23" i="12"/>
  <c r="E22" i="12"/>
  <c r="E21" i="12"/>
  <c r="D74" i="8"/>
  <c r="D68" i="8"/>
  <c r="J65" i="4"/>
  <c r="F41" i="8"/>
  <c r="E29" i="12" l="1"/>
  <c r="I50" i="12"/>
  <c r="I57" i="12"/>
  <c r="I74" i="12"/>
  <c r="I48" i="12"/>
  <c r="I45" i="12"/>
  <c r="I53" i="12"/>
  <c r="I58" i="12"/>
  <c r="I46" i="12"/>
  <c r="J63" i="4"/>
  <c r="K1209" i="11" l="1"/>
  <c r="D80" i="8" s="1"/>
  <c r="C34" i="12" l="1"/>
  <c r="I71" i="12"/>
  <c r="G87" i="12"/>
  <c r="G81" i="12"/>
  <c r="D1214" i="11" l="1"/>
  <c r="G88" i="12"/>
  <c r="C35" i="12"/>
  <c r="C36" i="12" s="1"/>
  <c r="D1222" i="11" l="1"/>
  <c r="D1221" i="11"/>
  <c r="D1220" i="11"/>
  <c r="H76" i="4"/>
  <c r="I59" i="12"/>
  <c r="I62" i="12"/>
  <c r="I73" i="12"/>
  <c r="I63" i="12"/>
  <c r="I56" i="12"/>
  <c r="I75" i="12"/>
  <c r="I55" i="12"/>
  <c r="I68" i="12"/>
  <c r="I47" i="12"/>
  <c r="I49" i="12"/>
  <c r="I70" i="12"/>
  <c r="I65" i="12"/>
  <c r="I51" i="12"/>
  <c r="I61" i="12"/>
  <c r="I67" i="12"/>
  <c r="I69" i="12"/>
  <c r="I64" i="12"/>
  <c r="I60" i="12"/>
  <c r="I66" i="12"/>
  <c r="I72" i="12"/>
  <c r="I54" i="12"/>
  <c r="I52" i="12"/>
  <c r="I76" i="12" l="1"/>
  <c r="F173" i="8"/>
  <c r="F172" i="8"/>
  <c r="F171" i="8"/>
  <c r="F145" i="8"/>
  <c r="F139" i="8"/>
  <c r="F134" i="8"/>
  <c r="D114" i="8"/>
  <c r="F83" i="8"/>
  <c r="D54" i="8"/>
  <c r="F48" i="8"/>
  <c r="F42" i="8"/>
  <c r="F54" i="8" l="1"/>
  <c r="E61" i="9"/>
  <c r="E60" i="9"/>
  <c r="E59" i="9"/>
  <c r="E62" i="9"/>
  <c r="H73" i="4"/>
  <c r="D1223" i="11"/>
  <c r="E58" i="9" l="1"/>
  <c r="J87" i="4" l="1"/>
  <c r="H74" i="4" l="1"/>
  <c r="H75" i="4" l="1"/>
  <c r="H77" i="4" s="1"/>
  <c r="H79" i="4" s="1"/>
  <c r="I1209" i="11"/>
  <c r="D1215" i="11" l="1"/>
  <c r="D1216" i="11" s="1"/>
  <c r="K1207" i="11"/>
  <c r="I65" i="4" l="1"/>
  <c r="B94" i="8" l="1"/>
  <c r="B92" i="8"/>
  <c r="B90" i="8"/>
  <c r="B69" i="8" l="1"/>
  <c r="E23" i="9" l="1"/>
  <c r="B110" i="8" l="1"/>
  <c r="B75" i="8"/>
  <c r="N4" i="4"/>
  <c r="E4" i="12"/>
  <c r="H4" i="8"/>
  <c r="G4" i="9"/>
  <c r="E21" i="9"/>
  <c r="E49" i="4"/>
  <c r="D49" i="4"/>
  <c r="C49" i="4"/>
  <c r="B49" i="4"/>
  <c r="E51" i="4"/>
  <c r="D51" i="4"/>
  <c r="C51" i="4"/>
  <c r="B51" i="4"/>
  <c r="C50" i="4"/>
  <c r="C24" i="4"/>
  <c r="C25" i="4"/>
  <c r="C26" i="4"/>
  <c r="D50" i="4"/>
  <c r="D24" i="4"/>
  <c r="D25" i="4"/>
  <c r="D26" i="4"/>
  <c r="E50" i="4"/>
  <c r="E24" i="4"/>
  <c r="E25" i="4"/>
  <c r="E26" i="4"/>
  <c r="B50" i="4"/>
  <c r="B24" i="4"/>
  <c r="B25" i="4"/>
  <c r="B26"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<sst xmlns="http://schemas.openxmlformats.org/spreadsheetml/2006/main" count="12618" uniqueCount="2465">
  <si>
    <t>Rempli le :</t>
  </si>
  <si>
    <t>Modèle de données résumées pour les divulgations ITIE</t>
  </si>
  <si>
    <t>Version 2.0 appliquée le 1er Juillet 2019</t>
  </si>
  <si>
    <t xml:space="preserve">En remplissant ce modèle de données résumées avec des données de votre Rapport ITIE, vous rendrez ces dernières accessibles sous un format lisible par machine (Exigence 7.2.d). </t>
  </si>
  <si>
    <r>
      <t xml:space="preserve">« Rendre le Rapport ITIE disponible en format données ouvertes (xlsx ou csv) en ligne et faire connaître sa disponibilité » </t>
    </r>
    <r>
      <rPr>
        <sz val="12"/>
        <color rgb="FF000000"/>
        <rFont val="Franklin Gothic Book"/>
        <family val="2"/>
      </rPr>
      <t xml:space="preserve">
</t>
    </r>
    <r>
      <rPr>
        <i/>
        <sz val="12"/>
        <color rgb="FF000000"/>
        <rFont val="Franklin Gothic Book"/>
        <family val="2"/>
      </rPr>
      <t>- Exigence ITIE 7.1.c</t>
    </r>
  </si>
  <si>
    <t>Comment fonctionne la publication de données ITIE :</t>
  </si>
  <si>
    <t>1. N’utiliser qu’un classeur Excel par exercice fiscal couvert. Si la déclaration porte à la fois sur les hydrocarbures et l’exploitation minière, ces deux secteurs peuvent être inclus dans un seul classeur.</t>
  </si>
  <si>
    <t>2. Remplir le classeur entier - parties 1 à 5</t>
  </si>
  <si>
    <r>
      <t xml:space="preserve">3. Prière de soumettre cette fiche de données en même temps que le Rapport ITIE. L’envoyer au Secrétariat international à : </t>
    </r>
    <r>
      <rPr>
        <u/>
        <sz val="12"/>
        <color rgb="FF0070C0"/>
        <rFont val="Franklin Gothic Book"/>
        <family val="2"/>
      </rPr>
      <t xml:space="preserve">data@eiti.org. </t>
    </r>
  </si>
  <si>
    <r>
      <t xml:space="preserve">4. Les données serviront à alimenter le référentiel mondial de données ITIE, disponible sur le site Internet international de l’ITIE à </t>
    </r>
    <r>
      <rPr>
        <u/>
        <sz val="12"/>
        <color rgb="FF0070C0"/>
        <rFont val="Franklin Gothic Book"/>
        <family val="2"/>
      </rPr>
      <t>https://eiti.org/fr/donnees</t>
    </r>
    <r>
      <rPr>
        <sz val="12"/>
        <rFont val="Franklin Gothic Book"/>
        <family val="2"/>
      </rPr>
      <t>. Le fichier vous sera renvoyé, afin de pouvoir être publié sur les canaux de votre choix.</t>
    </r>
  </si>
  <si>
    <t>Le présent formulaire modèle devra être rempli intégralement et soumis au Secrétariat international de l’ITIE pour chaque exercice fiscal couvert par le rapportage ITIE.</t>
  </si>
  <si>
    <t>Ce classeur comporte cinq parties. Insérer vos données en commençant par la partie 1 et continuer jusqu’à la partie 5</t>
  </si>
  <si>
    <r>
      <rPr>
        <b/>
        <sz val="12"/>
        <rFont val="Franklin Gothic Book"/>
        <family val="2"/>
      </rPr>
      <t xml:space="preserve">Partie 1 (Présentation) : </t>
    </r>
    <r>
      <rPr>
        <sz val="12"/>
        <rFont val="Franklin Gothic Book"/>
        <family val="2"/>
      </rPr>
      <t>Insérer les caractéristiques relatives au pays et aux données.</t>
    </r>
  </si>
  <si>
    <r>
      <rPr>
        <b/>
        <sz val="12"/>
        <rFont val="Franklin Gothic Book"/>
        <family val="2"/>
      </rPr>
      <t xml:space="preserve">Partie 2 (Liste de pointage) : </t>
    </r>
    <r>
      <rPr>
        <sz val="12"/>
        <rFont val="Franklin Gothic Book"/>
        <family val="2"/>
      </rPr>
      <t>Inscrire les données contextuelles et financières agrégées correspondant aux Exigences ITIE 2, 3, 4, 5 et 6.</t>
    </r>
  </si>
  <si>
    <r>
      <rPr>
        <b/>
        <sz val="12"/>
        <rFont val="Franklin Gothic Book"/>
        <family val="2"/>
      </rPr>
      <t xml:space="preserve">Partie 3 (Entités déclarantes) : </t>
    </r>
    <r>
      <rPr>
        <sz val="12"/>
        <rFont val="Franklin Gothic Book"/>
        <family val="2"/>
      </rPr>
      <t xml:space="preserve">Inscrire les entités déclarantes (entités de l’État, entreprises et projets) et l’information afférente. </t>
    </r>
  </si>
  <si>
    <r>
      <rPr>
        <b/>
        <sz val="12"/>
        <rFont val="Franklin Gothic Book"/>
        <family val="2"/>
      </rPr>
      <t xml:space="preserve">Partie 4 (Recettes de l’État) : </t>
    </r>
    <r>
      <rPr>
        <sz val="12"/>
        <rFont val="Franklin Gothic Book"/>
        <family val="2"/>
      </rPr>
      <t>Inscrire des données concernant les recettes de l’État par flux de revenus, en utilisant la classification GFS.</t>
    </r>
  </si>
  <si>
    <r>
      <rPr>
        <b/>
        <sz val="12"/>
        <rFont val="Franklin Gothic Book"/>
        <family val="2"/>
      </rPr>
      <t xml:space="preserve">Partie 5 (Données d’entreprise) : </t>
    </r>
    <r>
      <rPr>
        <sz val="12"/>
        <rFont val="Franklin Gothic Book"/>
        <family val="2"/>
      </rPr>
      <t>Inscrire des données d’entreprise - et celle de niveau projet - par flux de revenus.</t>
    </r>
  </si>
  <si>
    <t xml:space="preserve">Le Secrétariat international peut prodiguer conseils et soutien sur demande. Veuillez le contacter à </t>
  </si>
  <si>
    <t>data@eiti.org</t>
  </si>
  <si>
    <t>Les cellules en orange doivent être complétées avant la soumission</t>
  </si>
  <si>
    <t>Les cellules en bleu ne servent qu’à indiquer les sources et/ou à inscrire des commentaires</t>
  </si>
  <si>
    <t>Les cellules en blanc n’exigent aucune action</t>
  </si>
  <si>
    <t>Vous recevrez des retours immédiats sur un certain nombre des données que vous aurez inscrites, et certaines cellules se rempliront automatiquement.</t>
  </si>
  <si>
    <r>
      <rPr>
        <b/>
        <i/>
        <u/>
        <sz val="12"/>
        <color theme="1"/>
        <rFont val="Franklin Gothic Book"/>
        <family val="2"/>
      </rPr>
      <t>Terminologie :</t>
    </r>
    <r>
      <rPr>
        <b/>
        <i/>
        <sz val="12"/>
        <color theme="1"/>
        <rFont val="Franklin Gothic Book"/>
        <family val="2"/>
      </rPr>
      <t xml:space="preserve"> Divulgation</t>
    </r>
  </si>
  <si>
    <r>
      <rPr>
        <b/>
        <i/>
        <u/>
        <sz val="12"/>
        <color theme="1"/>
        <rFont val="Franklin Gothic Book"/>
        <family val="2"/>
      </rPr>
      <t>Terminologie :</t>
    </r>
    <r>
      <rPr>
        <b/>
        <i/>
        <sz val="12"/>
        <color theme="1"/>
        <rFont val="Franklin Gothic Book"/>
        <family val="2"/>
      </rPr>
      <t xml:space="preserve"> Options simples</t>
    </r>
  </si>
  <si>
    <r>
      <rPr>
        <i/>
        <u/>
        <sz val="12"/>
        <color theme="1"/>
        <rFont val="Franklin Gothic Book"/>
        <family val="2"/>
      </rPr>
      <t>Oui, divulgation systématique :</t>
    </r>
    <r>
      <rPr>
        <i/>
        <sz val="12"/>
        <color theme="1"/>
        <rFont val="Franklin Gothic Book"/>
        <family val="2"/>
      </rPr>
      <t xml:space="preserve"> Si les données sont divulguées régulièrement et systématiquement par des entités de l’État et ou des entreprises, et si ces données sont fiables, sélectionner Oui, divulgation systématique</t>
    </r>
  </si>
  <si>
    <r>
      <rPr>
        <i/>
        <u/>
        <sz val="12"/>
        <color theme="1"/>
        <rFont val="Franklin Gothic Book"/>
        <family val="2"/>
      </rPr>
      <t>Oui</t>
    </r>
    <r>
      <rPr>
        <i/>
        <sz val="12"/>
        <color theme="1"/>
        <rFont val="Franklin Gothic Book"/>
        <family val="2"/>
      </rPr>
      <t> : Tous les aspects de la question ont reçu une réponse/ont été couverts.</t>
    </r>
  </si>
  <si>
    <r>
      <rPr>
        <i/>
        <u/>
        <sz val="12"/>
        <color theme="1"/>
        <rFont val="Franklin Gothic Book"/>
        <family val="2"/>
      </rPr>
      <t>Oui, à travers le rapportage ITIE :</t>
    </r>
    <r>
      <rPr>
        <i/>
        <sz val="12"/>
        <color theme="1"/>
        <rFont val="Franklin Gothic Book"/>
        <family val="2"/>
      </rPr>
      <t xml:space="preserve"> Si le Rapport ITIE ou son site couvre certaines lacunes de divulgation relatives aux données du gouvernement ou des entreprises, sélectionner « Oui, dans le Rapport ITIE ».</t>
    </r>
  </si>
  <si>
    <r>
      <t>Partiellement :</t>
    </r>
    <r>
      <rPr>
        <i/>
        <sz val="12"/>
        <color theme="1"/>
        <rFont val="Franklin Gothic Book"/>
        <family val="2"/>
      </rPr>
      <t xml:space="preserve"> Des aspects de la question ont reçu une réponse/ont été couverts.</t>
    </r>
  </si>
  <si>
    <r>
      <rPr>
        <i/>
        <u/>
        <sz val="12"/>
        <color theme="1"/>
        <rFont val="Franklin Gothic Book"/>
        <family val="2"/>
      </rPr>
      <t>Non disponible :</t>
    </r>
    <r>
      <rPr>
        <i/>
        <sz val="12"/>
        <color theme="1"/>
        <rFont val="Franklin Gothic Book"/>
        <family val="2"/>
      </rPr>
      <t xml:space="preserve"> Les données sont applicables au pays, mais il n’y a pas de données ou d’informations disponibles.</t>
    </r>
  </si>
  <si>
    <r>
      <rPr>
        <i/>
        <u/>
        <sz val="12"/>
        <color theme="1"/>
        <rFont val="Franklin Gothic Book"/>
        <family val="2"/>
      </rPr>
      <t>Non :</t>
    </r>
    <r>
      <rPr>
        <i/>
        <sz val="12"/>
        <color theme="1"/>
        <rFont val="Franklin Gothic Book"/>
        <family val="2"/>
      </rPr>
      <t xml:space="preserve"> Aucune information n’est couverte.</t>
    </r>
  </si>
  <si>
    <r>
      <t>Sans objet :</t>
    </r>
    <r>
      <rPr>
        <i/>
        <sz val="12"/>
        <color theme="1"/>
        <rFont val="Franklin Gothic Book"/>
        <family val="2"/>
      </rPr>
      <t xml:space="preserve"> Si une exigence n’est pas pertinente, sélectionner « Sans objet ». Faire référence à toute information à ce sujet, telle que contenue dans le Rapport ITIE ou dans le procès-verbal d’une réunion du Groupe multipartite. </t>
    </r>
  </si>
  <si>
    <r>
      <t xml:space="preserve">Sans objet </t>
    </r>
    <r>
      <rPr>
        <i/>
        <sz val="12"/>
        <color theme="1"/>
        <rFont val="Franklin Gothic Book"/>
        <family val="2"/>
      </rPr>
      <t>: La question n’est pas pertinente pour la rubrique en question. Si une explication est requise, faire référence à toute information démontrant la non-applicabilité.</t>
    </r>
  </si>
  <si>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</si>
  <si>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</si>
  <si>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r>
      <t xml:space="preserve">Pour la version la plus récente des modèles de données résumées, consultez </t>
    </r>
    <r>
      <rPr>
        <b/>
        <u/>
        <sz val="12"/>
        <color rgb="FF0070C0"/>
        <rFont val="Franklin Gothic Book"/>
        <family val="2"/>
      </rPr>
      <t>https://eiti.org/fr/document/modele-donnees-resumees-itie</t>
    </r>
  </si>
  <si>
    <r>
      <rPr>
        <b/>
        <sz val="12"/>
        <rFont val="Franklin Gothic Book"/>
        <family val="2"/>
      </rPr>
      <t xml:space="preserve">Faites-nous connaître vos réactions ou signalez tout conflit au niveau des données ! Écrivez-nous à </t>
    </r>
    <r>
      <rPr>
        <b/>
        <u/>
        <sz val="12"/>
        <color rgb="FF0070C0"/>
        <rFont val="Franklin Gothic Book"/>
        <family val="2"/>
      </rPr>
      <t>data@eiti.org</t>
    </r>
  </si>
  <si>
    <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</si>
  <si>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r>
      <t xml:space="preserve">Adresse </t>
    </r>
    <r>
      <rPr>
        <b/>
        <sz val="10"/>
        <color rgb="FF0076AF"/>
        <rFont val="Franklin Gothic Book"/>
        <family val="2"/>
      </rPr>
      <t>EITI International Secretariat, Rådhusgata 26, 0151 Oslo, Norvège</t>
    </r>
  </si>
  <si>
    <t>Pays ou région</t>
  </si>
  <si>
    <t>Exercice fiscal couvert par ce fichier de données</t>
  </si>
  <si>
    <t>Source de données</t>
  </si>
  <si>
    <t>Couverture/périmètre des données</t>
  </si>
  <si>
    <t>Coordonnées de contact : soumission de données</t>
  </si>
  <si>
    <t>Modèle de données résumées</t>
  </si>
  <si>
    <r>
      <rPr>
        <b/>
        <sz val="12"/>
        <color rgb="FF000000"/>
        <rFont val="Franklin Gothic Book"/>
        <family val="2"/>
      </rPr>
      <t>Partie 1 - (Présentation)</t>
    </r>
    <r>
      <rPr>
        <sz val="12"/>
        <color rgb="FF000000"/>
        <rFont val="Franklin Gothic Book"/>
        <family val="2"/>
      </rPr>
      <t xml:space="preserve"> Elle couvre les caractéristiques du pays et des données</t>
    </r>
  </si>
  <si>
    <t>Comment remplir cette feuille :</t>
  </si>
  <si>
    <r>
      <t xml:space="preserve">1. Commençant par en haut, </t>
    </r>
    <r>
      <rPr>
        <b/>
        <i/>
        <sz val="12"/>
        <rFont val="Franklin Gothic Book"/>
        <family val="2"/>
      </rPr>
      <t xml:space="preserve">sélectionner votre réponse dans la colonne grise. </t>
    </r>
    <r>
      <rPr>
        <i/>
        <sz val="12"/>
        <rFont val="Franklin Gothic Book"/>
        <family val="2"/>
      </rPr>
      <t xml:space="preserve">Des indications s’affichent dans les cadres jaunes dès que la cellule a été sélectionnée. </t>
    </r>
  </si>
  <si>
    <t xml:space="preserve">2. Lorsqu’il aura été répondu à certaines questions, de nouvelles indications et questions peuvent s’afficher. Merci de répondre à chacune d’elles jusqu’à ce que la section ait été remplie. </t>
  </si>
  <si>
    <r>
      <t xml:space="preserve">3. Inclure au besoin toute information supplémentaire ou tout commentaire dans la colonne </t>
    </r>
    <r>
      <rPr>
        <b/>
        <i/>
        <sz val="12"/>
        <color theme="1"/>
        <rFont val="Franklin Gothic Book"/>
        <family val="2"/>
      </rPr>
      <t>Source/Commentaires</t>
    </r>
    <r>
      <rPr>
        <i/>
        <sz val="12"/>
        <color theme="1"/>
        <rFont val="Franklin Gothic Book"/>
        <family val="2"/>
      </rPr>
      <t>.</t>
    </r>
  </si>
  <si>
    <r>
      <rPr>
        <i/>
        <sz val="12"/>
        <rFont val="Franklin Gothic Book"/>
        <family val="2"/>
      </rPr>
      <t xml:space="preserve">Si vous avez des questions, veuillez contacter </t>
    </r>
    <r>
      <rPr>
        <b/>
        <i/>
        <u/>
        <sz val="12"/>
        <color theme="10"/>
        <rFont val="Franklin Gothic Book"/>
        <family val="2"/>
      </rPr>
      <t>data@eiti.org</t>
    </r>
  </si>
  <si>
    <t>Les cellules en bleu pâle ne servent qu’à indiquer les sources et/ou à inscrire des commentaires</t>
  </si>
  <si>
    <t xml:space="preserve">Partie 1 - Présentation </t>
  </si>
  <si>
    <t>Description</t>
  </si>
  <si>
    <t>Inscrire les données dans cette colonne</t>
  </si>
  <si>
    <t>Source/Commentaires</t>
  </si>
  <si>
    <t>Nom du pays ou de la région</t>
  </si>
  <si>
    <t>Mali</t>
  </si>
  <si>
    <t>Code ISO de la devise</t>
  </si>
  <si>
    <t>Nom de la monnaie nationale</t>
  </si>
  <si>
    <t>Franc CFA d’Afrique de l’Ouest</t>
  </si>
  <si>
    <t>Monnaie nationale selon ISO-4217</t>
  </si>
  <si>
    <t>Date de début</t>
  </si>
  <si>
    <t>Date de fin</t>
  </si>
  <si>
    <t>Un Rapport ITIE a-t-il été préparé par un Administrateur indépendant ?</t>
  </si>
  <si>
    <t>Oui</t>
  </si>
  <si>
    <t>Quel est le nom de l’entreprise ?</t>
  </si>
  <si>
    <t>Pyramis</t>
  </si>
  <si>
    <t>Date à laquelle le Rapport ITIE a été rendu public</t>
  </si>
  <si>
    <t>URL, Rapport ITIE</t>
  </si>
  <si>
    <t>Les données ITIE sont-elles systématiquement divulguées par le gouvernement à une adresse unique?</t>
  </si>
  <si>
    <t>Non</t>
  </si>
  <si>
    <t>Date de publication des données ITIE</t>
  </si>
  <si>
    <t>N/A</t>
  </si>
  <si>
    <t>Lien vers le site Internet (URL) de données ITIE</t>
  </si>
  <si>
    <t>Existe-t-il d’autres fichiers de caractère pertinent ?</t>
  </si>
  <si>
    <t>Date à laquelle l’autre fichier a été rendu public</t>
  </si>
  <si>
    <t>URL</t>
  </si>
  <si>
    <r>
      <t xml:space="preserve">Accessibilités des données et données ouvertes </t>
    </r>
    <r>
      <rPr>
        <b/>
        <u/>
        <sz val="12"/>
        <color theme="4"/>
        <rFont val="Franklin Gothic Book"/>
        <family val="2"/>
      </rPr>
      <t>(Exigence 7.2)</t>
    </r>
  </si>
  <si>
    <t>Le gouvernement applique-t-il une politique de données ouvertes ?</t>
  </si>
  <si>
    <t>Non disponible</t>
  </si>
  <si>
    <t>Portail/fichiers de données ouvertes</t>
  </si>
  <si>
    <t>Couverture sectorielle</t>
  </si>
  <si>
    <t>Pétrole</t>
  </si>
  <si>
    <t>Gaz</t>
  </si>
  <si>
    <t>Mines (y compris carrières)</t>
  </si>
  <si>
    <t>Autres secteurs (autres que les secteur en amont)</t>
  </si>
  <si>
    <t>Si oui, préciser le nom (insérer de nouvelles lignes si multiples)</t>
  </si>
  <si>
    <t>Nombre d’entités de l’État déclarantes (Entreprises d'Etat incluses si collectant)</t>
  </si>
  <si>
    <t>Nombre d’entreprises déclarantes (Entreprises d'Etat incluses si payeur)</t>
  </si>
  <si>
    <r>
      <rPr>
        <i/>
        <sz val="12"/>
        <rFont val="Franklin Gothic Book"/>
        <family val="2"/>
      </rPr>
      <t>Devise de déclaration (</t>
    </r>
    <r>
      <rPr>
        <i/>
        <sz val="12"/>
        <color rgb="FF0070C0"/>
        <rFont val="Franklin Gothic Book"/>
        <family val="2"/>
      </rPr>
      <t>codes de devise ISO-4217</t>
    </r>
    <r>
      <rPr>
        <i/>
        <sz val="12"/>
        <rFont val="Franklin Gothic Book"/>
        <family val="2"/>
      </rPr>
      <t>)</t>
    </r>
  </si>
  <si>
    <t>XOF</t>
  </si>
  <si>
    <t xml:space="preserve">Taux de change utilisé : 1 USD = </t>
  </si>
  <si>
    <t>Cours des devises du vendredi 30 décembre 2022</t>
  </si>
  <si>
    <t>Source du taux de change (URL,…):</t>
  </si>
  <si>
    <t>https://www.bceao.int/fr/cours/cours-des-devises-contre-Franc-CFA-appliquer-aux-transferts</t>
  </si>
  <si>
    <r>
      <t xml:space="preserve">Exigence ITIE 4.7: </t>
    </r>
    <r>
      <rPr>
        <sz val="12"/>
        <rFont val="Franklin Gothic Book"/>
        <family val="2"/>
      </rPr>
      <t>Désagrégation</t>
    </r>
  </si>
  <si>
    <t>... par flux de revenus</t>
  </si>
  <si>
    <t>... par entité de l’État</t>
  </si>
  <si>
    <t>... par entreprise</t>
  </si>
  <si>
    <t>... par projet</t>
  </si>
  <si>
    <t>Vue d’ensemble /exigence relative aux données</t>
  </si>
  <si>
    <t>Divulgation systématique</t>
  </si>
  <si>
    <t>Calcul à l’aide de la liste de vérification</t>
  </si>
  <si>
    <t>À travers le rapportage ITIE</t>
  </si>
  <si>
    <t>Sans objet.</t>
  </si>
  <si>
    <t>Information non disponible</t>
  </si>
  <si>
    <t>Nom et coordonnées de contact de la personne soumettant ce fichier</t>
  </si>
  <si>
    <t>Name</t>
  </si>
  <si>
    <t>Seydou ZERBO</t>
  </si>
  <si>
    <t>Organisation</t>
  </si>
  <si>
    <t>PYRAMIS</t>
  </si>
  <si>
    <t>Adresse électronique</t>
  </si>
  <si>
    <t>seydou.zerbo@pyramis-ac.com</t>
  </si>
  <si>
    <r>
      <rPr>
        <b/>
        <sz val="10.5"/>
        <rFont val="Franklin Gothic Book"/>
        <family val="2"/>
      </rP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</si>
  <si>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r>
      <rPr>
        <b/>
        <sz val="12"/>
        <color rgb="FF000000"/>
        <rFont val="Franklin Gothic Book"/>
        <family val="2"/>
      </rPr>
      <t>Partie 2 (liste de vérification)</t>
    </r>
    <r>
      <rPr>
        <sz val="12"/>
        <color rgb="FF000000"/>
        <rFont val="Franklin Gothic Book"/>
        <family val="2"/>
      </rPr>
      <t xml:space="preserve"> Elle couvre l’information contextuelle et financière agrégée prévue par les Exigences ITIE 2,3,4,5 et 6.</t>
    </r>
  </si>
  <si>
    <t xml:space="preserve">Pour chaque ligne, veuillez procéder comme suit </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</si>
  <si>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</si>
  <si>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 D’autres orientations apparaissent lorsque vous remplissez les cellules. Remplissez-les comme indiqué, complétant chaque colonne de chaque ligne avant de remplir la ligne suivante.</t>
  </si>
  <si>
    <r>
      <t xml:space="preserve">Par exemple, en sélectionnant « Oui, dans le Rapport ITIE », le texte « Veuillez inclure la section du Rapport ITIE » dans la case </t>
    </r>
    <r>
      <rPr>
        <b/>
        <i/>
        <sz val="12"/>
        <color theme="1"/>
        <rFont val="Franklin Gothic Book"/>
        <family val="2"/>
      </rPr>
      <t xml:space="preserve">Source/unités </t>
    </r>
    <r>
      <rPr>
        <i/>
        <sz val="12"/>
        <color theme="1"/>
        <rFont val="Franklin Gothic Book"/>
        <family val="2"/>
      </rPr>
      <t>apparaît.</t>
    </r>
  </si>
  <si>
    <r>
      <t xml:space="preserve">3. Insérez au besoin toute information supplémentaire ou tout commentaire dans la colonne </t>
    </r>
    <r>
      <rPr>
        <b/>
        <i/>
        <sz val="12"/>
        <color theme="1"/>
        <rFont val="Franklin Gothic Book"/>
        <family val="2"/>
      </rPr>
      <t>Commentaires/Notes</t>
    </r>
    <r>
      <rPr>
        <i/>
        <sz val="12"/>
        <color theme="1"/>
        <rFont val="Franklin Gothic Book"/>
        <family val="2"/>
      </rPr>
      <t>.</t>
    </r>
  </si>
  <si>
    <r>
      <rPr>
        <sz val="12"/>
        <rFont val="Franklin Gothic Book"/>
        <family val="2"/>
      </rPr>
      <t xml:space="preserve">Si vous avez des questions, veuillez contacter </t>
    </r>
    <r>
      <rPr>
        <b/>
        <u/>
        <sz val="12"/>
        <color theme="10"/>
        <rFont val="Franklin Gothic Book"/>
        <family val="2"/>
      </rPr>
      <t>data@eiti.org</t>
    </r>
  </si>
  <si>
    <t>Les cellules en bleu pâle ne servent qu’à indiquer les sources et/ou inscrire des commentaires</t>
  </si>
  <si>
    <t xml:space="preserve">Ignorez les cellules en blanc, car elles n’exigent aucune action </t>
  </si>
  <si>
    <t>Partie 2 - Liste de pointage</t>
  </si>
  <si>
    <r>
      <t xml:space="preserve">Veuillez répondre à </t>
    </r>
    <r>
      <rPr>
        <i/>
        <u/>
        <sz val="12"/>
        <color rgb="FF000000"/>
        <rFont val="Franklin Gothic Book"/>
        <family val="2"/>
      </rPr>
      <t>toutes les questions posées ci-dessous</t>
    </r>
    <r>
      <rPr>
        <i/>
        <sz val="12"/>
        <color rgb="FF000000"/>
        <rFont val="Franklin Gothic Book"/>
        <family val="2"/>
      </rPr>
      <t xml:space="preserve">. </t>
    </r>
  </si>
  <si>
    <t>Exigence</t>
  </si>
  <si>
    <t>Inclusion</t>
  </si>
  <si>
    <t>Source/unités</t>
  </si>
  <si>
    <t>Commentaires/Notes</t>
  </si>
  <si>
    <r>
      <t xml:space="preserve">Exigence ITIE 2.1 : </t>
    </r>
    <r>
      <rPr>
        <b/>
        <sz val="10.5"/>
        <rFont val="Franklin Gothic Book"/>
        <family val="2"/>
      </rPr>
      <t xml:space="preserve">Cadre légal et régime fiscal </t>
    </r>
  </si>
  <si>
    <t>Le gouvernement publie-t-il des informations concernant</t>
  </si>
  <si>
    <t>Les lois et réglementations ?</t>
  </si>
  <si>
    <t>Oui, à travers le rapportage ITIE</t>
  </si>
  <si>
    <t>Sous-Section 4.1 et  4.2  du rapport ITIE 2022</t>
  </si>
  <si>
    <t>Vue d’ensemble des rôles des agences gouvernementales ?</t>
  </si>
  <si>
    <t>Sous-Section 4.2.1  du rapport ITIE 2022</t>
  </si>
  <si>
    <t>Régime des droits pétroliers et miniers?</t>
  </si>
  <si>
    <t>Sous-Section 4.2.2  du rapport ITIE 2022</t>
  </si>
  <si>
    <t>Régime fiscal ?</t>
  </si>
  <si>
    <t>Sous-Section 4.2.3  du rapport ITIE 2022</t>
  </si>
  <si>
    <r>
      <t xml:space="preserve">Exigence ITIE 2.2: </t>
    </r>
    <r>
      <rPr>
        <b/>
        <sz val="10.5"/>
        <rFont val="Franklin Gothic Book"/>
        <family val="2"/>
      </rPr>
      <t>Octroi des contrats et licences</t>
    </r>
  </si>
  <si>
    <t>le processus d’octroi des licences ?</t>
  </si>
  <si>
    <t>Sous-Section 5.3.1 du rapport ITIE 2022</t>
  </si>
  <si>
    <t>et les critères techniques et financiers utilisés ?</t>
  </si>
  <si>
    <t>le(s) processus de transfert de licences ?</t>
  </si>
  <si>
    <t>processus d’appel d’offres :</t>
  </si>
  <si>
    <t>Nombre d’octrois et de transferts pour l’exercice couvert</t>
  </si>
  <si>
    <t>251 titres miniers et 0 pétroliers en 2022</t>
  </si>
  <si>
    <r>
      <t xml:space="preserve">Exigence ITIE 2.3: </t>
    </r>
    <r>
      <rPr>
        <b/>
        <sz val="10.5"/>
        <rFont val="Franklin Gothic Book"/>
        <family val="2"/>
      </rPr>
      <t>Registre des licences</t>
    </r>
  </si>
  <si>
    <t>Registres des licences pour le secteur minier</t>
  </si>
  <si>
    <t>&lt;Rapportage ITIE ou divulgation systématique?&gt;</t>
  </si>
  <si>
    <t>Annexe 8 du rapport ITIE 2022 et MCAS</t>
  </si>
  <si>
    <t>https://mali.revenuedev.org/license</t>
  </si>
  <si>
    <t>Registre des licences pour le secteur pétrolier</t>
  </si>
  <si>
    <t>Registre des licences pour tout autre secteur - ajouter des lignes au besoin</t>
  </si>
  <si>
    <r>
      <t xml:space="preserve">Exigence ITIE 2.4: </t>
    </r>
    <r>
      <rPr>
        <b/>
        <sz val="10.5"/>
        <rFont val="Franklin Gothic Book"/>
        <family val="2"/>
      </rPr>
      <t>Divulgation des contrats</t>
    </r>
  </si>
  <si>
    <t>Politique sur la divulgation des contrats</t>
  </si>
  <si>
    <t>Sous-Section 5.5.3  du rapport ITIE 2022</t>
  </si>
  <si>
    <t>Les contrats sont-ils divulgués ?</t>
  </si>
  <si>
    <t>Registre des contrats pour le secteur minier</t>
  </si>
  <si>
    <t>Objet d'une recommandation</t>
  </si>
  <si>
    <t>Registre des contrats pour le secteur pétrolier</t>
  </si>
  <si>
    <t>Registre des contrats pour tout autre secteur - ajouter des ligne s’il y en a plusieurs</t>
  </si>
  <si>
    <r>
      <t xml:space="preserve">Exigence ITIE 2.5: </t>
    </r>
    <r>
      <rPr>
        <b/>
        <sz val="10.5"/>
        <rFont val="Franklin Gothic Book"/>
        <family val="2"/>
      </rPr>
      <t>Propriété réelle</t>
    </r>
  </si>
  <si>
    <t>Politique du gouvernement concernant la propriété réelle</t>
  </si>
  <si>
    <t>Sous-Section 5.6  du rapport ITIE 2022</t>
  </si>
  <si>
    <t>Des données de propriété réelle sont-elles divulguées ?</t>
  </si>
  <si>
    <t>Registre de la propriété réelle</t>
  </si>
  <si>
    <r>
      <t xml:space="preserve">Exigence ITIE 2.6 : </t>
    </r>
    <r>
      <rPr>
        <b/>
        <sz val="10.5"/>
        <rFont val="Franklin Gothic Book"/>
        <family val="2"/>
      </rPr>
      <t>Participation de l’État</t>
    </r>
  </si>
  <si>
    <t>Le gouvernement rend-il compte de sa participation dans le secteur extractif ?</t>
  </si>
  <si>
    <t>Sous-Section 5.7  du rapport ITIE 2022</t>
  </si>
  <si>
    <t>Toute référence à des entreprises d’État (portails ou sites Internet d’entreprise), telle que paraissant dans le Rapport (Ajouter des lignes si plusieurs Entreprises D'Etat)</t>
  </si>
  <si>
    <t>Référence au(s) rapport(s) financier(s) audité(s) (Ajouter des lignes si plusieurs Entreprises d'Etat)</t>
  </si>
  <si>
    <r>
      <t xml:space="preserve">Exigence ITIE 3.1: </t>
    </r>
    <r>
      <rPr>
        <b/>
        <sz val="10.5"/>
        <rFont val="Franklin Gothic Book"/>
        <family val="2"/>
      </rPr>
      <t>Prospection</t>
    </r>
  </si>
  <si>
    <t>Vue d’ensemble des industries extractives, y compris de toute activité importante de prospection.</t>
  </si>
  <si>
    <t>Sous-Section 6.1  du rapport ITIE 2022</t>
  </si>
  <si>
    <r>
      <t xml:space="preserve">Exigence ITIE 3.2: </t>
    </r>
    <r>
      <rPr>
        <b/>
        <sz val="10.5"/>
        <rFont val="Franklin Gothic Book"/>
        <family val="2"/>
      </rPr>
      <t>Production</t>
    </r>
  </si>
  <si>
    <t>(Nomenclature SH des Nations Unies)</t>
  </si>
  <si>
    <t>Divulgation des volumes de production</t>
  </si>
  <si>
    <t>Sous-Section 6.2  du rapport ITIE 2022</t>
  </si>
  <si>
    <t>Divulgation des valeurs de production</t>
  </si>
  <si>
    <t>Pétrole brut (2709), volume</t>
  </si>
  <si>
    <t>Sm3</t>
  </si>
  <si>
    <t>USD</t>
  </si>
  <si>
    <t>&lt;méthode de calcul de la valeur de la production&gt;</t>
  </si>
  <si>
    <t>Gaz naturel (2711), volume</t>
  </si>
  <si>
    <t>Sm3 o.e.</t>
  </si>
  <si>
    <t>Or (7108), volume</t>
  </si>
  <si>
    <t>Tonnes</t>
  </si>
  <si>
    <t>Argent (7106), volume</t>
  </si>
  <si>
    <t>Charbon (2701), volume</t>
  </si>
  <si>
    <t>Cuivre (2603), volume</t>
  </si>
  <si>
    <t>Ajouter ici toute autre matière première, volume</t>
  </si>
  <si>
    <r>
      <t xml:space="preserve">Exigences ITIE 3.3 : </t>
    </r>
    <r>
      <rPr>
        <b/>
        <sz val="10.5"/>
        <rFont val="Franklin Gothic Book"/>
        <family val="2"/>
      </rPr>
      <t>Exportations</t>
    </r>
  </si>
  <si>
    <t>Divulgation des volumes d’exportation</t>
  </si>
  <si>
    <t>Sous-Section 6.3  du rapport ITIE 2022</t>
  </si>
  <si>
    <t>Divulgation des valeurs d’exportation</t>
  </si>
  <si>
    <r>
      <t xml:space="preserve">Exigence ITIE 4.1 : </t>
    </r>
    <r>
      <rPr>
        <b/>
        <sz val="10.5"/>
        <rFont val="Franklin Gothic Book"/>
        <family val="2"/>
      </rPr>
      <t>Exhaustivité</t>
    </r>
  </si>
  <si>
    <t>Le gouvernement divulgue-t-il entièrement les revenus extractifs par flux de revenus ?</t>
  </si>
  <si>
    <t>Sous-Section 7.8.3 du rapport ITIE 2022</t>
  </si>
  <si>
    <t>Les décisions du Groupe multipartite concernant les seuils de matérialité sont-elles publiquement disponibles ?</t>
  </si>
  <si>
    <t>Sous-Section 2.2.2 du rapport ITIE 2022</t>
  </si>
  <si>
    <t>Couverture de la réconciliation</t>
  </si>
  <si>
    <t>Calcul automatique utilisant le total des revenus du gouvernement et le total des données par entreprise</t>
  </si>
  <si>
    <r>
      <t xml:space="preserve">Exigence ITIE 4.2: </t>
    </r>
    <r>
      <rPr>
        <b/>
        <sz val="10.5"/>
        <rFont val="Franklin Gothic Book"/>
        <family val="2"/>
      </rPr>
      <t>Revenus en nature</t>
    </r>
  </si>
  <si>
    <t>Le gouvernement divulgue-t-il des données sur les revenus en nature ?</t>
  </si>
  <si>
    <t>Si oui, quel est le volume reçu?</t>
  </si>
  <si>
    <t>Pétrole brut, volume</t>
  </si>
  <si>
    <t>Gaz naturel, volume</t>
  </si>
  <si>
    <t>Si oui, combien a été vendu?</t>
  </si>
  <si>
    <t>Si oui, quel est le total des revenus transférés à l'Etat issus des ventes de pétrole, gas et/ou minerais?</t>
  </si>
  <si>
    <r>
      <t xml:space="preserve">Exigence ITIE 4.3 : </t>
    </r>
    <r>
      <rPr>
        <b/>
        <sz val="10.5"/>
        <rFont val="Franklin Gothic Book"/>
        <family val="2"/>
      </rPr>
      <t xml:space="preserve">Accords de troc </t>
    </r>
  </si>
  <si>
    <t>Le gouvernement divulgue-t-il des informations concernant les accords de troc et de fourniture d’infrastructures ?</t>
  </si>
  <si>
    <t>Si oui, quel est le montant total des revenus perçus à partir des accords de troc et de fourniture d’infrastructures ?</t>
  </si>
  <si>
    <r>
      <t xml:space="preserve">Exigence ITIE 4.4: </t>
    </r>
    <r>
      <rPr>
        <b/>
        <sz val="10.5"/>
        <rFont val="Franklin Gothic Book"/>
        <family val="2"/>
      </rPr>
      <t>Revenus provenant du transport</t>
    </r>
  </si>
  <si>
    <t>Le gouvernement divulgue-t-il des informations sur les revenus provenant du transport ?</t>
  </si>
  <si>
    <t>Sous-Section 7.5 du rapport ITIE 2022</t>
  </si>
  <si>
    <t>Si oui, quel est le montant total des revenus perçus à partir du transport de matières premières ?</t>
  </si>
  <si>
    <r>
      <t xml:space="preserve">Exigence ITIE 4.5 : </t>
    </r>
    <r>
      <rPr>
        <b/>
        <sz val="10.5"/>
        <rFont val="Franklin Gothic Book"/>
        <family val="2"/>
      </rPr>
      <t xml:space="preserve">Transactions liées aux entreprises d’État </t>
    </r>
  </si>
  <si>
    <t>Le gouvernement divulgue-t-il des informations sur les transactions des entreprises d’État ?</t>
  </si>
  <si>
    <t>Si oui, quel est le montant total des revenus perçus par les entreprises d’État ?</t>
  </si>
  <si>
    <r>
      <t xml:space="preserve">Exigence ITIE 4.6: </t>
    </r>
    <r>
      <rPr>
        <b/>
        <sz val="10.5"/>
        <rFont val="Franklin Gothic Book"/>
        <family val="2"/>
      </rPr>
      <t xml:space="preserve">Paiements directs infranationaux </t>
    </r>
  </si>
  <si>
    <t>Sous-Section 7.6 et 8.2.2  du rapport ITIE 2022</t>
  </si>
  <si>
    <t>Si oui, quel est le montant total des revenus infranationaux perçus ?</t>
  </si>
  <si>
    <r>
      <t xml:space="preserve">Exigence ITIE 4.8 : </t>
    </r>
    <r>
      <rPr>
        <b/>
        <sz val="10.5"/>
        <rFont val="Franklin Gothic Book"/>
        <family val="2"/>
      </rPr>
      <t>Ponctualité des données</t>
    </r>
  </si>
  <si>
    <t>Ponctualité des données (nombre d’années entre la fin de l’exercice fiscal et la publication)</t>
  </si>
  <si>
    <r>
      <t xml:space="preserve">Exigence ITIE 4.9: </t>
    </r>
    <r>
      <rPr>
        <b/>
        <sz val="10.5"/>
        <rFont val="Franklin Gothic Book"/>
        <family val="2"/>
      </rPr>
      <t>Qualité des données</t>
    </r>
  </si>
  <si>
    <t>Le gouvernement divulgue-t-il régulièrement des données financières aux termes de l’Exigence 4.1 (divulgation complète des flux de revenus intéressant à la fois le gouvernement et les entreprises) de la Norme ITIE ?</t>
  </si>
  <si>
    <t>Section 9 du rapport ITIE 2022</t>
  </si>
  <si>
    <t>Les données financières sont-elles soumises à un audit crédible et indépendant, qui applique les normes internationales ?</t>
  </si>
  <si>
    <t>Sous-Section 7.8 du rapport ITIE 2022</t>
  </si>
  <si>
    <t>Les agences gouvernementales font-elles l’objet d’audits crédibles et indépendants ?</t>
  </si>
  <si>
    <t>Base de données des audits d’entités de l’État</t>
  </si>
  <si>
    <t>Les entreprises sont-elles soumises à des audits crédibles et indépendants ?</t>
  </si>
  <si>
    <t>Base de données des audits d’entreprise</t>
  </si>
  <si>
    <r>
      <t xml:space="preserve">Exigence 5.1 : </t>
    </r>
    <r>
      <rPr>
        <b/>
        <sz val="10.5"/>
        <rFont val="Franklin Gothic Book"/>
        <family val="2"/>
      </rPr>
      <t>Répartition des revenus provenant des industries extractives</t>
    </r>
  </si>
  <si>
    <t>Le gouvernement précise-t-il si l’ensemble des revenus extractifs sont inscrits dans le budget national (c’est-à-dire, inscrits dans le compte consolidé/compte unique du trésor de l’État ?)</t>
  </si>
  <si>
    <t>Le gouvernement divulgue-t-il la part des revenus extractifs qui ne sont pas inscrits dans le budget de l’État ?</t>
  </si>
  <si>
    <r>
      <t xml:space="preserve">Exigence ITIE 5.2 : </t>
    </r>
    <r>
      <rPr>
        <b/>
        <sz val="10.5"/>
        <rFont val="Franklin Gothic Book"/>
        <family val="2"/>
      </rPr>
      <t>Transferts infranationaux</t>
    </r>
  </si>
  <si>
    <t>Le gouvernement divulgue-t-il des informations sur les transferts infranationaux ?</t>
  </si>
  <si>
    <t>Sous-Section 8.2 du rapport ITIE 2022</t>
  </si>
  <si>
    <t>Si oui, quelle aurait dû être la part des revenus transférés par le gouvernement en vertu de la formule de répartition des revenus ?</t>
  </si>
  <si>
    <t>Si oui, quel fut le montant des revenus effectivement transférés ?</t>
  </si>
  <si>
    <r>
      <t xml:space="preserve">Exigence ITIE 5.3 : </t>
    </r>
    <r>
      <rPr>
        <b/>
        <sz val="10.5"/>
        <rFont val="Franklin Gothic Book"/>
        <family val="2"/>
      </rPr>
      <t xml:space="preserve">Gestion des revenus et dépenses publiques </t>
    </r>
  </si>
  <si>
    <t>Le gouvernement divulgue-t-il l’affectation éventuelle de certains revenus extractifs à des usages, programmes ou zones géographiques particuliers ?</t>
  </si>
  <si>
    <t>Le gouvernement donne-t-il une description des processus budgétaire et d’audit du pays ?</t>
  </si>
  <si>
    <t>Sous-Section 8.3.2  du rapport ITIE 2022</t>
  </si>
  <si>
    <r>
      <t xml:space="preserve">Le gouvernement divulgue-t-il des informations publiquement disponibles relatives aux budgets et </t>
    </r>
    <r>
      <rPr>
        <sz val="10.5"/>
        <rFont val="Franklin Gothic Book"/>
        <family val="2"/>
      </rPr>
      <t xml:space="preserve">
</t>
    </r>
    <r>
      <rPr>
        <i/>
        <sz val="10.5"/>
        <rFont val="Franklin Gothic Book"/>
        <family val="2"/>
      </rPr>
      <t>aux dépenses ? - ajouter des lignes en cas de divulgations multiples</t>
    </r>
  </si>
  <si>
    <t>Oui, divulgation systématique</t>
  </si>
  <si>
    <t>https://www.finances.gouv.ml/</t>
  </si>
  <si>
    <r>
      <t xml:space="preserve">Exigence ITIE 6.1: </t>
    </r>
    <r>
      <rPr>
        <b/>
        <sz val="10.5"/>
        <rFont val="Franklin Gothic Book"/>
        <family val="2"/>
      </rPr>
      <t>Dépenses sociales et environnementales</t>
    </r>
  </si>
  <si>
    <t>Le gouvernement divulgue-t-il des informations sur les dépenses sociales ?</t>
  </si>
  <si>
    <t>Si oui, quel est le montant total des dépenses sociales obligatoires reçues ?</t>
  </si>
  <si>
    <t>Si oui, quel est le montant total des dépenses sociales volontaires reçues ?</t>
  </si>
  <si>
    <t>Les entreprises divulguent-elles des informations sur leurs dépenses sociales ?</t>
  </si>
  <si>
    <t>Sous-Section 9.2 du rapport ITIE 2022</t>
  </si>
  <si>
    <t>Si oui, quel est le montant total des dépenses sociales obligatoires engagées ?</t>
  </si>
  <si>
    <t>Si oui, quel est le montant total des dépenses sociales volontaires engagées ?</t>
  </si>
  <si>
    <t>Le gouvernement divulgue-t-il des informations sur les paiements liés à l'environnement?</t>
  </si>
  <si>
    <t>Si oui, quel est le montant total des paiements obligatoires liés à l'environnement?</t>
  </si>
  <si>
    <t>Si oui, quel est le montant total des paiements volontaires liés à l'environnement?</t>
  </si>
  <si>
    <r>
      <t xml:space="preserve">Exigence ITIE 6.2: </t>
    </r>
    <r>
      <rPr>
        <b/>
        <sz val="10.5"/>
        <rFont val="Franklin Gothic Book"/>
        <family val="2"/>
      </rPr>
      <t>Dépenses quasi-fiscales </t>
    </r>
  </si>
  <si>
    <t>Le gouvernement ou les entreprises d’État divulguent-ils des informations sur les dépenses quasi-fiscales ?</t>
  </si>
  <si>
    <t>Si oui, quel est le montant total des dépenses quasi fiscales engagées par les entreprises d’État ?</t>
  </si>
  <si>
    <r>
      <t xml:space="preserve">Exigence ITIE 6.3: </t>
    </r>
    <r>
      <rPr>
        <b/>
        <sz val="10.5"/>
        <rFont val="Franklin Gothic Book"/>
        <family val="2"/>
      </rPr>
      <t xml:space="preserve">Contribution économique </t>
    </r>
  </si>
  <si>
    <t>Le gouvernement divulgue-t-il des informations sur la contribution économique du secteur extractif ?</t>
  </si>
  <si>
    <t>Sous-Section 9.8, 9.9 et 9.10, 9.11 du rapport ITIE 2022</t>
  </si>
  <si>
    <r>
      <rPr>
        <i/>
        <sz val="10.5"/>
        <rFont val="Franklin Gothic Book"/>
        <family val="2"/>
      </rPr>
      <t xml:space="preserve">PIB - industries extractives selon le </t>
    </r>
    <r>
      <rPr>
        <i/>
        <u/>
        <sz val="10.5"/>
        <color rgb="FF0076AF"/>
        <rFont val="Franklin Gothic Book"/>
        <family val="2"/>
      </rPr>
      <t>SCN 2008</t>
    </r>
    <r>
      <rPr>
        <i/>
        <sz val="10.5"/>
        <rFont val="Franklin Gothic Book"/>
        <family val="2"/>
      </rPr>
      <t xml:space="preserve"> (valeur ajoutée brute)</t>
    </r>
  </si>
  <si>
    <t>PIB - secteur artisanal et informel</t>
  </si>
  <si>
    <t>PIB - tous secteurs</t>
  </si>
  <si>
    <t>Revenus du gouvernement - industries extractives</t>
  </si>
  <si>
    <t>Revenus du gouvernement - tous secteurs</t>
  </si>
  <si>
    <t>Exportations - industries extractives</t>
  </si>
  <si>
    <t>Exportations - tous secteurs</t>
  </si>
  <si>
    <t>Emploi - secteur extractif - homme</t>
  </si>
  <si>
    <t>employés</t>
  </si>
  <si>
    <t>Emploi - secteur extractif - femme</t>
  </si>
  <si>
    <t xml:space="preserve">Emploi - secteur extractif </t>
  </si>
  <si>
    <t>Emploi - tous secteurs</t>
  </si>
  <si>
    <t>Investissements - secteur extractif</t>
  </si>
  <si>
    <t>Investissements - tous secteurs</t>
  </si>
  <si>
    <r>
      <t xml:space="preserve">EITI Requirement 6.4: </t>
    </r>
    <r>
      <rPr>
        <b/>
        <u/>
        <sz val="10.5"/>
        <rFont val="Franklin Gothic Book"/>
        <family val="2"/>
      </rPr>
      <t>Impact environnemental</t>
    </r>
  </si>
  <si>
    <t>Le gouvernement divulgue-t-il des informations à propos:</t>
  </si>
  <si>
    <t>Du cadre légal et administratif concernant la gestion de l'environnement?</t>
  </si>
  <si>
    <t>Banque de données contenant études d'impact environnemental, procédures de certification ou documentation similaire relevant de la protection de l'environnement?</t>
  </si>
  <si>
    <t>Autres informations concernant des procédures administratives et de régulation de l'environnement?</t>
  </si>
  <si>
    <r>
      <rPr>
        <b/>
        <sz val="12"/>
        <color rgb="FF000000"/>
        <rFont val="Franklin Gothic Book"/>
        <family val="2"/>
      </rPr>
      <t>Partie 3 (Entités déclarantes)</t>
    </r>
    <r>
      <rPr>
        <sz val="12"/>
        <color rgb="FF000000"/>
        <rFont val="Franklin Gothic Book"/>
        <family val="2"/>
      </rPr>
      <t xml:space="preserve"> Elle énumère les entités déclarantes (entités de l’État, entreprises et projets) et fournit des informations y afférentes. </t>
    </r>
  </si>
  <si>
    <r>
      <t>1. Veuillez commencer par la première case (</t>
    </r>
    <r>
      <rPr>
        <b/>
        <i/>
        <sz val="12"/>
        <color theme="1"/>
        <rFont val="Franklin Gothic Book"/>
        <family val="2"/>
      </rPr>
      <t>liste des entités déclarantes de l’État</t>
    </r>
    <r>
      <rPr>
        <i/>
        <sz val="12"/>
        <color theme="1"/>
        <rFont val="Franklin Gothic Book"/>
        <family val="2"/>
      </rPr>
      <t>), en indiquant le nom de chacune d’elles</t>
    </r>
  </si>
  <si>
    <r>
      <t xml:space="preserve">2. Remplissez la ligne des </t>
    </r>
    <r>
      <rPr>
        <b/>
        <i/>
        <sz val="12"/>
        <color theme="1"/>
        <rFont val="Franklin Gothic Book"/>
        <family val="2"/>
      </rPr>
      <t>identifiants d’entreprise</t>
    </r>
    <r>
      <rPr>
        <i/>
        <sz val="12"/>
        <color theme="1"/>
        <rFont val="Franklin Gothic Book"/>
        <family val="2"/>
      </rPr>
      <t xml:space="preserve"> Des orientations vous seront données dans les cases jaunes lorsque la cellule est mise en évidence</t>
    </r>
  </si>
  <si>
    <r>
      <t xml:space="preserve">3. Remplissez la liste des </t>
    </r>
    <r>
      <rPr>
        <b/>
        <i/>
        <sz val="12"/>
        <color theme="1"/>
        <rFont val="Franklin Gothic Book"/>
        <family val="2"/>
      </rPr>
      <t>entreprises déclarantes</t>
    </r>
    <r>
      <rPr>
        <i/>
        <sz val="12"/>
        <color theme="1"/>
        <rFont val="Franklin Gothic Book"/>
        <family val="2"/>
      </rPr>
      <t>, commençant par la première colonne, « Nom complet de l’entreprise » Remplissez en suivant les instructions, complétant chaque colonne sur chaque ligne avant de commencer la ligne suivante.</t>
    </r>
  </si>
  <si>
    <r>
      <t xml:space="preserve">4. Remplissez la </t>
    </r>
    <r>
      <rPr>
        <b/>
        <i/>
        <sz val="12"/>
        <color theme="1"/>
        <rFont val="Franklin Gothic Book"/>
        <family val="2"/>
      </rPr>
      <t>liste des Projets à déclarer</t>
    </r>
    <r>
      <rPr>
        <i/>
        <sz val="12"/>
        <color theme="1"/>
        <rFont val="Franklin Gothic Book"/>
        <family val="2"/>
      </rPr>
      <t>, commençant par la première colonne, « Nom complet du projet »</t>
    </r>
  </si>
  <si>
    <r>
      <rPr>
        <i/>
        <sz val="12"/>
        <rFont val="Franklin Gothic Book"/>
        <family val="2"/>
      </rPr>
      <t xml:space="preserve">Si vous avez des questions, veuillez contacter </t>
    </r>
    <r>
      <rPr>
        <b/>
        <u/>
        <sz val="12"/>
        <color theme="10"/>
        <rFont val="Franklin Gothic Book"/>
        <family val="2"/>
      </rPr>
      <t>data@eiti.org</t>
    </r>
  </si>
  <si>
    <t>Partie 3 - Entités déclarantes</t>
  </si>
  <si>
    <t>Veuillez fournir une liste de toutes les entités déclarantes, accompagnée de l’information y afférente</t>
  </si>
  <si>
    <t>Liste des entités de l’État déclarantes</t>
  </si>
  <si>
    <t>Nom complet de l’entité</t>
  </si>
  <si>
    <t>Type d'Agence</t>
  </si>
  <si>
    <t>N° d’identifiant (le cas échéant)</t>
  </si>
  <si>
    <t>Total déclaré</t>
  </si>
  <si>
    <t>Direction Nationale des Domaines  (DND)</t>
  </si>
  <si>
    <t>Administration centrale</t>
  </si>
  <si>
    <t>NA</t>
  </si>
  <si>
    <t>Direction des Grandes Entreprises (DGE)</t>
  </si>
  <si>
    <t>Direction Nationale de la Géologie et des Mines (DNGM)</t>
  </si>
  <si>
    <t>Direction Générale de la Douane (DGD)</t>
  </si>
  <si>
    <t>Directions Régionales des Impôts (DRI)</t>
  </si>
  <si>
    <t>Office National de la Recherche Pétrolière (ONRP)</t>
  </si>
  <si>
    <t>Direction Nationale de l'Assainissement et du Contrôle des Pollutions et des Nuisances (DNACPN)</t>
  </si>
  <si>
    <t>Institut National de Prévoyance Sociale (INPS)</t>
  </si>
  <si>
    <t>Explication de l'écart</t>
  </si>
  <si>
    <t>Total des recettes de l'Etat du secteur extractif en 2022</t>
  </si>
  <si>
    <t>Total des revenus déclarés par entité de l'Etat déclarante</t>
  </si>
  <si>
    <t>Ecart en XOF</t>
  </si>
  <si>
    <t>L'écart est relatif aux paiements sociaux déclarés unilatéralement par les entreprises retenues dans le périmètre de conciliation et des paiements des societés extractives non retenues dans le périmètre.</t>
  </si>
  <si>
    <t>Liste des entreprises déclarantes</t>
  </si>
  <si>
    <t>Identifiants d’entreprise</t>
  </si>
  <si>
    <t>NIF (Numero d’Identification Fiscal)</t>
  </si>
  <si>
    <t>Cadastre Minier de la DNGM</t>
  </si>
  <si>
    <t>https://mali.revenuedev.org/dashboard</t>
  </si>
  <si>
    <t>Nom complet de l’entreprise</t>
  </si>
  <si>
    <t>Type d'entreprise</t>
  </si>
  <si>
    <t>Identifiant de l’entreprise</t>
  </si>
  <si>
    <t>Secteur</t>
  </si>
  <si>
    <t>Matières premières (séparation par virgule)</t>
  </si>
  <si>
    <t xml:space="preserve">Cotation boursière ou site Internet d’entreprise </t>
  </si>
  <si>
    <t>Rapport financier audité (si indisponible, bilan comptable ou flux de trésorerie…)</t>
  </si>
  <si>
    <t>Rapport de paiements à l’État</t>
  </si>
  <si>
    <t>FEKOLA</t>
  </si>
  <si>
    <t>Privée</t>
  </si>
  <si>
    <t>087800848K</t>
  </si>
  <si>
    <t>Minier</t>
  </si>
  <si>
    <t>Exploitation Or</t>
  </si>
  <si>
    <t xml:space="preserve">Bourse de Toronto - "Toronto Stock Exchange"
Bourse de New York - "New York Stock Exchange" </t>
  </si>
  <si>
    <t>SOMILO</t>
  </si>
  <si>
    <t>087800300L</t>
  </si>
  <si>
    <t>GOUNKOTO</t>
  </si>
  <si>
    <t>087800766A</t>
  </si>
  <si>
    <t>SOMISY</t>
  </si>
  <si>
    <t>878000408S</t>
  </si>
  <si>
    <t>ASX (Australian Securities Exchange) Bourse</t>
  </si>
  <si>
    <t>SEMOS</t>
  </si>
  <si>
    <t>087800209E</t>
  </si>
  <si>
    <t>MORILA</t>
  </si>
  <si>
    <t>087800368L</t>
  </si>
  <si>
    <t>Perth</t>
  </si>
  <si>
    <t>SEMICO</t>
  </si>
  <si>
    <t>087800378X</t>
  </si>
  <si>
    <t>SOMIFI</t>
  </si>
  <si>
    <t xml:space="preserve"> 087800795T</t>
  </si>
  <si>
    <t>ASX &amp; LSE</t>
  </si>
  <si>
    <t>SMK</t>
  </si>
  <si>
    <t>083300712N</t>
  </si>
  <si>
    <t>NAMPALA</t>
  </si>
  <si>
    <t>087800776J</t>
  </si>
  <si>
    <t>FRANKFORD</t>
  </si>
  <si>
    <t>FABOULA</t>
  </si>
  <si>
    <t xml:space="preserve">087800492H </t>
  </si>
  <si>
    <t>Francfort</t>
  </si>
  <si>
    <t>SEMM</t>
  </si>
  <si>
    <t xml:space="preserve"> 087800054F</t>
  </si>
  <si>
    <t>Exploitation eaux minérales</t>
  </si>
  <si>
    <t>SOMIKA</t>
  </si>
  <si>
    <t>087800504A</t>
  </si>
  <si>
    <t>TORONTO</t>
  </si>
  <si>
    <t>CMM</t>
  </si>
  <si>
    <t xml:space="preserve"> 081102335F</t>
  </si>
  <si>
    <t>Exploitation des carrières</t>
  </si>
  <si>
    <t>BARRICK</t>
  </si>
  <si>
    <t xml:space="preserve"> 087800180A</t>
  </si>
  <si>
    <t>Recherche Or</t>
  </si>
  <si>
    <t>TSX: ABX.S&amp;P/TSX60.NYSE</t>
  </si>
  <si>
    <t>SOCARCO</t>
  </si>
  <si>
    <t xml:space="preserve"> 087800500E</t>
  </si>
  <si>
    <t>HYDROMA</t>
  </si>
  <si>
    <t>087800617C</t>
  </si>
  <si>
    <t>Exploration du Pétrole et du Gaz</t>
  </si>
  <si>
    <t>YATELA</t>
  </si>
  <si>
    <t xml:space="preserve"> 087800382N</t>
  </si>
  <si>
    <t>IAMGOLD</t>
  </si>
  <si>
    <t xml:space="preserve"> 087800681E</t>
  </si>
  <si>
    <t>NYSE et TSX</t>
  </si>
  <si>
    <t>RAZEL</t>
  </si>
  <si>
    <t xml:space="preserve"> 087800709Y</t>
  </si>
  <si>
    <t>TIMBUKTU</t>
  </si>
  <si>
    <t xml:space="preserve">084122677T </t>
  </si>
  <si>
    <t>ASX</t>
  </si>
  <si>
    <t>NEVSUN</t>
  </si>
  <si>
    <t xml:space="preserve"> 087800533T</t>
  </si>
  <si>
    <t>NC</t>
  </si>
  <si>
    <t>DCM</t>
  </si>
  <si>
    <t>081104190G</t>
  </si>
  <si>
    <t>KOFI</t>
  </si>
  <si>
    <t>081127797Y</t>
  </si>
  <si>
    <t>Exploitation d’or</t>
  </si>
  <si>
    <t>TOGUNA</t>
  </si>
  <si>
    <t>025017795N</t>
  </si>
  <si>
    <t>Exploitation du calcaire</t>
  </si>
  <si>
    <t>CCM</t>
  </si>
  <si>
    <t>086123179L</t>
  </si>
  <si>
    <t>Exploitation de carrières</t>
  </si>
  <si>
    <t>AFRICA MINING</t>
  </si>
  <si>
    <t>086121154W</t>
  </si>
  <si>
    <t>FUTURE MINERALS</t>
  </si>
  <si>
    <t>083333252C</t>
  </si>
  <si>
    <t>Exploitation de lithium</t>
  </si>
  <si>
    <t>MINE KALE</t>
  </si>
  <si>
    <t>011007813X</t>
  </si>
  <si>
    <t>BAGAMA MINING</t>
  </si>
  <si>
    <t>087800893E</t>
  </si>
  <si>
    <t>MMR</t>
  </si>
  <si>
    <t xml:space="preserve"> 087800566G</t>
  </si>
  <si>
    <t>Recherche Bauxite</t>
  </si>
  <si>
    <t>Explication de l'Ecart:</t>
  </si>
  <si>
    <t>Déclaration unilatérale de l'Etat
(Autres sociétés)</t>
  </si>
  <si>
    <t>Déclaration unilatérale de l'Etat (Sous traitants)</t>
  </si>
  <si>
    <t>Paiement sociaux</t>
  </si>
  <si>
    <t>Total en XOF</t>
  </si>
  <si>
    <t>Liste des projets à déclarer</t>
  </si>
  <si>
    <t>Nom complet du projet</t>
  </si>
  <si>
    <t>Référence(s) de la convention juridique : contrat, licence, bail, concession,...</t>
  </si>
  <si>
    <t>Sociétés associées, commencer par l’Opérateur</t>
  </si>
  <si>
    <t>Matières premières (une matière/ligne)</t>
  </si>
  <si>
    <t>Statut</t>
  </si>
  <si>
    <t>Volume de production</t>
  </si>
  <si>
    <t>Unité</t>
  </si>
  <si>
    <t>Valeur de production</t>
  </si>
  <si>
    <t>Devise</t>
  </si>
  <si>
    <t>Colonne1</t>
  </si>
  <si>
    <t>Partie 4 (Recettes de l’État) Elle contient des données exhaustives sur les revenus de l’État par flux de revenu, en utilisant la classification SFP.</t>
  </si>
  <si>
    <r>
      <t xml:space="preserve">1. Inscrivez le nom de tous les </t>
    </r>
    <r>
      <rPr>
        <b/>
        <i/>
        <sz val="12"/>
        <color theme="1"/>
        <rFont val="Franklin Gothic Book"/>
        <family val="2"/>
      </rPr>
      <t>flux de revenus</t>
    </r>
    <r>
      <rPr>
        <i/>
        <sz val="12"/>
        <color theme="1"/>
        <rFont val="Franklin Gothic Book"/>
        <family val="2"/>
      </rPr>
      <t xml:space="preserve"> de l’État pour le secteur extractif, y compris les flux inférieurs aux seuils de matérialité convenus (utiliser une ligne pour chaque flux de revenus et pour chaque entité de l’État)</t>
    </r>
  </si>
  <si>
    <r>
      <t xml:space="preserve">2. Inscrivez le nom de </t>
    </r>
    <r>
      <rPr>
        <b/>
        <i/>
        <sz val="12"/>
        <rFont val="Franklin Gothic Book"/>
        <family val="2"/>
      </rPr>
      <t>l’entité de l’État percevant les revenus</t>
    </r>
    <r>
      <rPr>
        <i/>
        <sz val="12"/>
        <rFont val="Franklin Gothic Book"/>
        <family val="2"/>
      </rPr>
      <t xml:space="preserve"> (sélectionnez celle-ci sur la liste déroulante) Elle y figurera parce que vous aurez déjà inscrit l’entité de l’État à la Partie 3).</t>
    </r>
  </si>
  <si>
    <r>
      <t xml:space="preserve">3. Choisissez le </t>
    </r>
    <r>
      <rPr>
        <b/>
        <i/>
        <sz val="12"/>
        <rFont val="Franklin Gothic Book"/>
        <family val="2"/>
      </rPr>
      <t>Secteur</t>
    </r>
    <r>
      <rPr>
        <i/>
        <sz val="12"/>
        <rFont val="Franklin Gothic Book"/>
        <family val="2"/>
      </rPr>
      <t xml:space="preserve"> et la </t>
    </r>
    <r>
      <rPr>
        <b/>
        <i/>
        <sz val="12"/>
        <rFont val="Franklin Gothic Book"/>
        <family val="2"/>
      </rPr>
      <t>Classification SFP</t>
    </r>
    <r>
      <rPr>
        <i/>
        <sz val="12"/>
        <rFont val="Franklin Gothic Book"/>
        <family val="2"/>
      </rPr>
      <t xml:space="preserve"> auxquels ce flux de revenus s’applique. Consultez les orientations fournies dans le </t>
    </r>
    <r>
      <rPr>
        <i/>
        <u/>
        <sz val="12"/>
        <rFont val="Franklin Gothic Book"/>
        <family val="2"/>
      </rPr>
      <t>Cadre SFP pour le rapportage ITIE.</t>
    </r>
    <r>
      <rPr>
        <i/>
        <sz val="12"/>
        <rFont val="Franklin Gothic Book"/>
        <family val="2"/>
      </rPr>
      <t xml:space="preserve"> </t>
    </r>
    <r>
      <rPr>
        <i/>
        <u/>
        <sz val="12"/>
        <rFont val="Franklin Gothic Book"/>
        <family val="2"/>
      </rPr>
      <t xml:space="preserve"> </t>
    </r>
    <r>
      <rPr>
        <sz val="12"/>
        <rFont val="Franklin Gothic Book"/>
        <family val="2"/>
      </rPr>
      <t>Si un flux de revenus ne peut être désagrégé par secteur, sélectionnez « Autre ».</t>
    </r>
  </si>
  <si>
    <r>
      <t xml:space="preserve">4. Dans la colonne </t>
    </r>
    <r>
      <rPr>
        <b/>
        <i/>
        <sz val="12"/>
        <rFont val="Franklin Gothic Book"/>
        <family val="2"/>
      </rPr>
      <t>Valeur des revenus</t>
    </r>
    <r>
      <rPr>
        <i/>
        <sz val="12"/>
        <rFont val="Franklin Gothic Book"/>
        <family val="2"/>
      </rPr>
      <t xml:space="preserve"> inscrivez le chiffre total de chaque flux de revenus tel que divulgué par le gouvernement, qui inclut également les revenus qui n’ont pas été rapprochés.</t>
    </r>
  </si>
  <si>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</si>
  <si>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Si des paiements sont recensés dans le Rapport ITIE mais ne correspondent pas aux catégories SFP, veuillez les lister dans la case ci-dessous dénommée « Informations supplémentaires ».</t>
  </si>
  <si>
    <t>Total des recettes de l’État provenant du secteur extractif (utilisant la classification SFP)</t>
  </si>
  <si>
    <t>Cadre SFP pour le rapportage ITIE</t>
  </si>
  <si>
    <t>Exigence ITIE 5.1.b: Classification des revenus</t>
  </si>
  <si>
    <r>
      <rPr>
        <i/>
        <u/>
        <sz val="10.5"/>
        <color rgb="FF0076AF"/>
        <rFont val="Franklin Gothic Book"/>
        <family val="2"/>
      </rPr>
      <t xml:space="preserve"> Exigence ITIE 4.1.d</t>
    </r>
    <r>
      <rPr>
        <i/>
        <sz val="10.5"/>
        <color theme="1"/>
        <rFont val="Franklin Gothic Book"/>
        <family val="2"/>
      </rPr>
      <t xml:space="preserve">: Divulgation exhaustive de la part du gouvernement </t>
    </r>
  </si>
  <si>
    <t>GFS Niveau 1</t>
  </si>
  <si>
    <t>GFS Niveau 2</t>
  </si>
  <si>
    <t>GFS Niveau 3</t>
  </si>
  <si>
    <t>GFS Niveau 4</t>
  </si>
  <si>
    <t>Classification SFP</t>
  </si>
  <si>
    <t>Nom du flux de revenus</t>
  </si>
  <si>
    <t>Entité de l’État</t>
  </si>
  <si>
    <t>Valeur des revenus</t>
  </si>
  <si>
    <t>En quoi consiste le SFP ?</t>
  </si>
  <si>
    <t>Taxe ad valorem</t>
  </si>
  <si>
    <t>Dividendes</t>
  </si>
  <si>
    <t>Redevance superficiaire</t>
  </si>
  <si>
    <t>Contribution pour prestation de service rendu</t>
  </si>
  <si>
    <t>Droit de Timbre</t>
  </si>
  <si>
    <r>
      <t xml:space="preserve">Pour plus d’orientations, visitez la page </t>
    </r>
    <r>
      <rPr>
        <u/>
        <sz val="10.5"/>
        <color rgb="FF0076AF"/>
        <rFont val="Franklin Gothic Book"/>
        <family val="2"/>
      </rPr>
      <t>https://eiti.org/fr/document/modele-donnees-resumees-itie</t>
    </r>
  </si>
  <si>
    <t>Droit d'enregistrement</t>
  </si>
  <si>
    <r>
      <rPr>
        <i/>
        <sz val="10.5"/>
        <rFont val="Franklin Gothic Book"/>
        <family val="2"/>
      </rPr>
      <t xml:space="preserve">ou </t>
    </r>
    <r>
      <rPr>
        <b/>
        <sz val="10.5"/>
        <color theme="10"/>
        <rFont val="Franklin Gothic Book"/>
        <family val="2"/>
      </rPr>
      <t>https://www.imf.org/external/pubs/ft/gfs/manual/pdf/2014companion/FrenchGFSM.pdf</t>
    </r>
  </si>
  <si>
    <t>Impôt spécial sur certains produits (ISCP)</t>
  </si>
  <si>
    <t>IRVM</t>
  </si>
  <si>
    <t>Impôt sur les sociétés (Acomptes Provisionnels)</t>
  </si>
  <si>
    <t>Taxe de logement</t>
  </si>
  <si>
    <t>Taxe de formation professionnelle</t>
  </si>
  <si>
    <t>Contribution forfaitaire à la charge de l’employeur</t>
  </si>
  <si>
    <t>Taxe emploi jeune</t>
  </si>
  <si>
    <t>TVA</t>
  </si>
  <si>
    <t>Impôt sur le traitement des salaires</t>
  </si>
  <si>
    <t>Retenues BIC</t>
  </si>
  <si>
    <t>Retenues TVA</t>
  </si>
  <si>
    <t>Retenues IRF</t>
  </si>
  <si>
    <t>Autres retenues à la source</t>
  </si>
  <si>
    <t>Contribution Générale de solidarité</t>
  </si>
  <si>
    <t>Pénalités</t>
  </si>
  <si>
    <t>Redevances superficiaires</t>
  </si>
  <si>
    <t>Taxe de délivrance</t>
  </si>
  <si>
    <t>Taxe de renouvellement</t>
  </si>
  <si>
    <t>Taxe d’extraction (ramassage)</t>
  </si>
  <si>
    <t>Taxe sur plus value sur transfert de titre</t>
  </si>
  <si>
    <t>Taxe de convention</t>
  </si>
  <si>
    <t>Taxe de transfert</t>
  </si>
  <si>
    <t>Droits et taxes</t>
  </si>
  <si>
    <t>Pénalités et contentieux</t>
  </si>
  <si>
    <t>Patentes</t>
  </si>
  <si>
    <t>Taxe de voirie</t>
  </si>
  <si>
    <t>Cotisations à la chambre des mines</t>
  </si>
  <si>
    <t>Taxe superficiaire</t>
  </si>
  <si>
    <t>Fonds de promotion et de formation</t>
  </si>
  <si>
    <t>Taxe de delivrance</t>
  </si>
  <si>
    <t>Taxe et redevances eau</t>
  </si>
  <si>
    <t xml:space="preserve">Cotisations sociales </t>
  </si>
  <si>
    <t>Assurances Maladie Obligatoires (AMO)</t>
  </si>
  <si>
    <t>Total en USD</t>
  </si>
  <si>
    <t>Informations supplémentaires</t>
  </si>
  <si>
    <t>Ajouter ci-dessous, à titre de commentaire, toute information supplémentaire qu’il ne serait pas judicieux d’inclure dans le tableau ci-dessus.</t>
  </si>
  <si>
    <t>Commentaires</t>
  </si>
  <si>
    <t>Total des revenus du secteur selon rapport ITIE-CI 2022 (en XOF)</t>
  </si>
  <si>
    <t>Revenus tels que divulgués par le gouvernement (au niveau de la colonne J46)</t>
  </si>
  <si>
    <t>Paiements sociaux</t>
  </si>
  <si>
    <t>Paiements sociaux déclarés unilatéralement par les entreprises retenues dans le périmètre de conciliation</t>
  </si>
  <si>
    <t>Commentaire 1</t>
  </si>
  <si>
    <t>Explication de l'ecart</t>
  </si>
  <si>
    <t>Cotisations sociales (INPS)</t>
  </si>
  <si>
    <t>Total</t>
  </si>
  <si>
    <r>
      <rPr>
        <b/>
        <sz val="12"/>
        <color rgb="FF000000"/>
        <rFont val="Franklin Gothic Book"/>
        <family val="2"/>
      </rPr>
      <t>Partie 5 (Données d’entreprise)</t>
    </r>
    <r>
      <rPr>
        <sz val="12"/>
        <color rgb="FF000000"/>
        <rFont val="Franklin Gothic Book"/>
        <family val="2"/>
      </rPr>
      <t xml:space="preserve"> Elle contient des données venant des entreprises - et du niveau projet - par flux de revenus. Les entreprises et projets sont indiqués sur le menu déroulant car ils ont été saisis sur la feuille 3. </t>
    </r>
  </si>
  <si>
    <r>
      <t xml:space="preserve">1. Sélectionnez le nom de </t>
    </r>
    <r>
      <rPr>
        <b/>
        <i/>
        <sz val="12"/>
        <color theme="1"/>
        <rFont val="Franklin Gothic Book"/>
        <family val="2"/>
      </rPr>
      <t>l’entreprise</t>
    </r>
    <r>
      <rPr>
        <i/>
        <sz val="12"/>
        <color theme="1"/>
        <rFont val="Franklin Gothic Book"/>
        <family val="2"/>
      </rPr>
      <t xml:space="preserve"> sur le menu déroulant</t>
    </r>
  </si>
  <si>
    <r>
      <t xml:space="preserve">2. Sélectionnez </t>
    </r>
    <r>
      <rPr>
        <b/>
        <i/>
        <sz val="12"/>
        <color theme="1"/>
        <rFont val="Franklin Gothic Book"/>
        <family val="2"/>
      </rPr>
      <t>l’entité collectrice de l’État</t>
    </r>
    <r>
      <rPr>
        <i/>
        <sz val="12"/>
        <color theme="1"/>
        <rFont val="Franklin Gothic Book"/>
        <family val="2"/>
      </rPr>
      <t xml:space="preserve"> et le </t>
    </r>
    <r>
      <rPr>
        <b/>
        <i/>
        <sz val="12"/>
        <color theme="1"/>
        <rFont val="Franklin Gothic Book"/>
        <family val="2"/>
      </rPr>
      <t>nom du paiement</t>
    </r>
    <r>
      <rPr>
        <i/>
        <sz val="12"/>
        <color theme="1"/>
        <rFont val="Franklin Gothic Book"/>
        <family val="2"/>
      </rPr>
      <t xml:space="preserve"> sur le menu déroulant</t>
    </r>
  </si>
  <si>
    <r>
      <t xml:space="preserve">3. Indiquez si le flux de paiements est (i) </t>
    </r>
    <r>
      <rPr>
        <b/>
        <i/>
        <sz val="12"/>
        <color theme="1"/>
        <rFont val="Franklin Gothic Book"/>
        <family val="2"/>
      </rPr>
      <t>perçu par projet</t>
    </r>
    <r>
      <rPr>
        <i/>
        <sz val="12"/>
        <color theme="1"/>
        <rFont val="Franklin Gothic Book"/>
        <family val="2"/>
      </rPr>
      <t xml:space="preserve"> et (ii) </t>
    </r>
    <r>
      <rPr>
        <b/>
        <i/>
        <sz val="12"/>
        <color theme="1"/>
        <rFont val="Franklin Gothic Book"/>
        <family val="2"/>
      </rPr>
      <t>déclaré par projet</t>
    </r>
  </si>
  <si>
    <r>
      <t xml:space="preserve">4. Inscrivez l’information de projet : </t>
    </r>
    <r>
      <rPr>
        <b/>
        <i/>
        <sz val="12"/>
        <color theme="1"/>
        <rFont val="Franklin Gothic Book"/>
        <family val="2"/>
      </rPr>
      <t>nom du projet</t>
    </r>
    <r>
      <rPr>
        <i/>
        <sz val="12"/>
        <color theme="1"/>
        <rFont val="Franklin Gothic Book"/>
        <family val="2"/>
      </rPr>
      <t xml:space="preserve"> et </t>
    </r>
    <r>
      <rPr>
        <b/>
        <i/>
        <sz val="12"/>
        <color theme="1"/>
        <rFont val="Franklin Gothic Book"/>
        <family val="2"/>
      </rPr>
      <t>devise de déclaration</t>
    </r>
  </si>
  <si>
    <r>
      <t xml:space="preserve">5. Inscrivez la </t>
    </r>
    <r>
      <rPr>
        <b/>
        <i/>
        <sz val="12"/>
        <color theme="1"/>
        <rFont val="Franklin Gothic Book"/>
        <family val="2"/>
      </rPr>
      <t>valeur des revenus</t>
    </r>
    <r>
      <rPr>
        <i/>
        <sz val="12"/>
        <color theme="1"/>
        <rFont val="Franklin Gothic Book"/>
        <family val="2"/>
      </rPr>
      <t xml:space="preserve"> </t>
    </r>
    <r>
      <rPr>
        <i/>
        <u/>
        <sz val="12"/>
        <color theme="1"/>
        <rFont val="Franklin Gothic Book"/>
        <family val="2"/>
      </rPr>
      <t>telle que divulguée par le gouvernement</t>
    </r>
    <r>
      <rPr>
        <i/>
        <sz val="12"/>
        <color theme="1"/>
        <rFont val="Franklin Gothic Book"/>
        <family val="2"/>
      </rPr>
      <t xml:space="preserve"> et ajoutez tout commentaire pertinent.</t>
    </r>
  </si>
  <si>
    <t>Recettes de l’État par entreprise et projet</t>
  </si>
  <si>
    <r>
      <t>Exigence ITIE 4.1.c</t>
    </r>
    <r>
      <rPr>
        <i/>
        <u/>
        <sz val="10.5"/>
        <rFont val="Franklin Gothic Book"/>
        <family val="2"/>
      </rPr>
      <t xml:space="preserve">: Paiements des entreprises </t>
    </r>
    <r>
      <rPr>
        <i/>
        <u/>
        <sz val="10.5"/>
        <color theme="10"/>
        <rFont val="Franklin Gothic Book"/>
        <family val="2"/>
      </rPr>
      <t>;  Exigence ITIE 4.7</t>
    </r>
    <r>
      <rPr>
        <i/>
        <u/>
        <sz val="10.5"/>
        <rFont val="Franklin Gothic Book"/>
        <family val="2"/>
      </rPr>
      <t>: Déclaration par projet</t>
    </r>
  </si>
  <si>
    <t>Entreprise</t>
  </si>
  <si>
    <t>Nom du paiement</t>
  </si>
  <si>
    <t>Perçu par projet (O/N)</t>
  </si>
  <si>
    <t>Déclaré par projet (O/N)</t>
  </si>
  <si>
    <t>Nom du projet</t>
  </si>
  <si>
    <t>Devise de déclaration</t>
  </si>
  <si>
    <t>Valeur de revenus</t>
  </si>
  <si>
    <t>Paiement effectué en nature?</t>
  </si>
  <si>
    <t>Volume en nature (si applicable)</t>
  </si>
  <si>
    <t>Unité (si applicable)</t>
  </si>
  <si>
    <t>AJOUTER UN SECTEUR</t>
  </si>
  <si>
    <t>Revenus tels que divulgués par les entreprises déclarantes  (au niveau de la colonne K203)</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</si>
  <si>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</si>
  <si>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</si>
  <si>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</si>
  <si>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</si>
  <si>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</si>
  <si>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</si>
  <si>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</si>
  <si>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</si>
  <si>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</si>
  <si>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</si>
  <si>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</si>
  <si>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</si>
  <si>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</si>
  <si>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</si>
  <si>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</si>
  <si>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</si>
  <si>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Calibri"/>
        <family val="2"/>
        <scheme val="minor"/>
      </rPr>
      <t>Code de produit HS</t>
    </r>
  </si>
  <si>
    <t>Description de produit HS</t>
  </si>
  <si>
    <r>
      <rPr>
        <b/>
        <sz val="11"/>
        <color theme="1"/>
        <rFont val="Calibri"/>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</si>
  <si>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</si>
  <si>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</si>
  <si>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</si>
  <si>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</si>
  <si>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</si>
  <si>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</si>
  <si>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</si>
  <si>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</si>
  <si>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</si>
  <si>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Afghanistan</t>
  </si>
  <si>
    <t>AF</t>
  </si>
  <si>
    <t>AFG</t>
  </si>
  <si>
    <t>4</t>
  </si>
  <si>
    <t>AFN</t>
  </si>
  <si>
    <t>Afghani afghan</t>
  </si>
  <si>
    <t>&lt;Sélectionner l’option&gt;</t>
  </si>
  <si>
    <t>2606</t>
  </si>
  <si>
    <t>Aluminium (2606)</t>
  </si>
  <si>
    <t>Aluminium (2606), volume</t>
  </si>
  <si>
    <t>Impôts ordinaires sur le revenu, le bénéfice et les plus-values (1112E1)</t>
  </si>
  <si>
    <t>Impôts ordinaires sur le revenu, le bénéfice et les plus-values</t>
  </si>
  <si>
    <t>1112E1</t>
  </si>
  <si>
    <t>Impôts (11E)</t>
  </si>
  <si>
    <t>Impôts sur le revenu, le bénéfice et les plus-values</t>
  </si>
  <si>
    <t>&lt;Sélectionner le secteur&gt;</t>
  </si>
  <si>
    <t>&lt;Sélectionner l’étape&gt;</t>
  </si>
  <si>
    <t>Afrique du Sud</t>
  </si>
  <si>
    <t>ZA</t>
  </si>
  <si>
    <t>ZAF</t>
  </si>
  <si>
    <t>710</t>
  </si>
  <si>
    <t>ZAR</t>
  </si>
  <si>
    <t>Rand sud-africain</t>
  </si>
  <si>
    <r>
      <rPr>
        <sz val="10.5"/>
        <color theme="1"/>
        <rFont val="Calibri"/>
        <family val="2"/>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</si>
  <si>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</si>
  <si>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</si>
  <si>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</si>
  <si>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</si>
  <si>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</si>
  <si>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</si>
  <si>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</si>
  <si>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Prospection</t>
  </si>
  <si>
    <t>Administration d'Etat fédéré</t>
  </si>
  <si>
    <t>Albanie</t>
  </si>
  <si>
    <t>AL</t>
  </si>
  <si>
    <t>ALB</t>
  </si>
  <si>
    <t>8</t>
  </si>
  <si>
    <t>ALL</t>
  </si>
  <si>
    <t>Lek albanais</t>
  </si>
  <si>
    <t>Partiellement</t>
  </si>
  <si>
    <t>2514</t>
  </si>
  <si>
    <t>Ardoise (2514)</t>
  </si>
  <si>
    <t>Ardoise (2514), volume</t>
  </si>
  <si>
    <t>Impôts sur la masse salariale et la force de travail (112E)</t>
  </si>
  <si>
    <t>Impôts sur la masse salariale et la force de travail</t>
  </si>
  <si>
    <t>112E</t>
  </si>
  <si>
    <t>Production</t>
  </si>
  <si>
    <t>Administration locale</t>
  </si>
  <si>
    <t>Algérie</t>
  </si>
  <si>
    <t>DZ</t>
  </si>
  <si>
    <t>DZA</t>
  </si>
  <si>
    <t>12</t>
  </si>
  <si>
    <t>DZD</t>
  </si>
  <si>
    <t>Dinar algérien</t>
  </si>
  <si>
    <t>7106</t>
  </si>
  <si>
    <t>Argent (7106)</t>
  </si>
  <si>
    <t>Impôts sur la propriété (113E)</t>
  </si>
  <si>
    <t>Impôts sur la propriété</t>
  </si>
  <si>
    <t>113E</t>
  </si>
  <si>
    <t>Développement</t>
  </si>
  <si>
    <t>Société publique financière et Entreprise d'Etat</t>
  </si>
  <si>
    <t>Allemagne</t>
  </si>
  <si>
    <t>DE</t>
  </si>
  <si>
    <t>DEU</t>
  </si>
  <si>
    <t>276</t>
  </si>
  <si>
    <t>EUR</t>
  </si>
  <si>
    <t>Euro</t>
  </si>
  <si>
    <t>Sans objet</t>
  </si>
  <si>
    <t>7202</t>
  </si>
  <si>
    <t>Ferro-alliages (7202)</t>
  </si>
  <si>
    <t>Ferro-alliages (7202), volume</t>
  </si>
  <si>
    <t>Impôts généraux sur les biens et services (TVA, taxes sur les ventes, taxes sur le chiffre d’affaires)(1141E)</t>
  </si>
  <si>
    <t>Impôts généraux sur les biens et services (TVA, taxes sur les ventes, taxes sur le chiffre d’affaires)</t>
  </si>
  <si>
    <t>1141E</t>
  </si>
  <si>
    <t>Impôts sur les biens et services (114E)</t>
  </si>
  <si>
    <t>Impôts généraux sur les biens et services (TVA, taxes sur les ventes, taxes sur le chiffre d’affaires (1141E)</t>
  </si>
  <si>
    <t>Autres</t>
  </si>
  <si>
    <t>Autre</t>
  </si>
  <si>
    <t>Andorre</t>
  </si>
  <si>
    <t>AD</t>
  </si>
  <si>
    <t>AND</t>
  </si>
  <si>
    <t>20</t>
  </si>
  <si>
    <t>2509</t>
  </si>
  <si>
    <t>Argile (2509)</t>
  </si>
  <si>
    <t>Argile (2509), volume</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</si>
  <si>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</si>
  <si>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</si>
  <si>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</si>
  <si>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</si>
  <si>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</si>
  <si>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</si>
  <si>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</si>
  <si>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</si>
  <si>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</si>
  <si>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</si>
  <si>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</si>
  <si>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2617</t>
  </si>
  <si>
    <t>Autres (2617)</t>
  </si>
  <si>
    <t>Autres (2617), volume</t>
  </si>
  <si>
    <t>Droits de licence (114521E)</t>
  </si>
  <si>
    <t>Droits de licence</t>
  </si>
  <si>
    <t>114521E</t>
  </si>
  <si>
    <t>Impôts sur l’usage de biens/permission d’utiliser des biens ou d’exécuter des activités (1145E)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</si>
  <si>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</si>
  <si>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</si>
  <si>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</si>
  <si>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</si>
  <si>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</si>
  <si>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</si>
  <si>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</si>
  <si>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</si>
  <si>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</si>
  <si>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2508</t>
  </si>
  <si>
    <t>Autres argiles (2508)</t>
  </si>
  <si>
    <t>Autres argiles (2508), volume</t>
  </si>
  <si>
    <t>Taxes sur les émissions et la pollution (114522E)</t>
  </si>
  <si>
    <t>Taxes sur les émissions et la pollution</t>
  </si>
  <si>
    <t>114522E</t>
  </si>
  <si>
    <t>Antigua et Barbuda</t>
  </si>
  <si>
    <t>AG</t>
  </si>
  <si>
    <t>ATG</t>
  </si>
  <si>
    <t>28</t>
  </si>
  <si>
    <r>
      <rPr>
        <sz val="10.5"/>
        <color theme="1"/>
        <rFont val="Calibri"/>
        <family val="2"/>
      </rPr>
      <t>AED</t>
    </r>
  </si>
  <si>
    <r>
      <rPr>
        <sz val="10.5"/>
        <color theme="1"/>
        <rFont val="Calibri"/>
        <family val="2"/>
      </rPr>
      <t>Dirham des émirats arabes unis</t>
    </r>
  </si>
  <si>
    <t>2621</t>
  </si>
  <si>
    <t>Autres cendres et mâchefer (2621)</t>
  </si>
  <si>
    <t>Autres cendres et mâchefer (2621), volume</t>
  </si>
  <si>
    <t>Taxes sur les véhicules à moteur (11451E)</t>
  </si>
  <si>
    <t>Taxes sur les véhicules à moteur</t>
  </si>
  <si>
    <t>11451E</t>
  </si>
  <si>
    <t>Antilles néerlandaises</t>
  </si>
  <si>
    <t>AN</t>
  </si>
  <si>
    <t>ANT</t>
  </si>
  <si>
    <t>530</t>
  </si>
  <si>
    <t>ANG</t>
  </si>
  <si>
    <t>Florin des Antilles néerlandaises</t>
  </si>
  <si>
    <r>
      <rPr>
        <sz val="10.5"/>
        <color theme="1"/>
        <rFont val="Calibri"/>
        <family val="2"/>
      </rPr>
      <t>AFN</t>
    </r>
  </si>
  <si>
    <r>
      <rPr>
        <sz val="10.5"/>
        <color theme="1"/>
        <rFont val="Calibri"/>
        <family val="2"/>
      </rPr>
      <t>Afghani afghan</t>
    </r>
  </si>
  <si>
    <t>2714</t>
  </si>
  <si>
    <t>Bitume et asphalte (2714)</t>
  </si>
  <si>
    <t>Bitume et asphalte (2714), volume</t>
  </si>
  <si>
    <t>Droits de douane et autres droits d’importation (1151E)</t>
  </si>
  <si>
    <t>Droits de douane et autres droits d’importation</t>
  </si>
  <si>
    <t>1151E</t>
  </si>
  <si>
    <t>Taxes sur le commerce et les transactions au niveau international (115E)</t>
  </si>
  <si>
    <t>Arabie saoudite</t>
  </si>
  <si>
    <t>SA</t>
  </si>
  <si>
    <t>SAU</t>
  </si>
  <si>
    <t>682</t>
  </si>
  <si>
    <t>SAR</t>
  </si>
  <si>
    <t>Rial saoudite</t>
  </si>
  <si>
    <r>
      <rPr>
        <sz val="10.5"/>
        <color theme="1"/>
        <rFont val="Calibri"/>
        <family val="2"/>
      </rPr>
      <t>ALL</t>
    </r>
  </si>
  <si>
    <r>
      <rPr>
        <sz val="10.5"/>
        <color theme="1"/>
        <rFont val="Calibri"/>
        <family val="2"/>
      </rPr>
      <t>Lek albanais</t>
    </r>
  </si>
  <si>
    <t>2528</t>
  </si>
  <si>
    <t>Borates et concentrés naturels (2528)</t>
  </si>
  <si>
    <t>Borates et concentrés naturels (2528), volume</t>
  </si>
  <si>
    <t>Taxes sur les exportations (1152E)</t>
  </si>
  <si>
    <t>Taxes sur les exportations</t>
  </si>
  <si>
    <t>1152E</t>
  </si>
  <si>
    <t>Argentine</t>
  </si>
  <si>
    <t>AR</t>
  </si>
  <si>
    <t>ARG</t>
  </si>
  <si>
    <t>32</t>
  </si>
  <si>
    <t>ARS</t>
  </si>
  <si>
    <t>Peso argentin</t>
  </si>
  <si>
    <r>
      <rPr>
        <sz val="10.5"/>
        <color theme="1"/>
        <rFont val="Calibri"/>
        <family val="2"/>
      </rPr>
      <t>AMD</t>
    </r>
  </si>
  <si>
    <r>
      <rPr>
        <sz val="10.5"/>
        <color theme="1"/>
        <rFont val="Calibri"/>
        <family val="2"/>
      </rPr>
      <t>Dram arménien</t>
    </r>
  </si>
  <si>
    <t>2517</t>
  </si>
  <si>
    <t>Cailloux (2517)</t>
  </si>
  <si>
    <t>Cailloux (2517),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</si>
  <si>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</si>
  <si>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</si>
  <si>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</si>
  <si>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</si>
  <si>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</si>
  <si>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</si>
  <si>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</si>
  <si>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</si>
  <si>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</si>
  <si>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0.5"/>
        <color theme="1"/>
        <rFont val="Calibri"/>
        <family val="2"/>
      </rPr>
      <t>ANG</t>
    </r>
  </si>
  <si>
    <r>
      <rPr>
        <sz val="10.5"/>
        <color theme="1"/>
        <rFont val="Calibri"/>
        <family val="2"/>
      </rPr>
      <t>Florin des Antilles néerlandaises</t>
    </r>
  </si>
  <si>
    <t>2521</t>
  </si>
  <si>
    <t>Calcaire (2521)</t>
  </si>
  <si>
    <t>Calcaire (2521), volume</t>
  </si>
  <si>
    <t>Autres impôts payés par les entreprises exploitant des ressources naturelles (116E)</t>
  </si>
  <si>
    <t>Autres impôts payés par les entreprises exploitant des ressources naturelles</t>
  </si>
  <si>
    <t>116E</t>
  </si>
  <si>
    <t>Aruba</t>
  </si>
  <si>
    <t>AW</t>
  </si>
  <si>
    <t>ABW</t>
  </si>
  <si>
    <t>533</t>
  </si>
  <si>
    <t>AWG</t>
  </si>
  <si>
    <t>Florin d’Aruba</t>
  </si>
  <si>
    <r>
      <rPr>
        <sz val="10.5"/>
        <color theme="1"/>
        <rFont val="Calibri"/>
        <family val="2"/>
      </rPr>
      <t>AOA</t>
    </r>
  </si>
  <si>
    <r>
      <rPr>
        <sz val="10.5"/>
        <color theme="1"/>
        <rFont val="Calibri"/>
        <family val="2"/>
      </rPr>
      <t>Kwanza angolais</t>
    </r>
  </si>
  <si>
    <t>2519</t>
  </si>
  <si>
    <t>Carbonate de magnésium naturel (2519)</t>
  </si>
  <si>
    <t>Carbonate de magnésium naturel (2519),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</si>
  <si>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</si>
  <si>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</si>
  <si>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</si>
  <si>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</si>
  <si>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</si>
  <si>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</si>
  <si>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</si>
  <si>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</si>
  <si>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</si>
  <si>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</si>
  <si>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0.5"/>
        <color theme="1"/>
        <rFont val="Calibri"/>
        <family val="2"/>
      </rPr>
      <t>ARS</t>
    </r>
  </si>
  <si>
    <r>
      <rPr>
        <sz val="10.5"/>
        <color theme="1"/>
        <rFont val="Calibri"/>
        <family val="2"/>
      </rPr>
      <t>Peso argentin</t>
    </r>
  </si>
  <si>
    <t>2620</t>
  </si>
  <si>
    <t>Cendres et résidus (2620)</t>
  </si>
  <si>
    <t>Cendres et résidus (2620), volume</t>
  </si>
  <si>
    <t>Des entreprises d’État (1412E1)</t>
  </si>
  <si>
    <t>Des entreprises d’État</t>
  </si>
  <si>
    <t>1412E1</t>
  </si>
  <si>
    <t>Autre revenu (14E)</t>
  </si>
  <si>
    <t>Revenu dégagé de la propriété (141E)</t>
  </si>
  <si>
    <t>Dividendes (1412E)</t>
  </si>
  <si>
    <t>Autriche</t>
  </si>
  <si>
    <t>AT</t>
  </si>
  <si>
    <t>AUT</t>
  </si>
  <si>
    <t>40</t>
  </si>
  <si>
    <r>
      <rPr>
        <sz val="10.5"/>
        <color theme="1"/>
        <rFont val="Calibri"/>
        <family val="2"/>
      </rPr>
      <t>AUD</t>
    </r>
  </si>
  <si>
    <r>
      <rPr>
        <sz val="10.5"/>
        <color theme="1"/>
        <rFont val="Calibri"/>
        <family val="2"/>
      </rPr>
      <t>Dollar australien</t>
    </r>
  </si>
  <si>
    <t>2701</t>
  </si>
  <si>
    <t>Charbon (2701)</t>
  </si>
  <si>
    <t>Provenant de la participation de l’État (1412E2)</t>
  </si>
  <si>
    <t>Provenant de la participation de l’État</t>
  </si>
  <si>
    <t>1412E2</t>
  </si>
  <si>
    <t>Azerbaïdjan</t>
  </si>
  <si>
    <t>AZ</t>
  </si>
  <si>
    <t>AZE</t>
  </si>
  <si>
    <t>31</t>
  </si>
  <si>
    <t>AZN</t>
  </si>
  <si>
    <t>Manat azéri</t>
  </si>
  <si>
    <r>
      <rPr>
        <sz val="10.5"/>
        <color theme="1"/>
        <rFont val="Calibri"/>
        <family val="2"/>
      </rPr>
      <t>AWG</t>
    </r>
  </si>
  <si>
    <r>
      <rPr>
        <sz val="10.5"/>
        <color theme="1"/>
        <rFont val="Calibri"/>
        <family val="2"/>
      </rPr>
      <t>Florin d’Aruba</t>
    </r>
  </si>
  <si>
    <t>2522</t>
  </si>
  <si>
    <t>Chaux vive (2522)</t>
  </si>
  <si>
    <t>Chaux vive (2522), volume</t>
  </si>
  <si>
    <t>Retraits à partir du revenu de quasi-sociétés (1413E)</t>
  </si>
  <si>
    <t>Retraits à partir du revenu de quasi-sociétés</t>
  </si>
  <si>
    <t>1413E</t>
  </si>
  <si>
    <t>Bahamas</t>
  </si>
  <si>
    <t>BS</t>
  </si>
  <si>
    <t>BHS</t>
  </si>
  <si>
    <t>44</t>
  </si>
  <si>
    <t>BSD</t>
  </si>
  <si>
    <t>Dollar bahamien</t>
  </si>
  <si>
    <r>
      <rPr>
        <sz val="10.5"/>
        <color theme="1"/>
        <rFont val="Calibri"/>
        <family val="2"/>
      </rPr>
      <t>AZN</t>
    </r>
  </si>
  <si>
    <r>
      <rPr>
        <sz val="10.5"/>
        <color theme="1"/>
        <rFont val="Calibri"/>
        <family val="2"/>
      </rPr>
      <t>Manat azéri</t>
    </r>
  </si>
  <si>
    <t>2610</t>
  </si>
  <si>
    <t>Chrome (2610)</t>
  </si>
  <si>
    <t>Chrome (2610), volume</t>
  </si>
  <si>
    <t>Redevances (1415E1)</t>
  </si>
  <si>
    <t>Redevances</t>
  </si>
  <si>
    <t>1415E1</t>
  </si>
  <si>
    <t>Loyers (1415E)</t>
  </si>
  <si>
    <t>Bahreïn</t>
  </si>
  <si>
    <t>BH</t>
  </si>
  <si>
    <t>BHR</t>
  </si>
  <si>
    <t>48</t>
  </si>
  <si>
    <t>BHD</t>
  </si>
  <si>
    <t>Dinar de Bahreïn</t>
  </si>
  <si>
    <r>
      <rPr>
        <sz val="10.5"/>
        <color theme="1"/>
        <rFont val="Calibri"/>
        <family val="2"/>
      </rPr>
      <t>BAM</t>
    </r>
  </si>
  <si>
    <r>
      <rPr>
        <sz val="10.5"/>
        <color theme="1"/>
        <rFont val="Calibri"/>
        <family val="2"/>
      </rPr>
      <t>Mark convertible de Bosnie-Herzégovine</t>
    </r>
  </si>
  <si>
    <t>2523</t>
  </si>
  <si>
    <t>Ciment Portland (2523)</t>
  </si>
  <si>
    <t>Ciment Portland (2523), volume</t>
  </si>
  <si>
    <t>Primes (1415E2)</t>
  </si>
  <si>
    <t>Primes</t>
  </si>
  <si>
    <t>1415E2</t>
  </si>
  <si>
    <t>Bangladesh</t>
  </si>
  <si>
    <t>BD</t>
  </si>
  <si>
    <t>BGD</t>
  </si>
  <si>
    <t>50</t>
  </si>
  <si>
    <t>BDT</t>
  </si>
  <si>
    <t>Taka bangladeshi</t>
  </si>
  <si>
    <r>
      <rPr>
        <sz val="10.5"/>
        <color theme="1"/>
        <rFont val="Calibri"/>
        <family val="2"/>
      </rPr>
      <t>BBD</t>
    </r>
  </si>
  <si>
    <r>
      <rPr>
        <sz val="10.5"/>
        <color theme="1"/>
        <rFont val="Calibri"/>
        <family val="2"/>
      </rPr>
      <t>Dollar de la Barbade</t>
    </r>
  </si>
  <si>
    <t>2605</t>
  </si>
  <si>
    <t>Cobalt (2605)</t>
  </si>
  <si>
    <t>Cobalt (2605),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</si>
  <si>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</si>
  <si>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</si>
  <si>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</si>
  <si>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</si>
  <si>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</si>
  <si>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</si>
  <si>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</si>
  <si>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</si>
  <si>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</si>
  <si>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</si>
  <si>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0.5"/>
        <color theme="1"/>
        <rFont val="Calibri"/>
        <family val="2"/>
      </rPr>
      <t>BDT</t>
    </r>
  </si>
  <si>
    <r>
      <rPr>
        <sz val="10.5"/>
        <color theme="1"/>
        <rFont val="Calibri"/>
        <family val="2"/>
      </rPr>
      <t>Taka bangladeshi</t>
    </r>
  </si>
  <si>
    <t>2713</t>
  </si>
  <si>
    <t>Coke de pétrole (2713)</t>
  </si>
  <si>
    <t>Coke de pétrole (2713), volume</t>
  </si>
  <si>
    <t>Livré/payé à une/des entreprise(s) d’État (1415E32)</t>
  </si>
  <si>
    <t>Livré/payé à une/des entreprise(s) d’État</t>
  </si>
  <si>
    <t>1415E32</t>
  </si>
  <si>
    <t>Belarus</t>
  </si>
  <si>
    <t>BY</t>
  </si>
  <si>
    <t>BLR</t>
  </si>
  <si>
    <t>112</t>
  </si>
  <si>
    <t>BYR</t>
  </si>
  <si>
    <t>Rouble de Belarus</t>
  </si>
  <si>
    <r>
      <rPr>
        <sz val="10.5"/>
        <color theme="1"/>
        <rFont val="Calibri"/>
        <family val="2"/>
      </rPr>
      <t>BGN</t>
    </r>
  </si>
  <si>
    <r>
      <rPr>
        <sz val="10.5"/>
        <color theme="1"/>
        <rFont val="Calibri"/>
        <family val="2"/>
      </rPr>
      <t>Lev bulgare (ancien)</t>
    </r>
  </si>
  <si>
    <t>2704</t>
  </si>
  <si>
    <t>Coke et semi-coke (2704)</t>
  </si>
  <si>
    <t>Coke et semi-coke (2704), volume</t>
  </si>
  <si>
    <t>Transferts obligatoires à l’État (infrastructures et autres éléments) (1415E4)</t>
  </si>
  <si>
    <t>Transferts obligatoires à l’État (infrastructures et autres éléments)</t>
  </si>
  <si>
    <t>1415E4</t>
  </si>
  <si>
    <t>Belgique</t>
  </si>
  <si>
    <t>BE</t>
  </si>
  <si>
    <t>BEL</t>
  </si>
  <si>
    <t>56</t>
  </si>
  <si>
    <r>
      <rPr>
        <sz val="10.5"/>
        <color theme="1"/>
        <rFont val="Calibri"/>
        <family val="2"/>
      </rPr>
      <t>BHD</t>
    </r>
  </si>
  <si>
    <r>
      <rPr>
        <sz val="10.5"/>
        <color theme="1"/>
        <rFont val="Calibri"/>
        <family val="2"/>
      </rPr>
      <t>Dinar de Bahreïn</t>
    </r>
  </si>
  <si>
    <t>2527</t>
  </si>
  <si>
    <t>Cryolite naturelle (2527)</t>
  </si>
  <si>
    <t>Cryolite naturelle (2527), volume</t>
  </si>
  <si>
    <t>Autres paiements de loyer (1415E5)</t>
  </si>
  <si>
    <t>Autres paiements de loyer</t>
  </si>
  <si>
    <t>1415E5</t>
  </si>
  <si>
    <t>Belize</t>
  </si>
  <si>
    <t>BZ</t>
  </si>
  <si>
    <t>BLZ</t>
  </si>
  <si>
    <t>84</t>
  </si>
  <si>
    <t>BZD</t>
  </si>
  <si>
    <t>Dollar de Belize</t>
  </si>
  <si>
    <r>
      <rPr>
        <sz val="10.5"/>
        <color theme="1"/>
        <rFont val="Calibri"/>
        <family val="2"/>
      </rPr>
      <t>BIF</t>
    </r>
  </si>
  <si>
    <r>
      <rPr>
        <sz val="10.5"/>
        <color theme="1"/>
        <rFont val="Calibri"/>
        <family val="2"/>
      </rPr>
      <t>Franc du Burundi</t>
    </r>
  </si>
  <si>
    <t>2603</t>
  </si>
  <si>
    <t>Cuivre (2603)</t>
  </si>
  <si>
    <t>Ventes de marchandises et de services par des entités de l’État (1421E)</t>
  </si>
  <si>
    <t>Ventes de marchandises et de services par des entités de l’État</t>
  </si>
  <si>
    <t>1421E</t>
  </si>
  <si>
    <t>Ventes de marchandises et de services (142E)</t>
  </si>
  <si>
    <t>Bénin</t>
  </si>
  <si>
    <t>BJ</t>
  </si>
  <si>
    <t>BEN</t>
  </si>
  <si>
    <t>204</t>
  </si>
  <si>
    <r>
      <rPr>
        <sz val="10.5"/>
        <color theme="1"/>
        <rFont val="Calibri"/>
        <family val="2"/>
      </rPr>
      <t>BMD</t>
    </r>
  </si>
  <si>
    <r>
      <rPr>
        <sz val="10.5"/>
        <color theme="1"/>
        <rFont val="Calibri"/>
        <family val="2"/>
      </rPr>
      <t>Dollar des Bermudes</t>
    </r>
  </si>
  <si>
    <t>7102</t>
  </si>
  <si>
    <t>Diamants (7102)</t>
  </si>
  <si>
    <t>Diamants (7102), volume</t>
  </si>
  <si>
    <t>Frais administratifs pour services gouvernementaux (1422E)</t>
  </si>
  <si>
    <t>Frais administratifs pour services gouvernementaux</t>
  </si>
  <si>
    <t>1422E</t>
  </si>
  <si>
    <t>Bermudes</t>
  </si>
  <si>
    <t>BM</t>
  </si>
  <si>
    <t>BMU</t>
  </si>
  <si>
    <t>60</t>
  </si>
  <si>
    <t>BMD</t>
  </si>
  <si>
    <t>Dollar des Bermudes</t>
  </si>
  <si>
    <r>
      <rPr>
        <sz val="10.5"/>
        <color theme="1"/>
        <rFont val="Calibri"/>
        <family val="2"/>
      </rPr>
      <t>BND</t>
    </r>
  </si>
  <si>
    <r>
      <rPr>
        <sz val="10.5"/>
        <color theme="1"/>
        <rFont val="Calibri"/>
        <family val="2"/>
      </rPr>
      <t>Dollar de Brunei</t>
    </r>
  </si>
  <si>
    <t>2518</t>
  </si>
  <si>
    <t>Dolomite (2518)</t>
  </si>
  <si>
    <t>Dolomite (2518), volume</t>
  </si>
  <si>
    <t>Amendes, peines et dédits (143E)</t>
  </si>
  <si>
    <t>Amendes, peines et forfaits</t>
  </si>
  <si>
    <t>143E</t>
  </si>
  <si>
    <t>Amendes, peines et forfaits (143E)</t>
  </si>
  <si>
    <t>Amendes, peines et forfaits(143E)</t>
  </si>
  <si>
    <t>Bhoutan</t>
  </si>
  <si>
    <t>BT</t>
  </si>
  <si>
    <t>BTN</t>
  </si>
  <si>
    <t>64</t>
  </si>
  <si>
    <t>Nutum du Bhoutan</t>
  </si>
  <si>
    <r>
      <rPr>
        <sz val="10.5"/>
        <color theme="1"/>
        <rFont val="Calibri"/>
        <family val="2"/>
      </rPr>
      <t>BOB</t>
    </r>
  </si>
  <si>
    <r>
      <rPr>
        <sz val="10.5"/>
        <color theme="1"/>
        <rFont val="Calibri"/>
        <family val="2"/>
      </rPr>
      <t>Boliviano bolivien</t>
    </r>
  </si>
  <si>
    <t>2 716</t>
  </si>
  <si>
    <t>Énergie électrique (2 716)</t>
  </si>
  <si>
    <t>Énergie électrique (2 716),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</si>
  <si>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</si>
  <si>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</si>
  <si>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</si>
  <si>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</si>
  <si>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</si>
  <si>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</si>
  <si>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</si>
  <si>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</si>
  <si>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</si>
  <si>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</si>
  <si>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0.5"/>
        <color theme="1"/>
        <rFont val="Calibri"/>
        <family val="2"/>
      </rPr>
      <t>BRL</t>
    </r>
  </si>
  <si>
    <r>
      <rPr>
        <sz val="10.5"/>
        <color theme="1"/>
        <rFont val="Calibri"/>
        <family val="2"/>
      </rPr>
      <t>Réal brésilien</t>
    </r>
  </si>
  <si>
    <t>2609</t>
  </si>
  <si>
    <t>Étain (2609)</t>
  </si>
  <si>
    <t>Étain (2609), volume</t>
  </si>
  <si>
    <t>&lt;Sélectionner à partir du menu&gt;</t>
  </si>
  <si>
    <t>Bosnie-Herzégovine</t>
  </si>
  <si>
    <t>BA</t>
  </si>
  <si>
    <t>BIH</t>
  </si>
  <si>
    <t>70</t>
  </si>
  <si>
    <t>BAM</t>
  </si>
  <si>
    <t>Mark convertible de Bosnie-Herzégovine</t>
  </si>
  <si>
    <r>
      <rPr>
        <sz val="10.5"/>
        <color theme="1"/>
        <rFont val="Calibri"/>
        <family val="2"/>
      </rPr>
      <t>BSD</t>
    </r>
  </si>
  <si>
    <r>
      <rPr>
        <sz val="10.5"/>
        <color theme="1"/>
        <rFont val="Calibri"/>
        <family val="2"/>
      </rPr>
      <t>Dollar bahamien</t>
    </r>
  </si>
  <si>
    <t>2512</t>
  </si>
  <si>
    <t>Farines siliceuses fossiles (2512)</t>
  </si>
  <si>
    <t>Farines siliceuses fossiles (2512), volume</t>
  </si>
  <si>
    <t>Botswana</t>
  </si>
  <si>
    <t>BW</t>
  </si>
  <si>
    <t>BWA</t>
  </si>
  <si>
    <t>72</t>
  </si>
  <si>
    <t>BWP</t>
  </si>
  <si>
    <t>Pula du Botswana</t>
  </si>
  <si>
    <r>
      <rPr>
        <sz val="10.5"/>
        <color theme="1"/>
        <rFont val="Calibri"/>
        <family val="2"/>
      </rPr>
      <t>BTN</t>
    </r>
  </si>
  <si>
    <t>2529</t>
  </si>
  <si>
    <t>Feldspath (2529)</t>
  </si>
  <si>
    <t>Feldspath (2529), volume</t>
  </si>
  <si>
    <t>Brésil</t>
  </si>
  <si>
    <t>BR</t>
  </si>
  <si>
    <t>BRA</t>
  </si>
  <si>
    <t>76</t>
  </si>
  <si>
    <t>BRL</t>
  </si>
  <si>
    <t>Réal brésilien</t>
  </si>
  <si>
    <r>
      <rPr>
        <sz val="10.5"/>
        <color theme="1"/>
        <rFont val="Calibri"/>
        <family val="2"/>
      </rPr>
      <t>BWP</t>
    </r>
  </si>
  <si>
    <r>
      <rPr>
        <sz val="10.5"/>
        <color theme="1"/>
        <rFont val="Calibri"/>
        <family val="2"/>
      </rPr>
      <t>Pula du Botswana</t>
    </r>
  </si>
  <si>
    <t>2601</t>
  </si>
  <si>
    <t>Fer (2601)</t>
  </si>
  <si>
    <t>Fer (2601), volume</t>
  </si>
  <si>
    <t>Bulgarie</t>
  </si>
  <si>
    <t>BG</t>
  </si>
  <si>
    <t>BGR</t>
  </si>
  <si>
    <t>100</t>
  </si>
  <si>
    <t>BGN</t>
  </si>
  <si>
    <t>Lev bulgare (ancien)</t>
  </si>
  <si>
    <r>
      <rPr>
        <sz val="10.5"/>
        <color theme="1"/>
        <rFont val="Calibri"/>
        <family val="2"/>
      </rPr>
      <t>BYR</t>
    </r>
  </si>
  <si>
    <r>
      <rPr>
        <sz val="10.5"/>
        <color theme="1"/>
        <rFont val="Calibri"/>
        <family val="2"/>
      </rPr>
      <t>Rouble de Belarus</t>
    </r>
  </si>
  <si>
    <t>2705</t>
  </si>
  <si>
    <t>Gaz de charbon (2705)</t>
  </si>
  <si>
    <t>Gaz de charbon (2705), volume</t>
  </si>
  <si>
    <t>Burkina Faso</t>
  </si>
  <si>
    <t>BF</t>
  </si>
  <si>
    <t>BFA</t>
  </si>
  <si>
    <t>854</t>
  </si>
  <si>
    <r>
      <rPr>
        <sz val="10.5"/>
        <color theme="1"/>
        <rFont val="Calibri"/>
        <family val="2"/>
      </rPr>
      <t>BZD</t>
    </r>
  </si>
  <si>
    <r>
      <rPr>
        <sz val="10.5"/>
        <color theme="1"/>
        <rFont val="Calibri"/>
        <family val="2"/>
      </rPr>
      <t>Dollar de Belize</t>
    </r>
  </si>
  <si>
    <t>2711</t>
  </si>
  <si>
    <t>Gaz naturel (2711)</t>
  </si>
  <si>
    <t>Burundi</t>
  </si>
  <si>
    <t>BI</t>
  </si>
  <si>
    <t>BDI</t>
  </si>
  <si>
    <t>108</t>
  </si>
  <si>
    <t>BIF</t>
  </si>
  <si>
    <t>Franc du Burundi</t>
  </si>
  <si>
    <r>
      <rPr>
        <sz val="10.5"/>
        <color theme="1"/>
        <rFont val="Calibri"/>
        <family val="2"/>
      </rPr>
      <t>CAD</t>
    </r>
  </si>
  <si>
    <r>
      <rPr>
        <sz val="10.5"/>
        <color theme="1"/>
        <rFont val="Calibri"/>
        <family val="2"/>
      </rPr>
      <t>Dollar canadien</t>
    </r>
  </si>
  <si>
    <t>2712</t>
  </si>
  <si>
    <t>Gelée de pétrole (2712)</t>
  </si>
  <si>
    <t>Gelée de pétrole (2712), volume</t>
  </si>
  <si>
    <t>Cambodge</t>
  </si>
  <si>
    <t>KH</t>
  </si>
  <si>
    <t>KHM</t>
  </si>
  <si>
    <t>116</t>
  </si>
  <si>
    <t>KHR</t>
  </si>
  <si>
    <t>Riel cambodgien</t>
  </si>
  <si>
    <r>
      <rPr>
        <sz val="10.5"/>
        <color theme="1"/>
        <rFont val="Calibri"/>
        <family val="2"/>
      </rPr>
      <t>CDF</t>
    </r>
  </si>
  <si>
    <r>
      <rPr>
        <sz val="10.5"/>
        <color theme="1"/>
        <rFont val="Calibri"/>
        <family val="2"/>
      </rPr>
      <t>Franc congolais</t>
    </r>
  </si>
  <si>
    <t>2706</t>
  </si>
  <si>
    <t>Goudron distillé à partir de charbon (2706)</t>
  </si>
  <si>
    <t>Goudron distillé à partir de charbon (2706), volume</t>
  </si>
  <si>
    <t>Cameroun</t>
  </si>
  <si>
    <t>CM</t>
  </si>
  <si>
    <t>CMR</t>
  </si>
  <si>
    <t>120</t>
  </si>
  <si>
    <t>XAF</t>
  </si>
  <si>
    <t>Franc CFA d’Afrique centrale</t>
  </si>
  <si>
    <r>
      <rPr>
        <sz val="10.5"/>
        <color theme="1"/>
        <rFont val="Calibri"/>
        <family val="2"/>
      </rPr>
      <t>CHF</t>
    </r>
  </si>
  <si>
    <r>
      <rPr>
        <sz val="10.5"/>
        <color theme="1"/>
        <rFont val="Calibri"/>
        <family val="2"/>
      </rPr>
      <t>Franc suisse</t>
    </r>
  </si>
  <si>
    <t>2516</t>
  </si>
  <si>
    <t>Granite (2516)</t>
  </si>
  <si>
    <t>Granite (2516), volume</t>
  </si>
  <si>
    <t>Canada</t>
  </si>
  <si>
    <t>CA</t>
  </si>
  <si>
    <t>CAN</t>
  </si>
  <si>
    <t>124</t>
  </si>
  <si>
    <t>CAD</t>
  </si>
  <si>
    <t>Dollar canadien</t>
  </si>
  <si>
    <r>
      <rPr>
        <sz val="10.5"/>
        <color theme="1"/>
        <rFont val="Calibri"/>
        <family val="2"/>
      </rPr>
      <t>CLF</t>
    </r>
  </si>
  <si>
    <t>Unidad de Fomento chilien</t>
  </si>
  <si>
    <t>2504</t>
  </si>
  <si>
    <t>Graphite naturel (2504)</t>
  </si>
  <si>
    <t>Graphite naturel (2504), volume</t>
  </si>
  <si>
    <t>Cap Vert</t>
  </si>
  <si>
    <t>CV</t>
  </si>
  <si>
    <t>CPV</t>
  </si>
  <si>
    <t>132</t>
  </si>
  <si>
    <t>CVE</t>
  </si>
  <si>
    <t>Escudo cap-verdien</t>
  </si>
  <si>
    <r>
      <rPr>
        <sz val="10.5"/>
        <color theme="1"/>
        <rFont val="Calibri"/>
        <family val="2"/>
      </rPr>
      <t>CNH</t>
    </r>
  </si>
  <si>
    <r>
      <rPr>
        <sz val="10.5"/>
        <color theme="1"/>
        <rFont val="Calibri"/>
        <family val="2"/>
      </rPr>
      <t>Yuan renminbi chinois (off-shore)</t>
    </r>
  </si>
  <si>
    <t>2520</t>
  </si>
  <si>
    <t>Gypse (2520)</t>
  </si>
  <si>
    <t>Gypse (2520), volume</t>
  </si>
  <si>
    <t>Chili</t>
  </si>
  <si>
    <t>CL</t>
  </si>
  <si>
    <t>CHL</t>
  </si>
  <si>
    <t>152</t>
  </si>
  <si>
    <t>CLF</t>
  </si>
  <si>
    <r>
      <rPr>
        <sz val="10.5"/>
        <color theme="1"/>
        <rFont val="Calibri"/>
        <family val="2"/>
      </rPr>
      <t>COP</t>
    </r>
  </si>
  <si>
    <r>
      <rPr>
        <sz val="10.5"/>
        <color theme="1"/>
        <rFont val="Calibri"/>
        <family val="2"/>
      </rPr>
      <t>Peso colombien</t>
    </r>
  </si>
  <si>
    <t>2710</t>
  </si>
  <si>
    <t>Huiles de pétrole hors pétrole brut (2710)</t>
  </si>
  <si>
    <t>Huiles de pétrole hors pétrole brut (2710), volume</t>
  </si>
  <si>
    <t>Chine</t>
  </si>
  <si>
    <t>CN</t>
  </si>
  <si>
    <t>CHN</t>
  </si>
  <si>
    <t>156</t>
  </si>
  <si>
    <t>CNH</t>
  </si>
  <si>
    <t>Yuan renminbi chinois (off-shore)</t>
  </si>
  <si>
    <r>
      <rPr>
        <sz val="10.5"/>
        <color theme="1"/>
        <rFont val="Calibri"/>
        <family val="2"/>
      </rPr>
      <t>CRC</t>
    </r>
  </si>
  <si>
    <r>
      <rPr>
        <sz val="10.5"/>
        <color theme="1"/>
        <rFont val="Calibri"/>
        <family val="2"/>
      </rPr>
      <t>Colon costaricain</t>
    </r>
  </si>
  <si>
    <t>2507</t>
  </si>
  <si>
    <t>Kaolin (2507)</t>
  </si>
  <si>
    <t>Kaolin (2507), volume</t>
  </si>
  <si>
    <t>Chypre</t>
  </si>
  <si>
    <t>CY</t>
  </si>
  <si>
    <t>CYP</t>
  </si>
  <si>
    <t>196</t>
  </si>
  <si>
    <r>
      <rPr>
        <sz val="10.5"/>
        <color theme="1"/>
        <rFont val="Calibri"/>
        <family val="2"/>
      </rPr>
      <t>CUC</t>
    </r>
  </si>
  <si>
    <r>
      <rPr>
        <sz val="10.5"/>
        <color theme="1"/>
        <rFont val="Calibri"/>
        <family val="2"/>
      </rPr>
      <t>Peso cubain convertible</t>
    </r>
  </si>
  <si>
    <t>2702</t>
  </si>
  <si>
    <t>Lignite (2702)</t>
  </si>
  <si>
    <t>Lignite (2702), volume</t>
  </si>
  <si>
    <t>Colombie</t>
  </si>
  <si>
    <t>CO</t>
  </si>
  <si>
    <t>COL</t>
  </si>
  <si>
    <t>170</t>
  </si>
  <si>
    <t>COP</t>
  </si>
  <si>
    <t>Peso colombien</t>
  </si>
  <si>
    <r>
      <rPr>
        <sz val="10.5"/>
        <color theme="1"/>
        <rFont val="Calibri"/>
        <family val="2"/>
      </rPr>
      <t>CVE</t>
    </r>
  </si>
  <si>
    <r>
      <rPr>
        <sz val="10.5"/>
        <color theme="1"/>
        <rFont val="Calibri"/>
        <family val="2"/>
      </rPr>
      <t>Escudo cap-verdien</t>
    </r>
  </si>
  <si>
    <t>2619</t>
  </si>
  <si>
    <t>Mâchefer (2619)</t>
  </si>
  <si>
    <t>Mâchefer (2619), volume</t>
  </si>
  <si>
    <t>Comores</t>
  </si>
  <si>
    <t>KM</t>
  </si>
  <si>
    <t>COM</t>
  </si>
  <si>
    <t>174</t>
  </si>
  <si>
    <t>KMF</t>
  </si>
  <si>
    <t>Franc comorien</t>
  </si>
  <si>
    <r>
      <rPr>
        <sz val="10.5"/>
        <color theme="1"/>
        <rFont val="Calibri"/>
        <family val="2"/>
      </rPr>
      <t>CZK</t>
    </r>
  </si>
  <si>
    <r>
      <rPr>
        <sz val="10.5"/>
        <color theme="1"/>
        <rFont val="Calibri"/>
        <family val="2"/>
      </rPr>
      <t>Couronne tchèque</t>
    </r>
  </si>
  <si>
    <t>2602</t>
  </si>
  <si>
    <t>Manganèse (2602)</t>
  </si>
  <si>
    <t>Manganèse (2602), volume</t>
  </si>
  <si>
    <t>Corée (du Nord)</t>
  </si>
  <si>
    <t>KP</t>
  </si>
  <si>
    <t>PRK</t>
  </si>
  <si>
    <t>408</t>
  </si>
  <si>
    <t>KPW</t>
  </si>
  <si>
    <t>Won nord-coréen</t>
  </si>
  <si>
    <r>
      <rPr>
        <sz val="10.5"/>
        <color theme="1"/>
        <rFont val="Calibri"/>
        <family val="2"/>
      </rPr>
      <t>DJF</t>
    </r>
  </si>
  <si>
    <r>
      <rPr>
        <sz val="10.5"/>
        <color theme="1"/>
        <rFont val="Calibri"/>
        <family val="2"/>
      </rPr>
      <t>Franc djiboutien</t>
    </r>
  </si>
  <si>
    <t>2515</t>
  </si>
  <si>
    <t>Marbre (2515)</t>
  </si>
  <si>
    <t>Marbre (2515), volume</t>
  </si>
  <si>
    <t>Corée (du Sud)</t>
  </si>
  <si>
    <t>KR</t>
  </si>
  <si>
    <t>KOR</t>
  </si>
  <si>
    <t>410</t>
  </si>
  <si>
    <t>KRW</t>
  </si>
  <si>
    <t>Won sud-coréen</t>
  </si>
  <si>
    <r>
      <rPr>
        <sz val="10.5"/>
        <color theme="1"/>
        <rFont val="Calibri"/>
        <family val="2"/>
      </rPr>
      <t>DKK</t>
    </r>
  </si>
  <si>
    <r>
      <rPr>
        <sz val="10.5"/>
        <color theme="1"/>
        <rFont val="Calibri"/>
        <family val="2"/>
      </rPr>
      <t>Couronne danoise</t>
    </r>
  </si>
  <si>
    <t>2715</t>
  </si>
  <si>
    <t>Mélanges bitumineux (2715)</t>
  </si>
  <si>
    <t>Mélanges bitumineux (2715), volume</t>
  </si>
  <si>
    <t>Costa Rica</t>
  </si>
  <si>
    <t>CR</t>
  </si>
  <si>
    <t>CRI</t>
  </si>
  <si>
    <t>188</t>
  </si>
  <si>
    <t>CRC</t>
  </si>
  <si>
    <t>Colon costaricain</t>
  </si>
  <si>
    <r>
      <rPr>
        <sz val="10.5"/>
        <color theme="1"/>
        <rFont val="Calibri"/>
        <family val="2"/>
      </rPr>
      <t>DOP</t>
    </r>
  </si>
  <si>
    <r>
      <rPr>
        <sz val="10.5"/>
        <color theme="1"/>
        <rFont val="Calibri"/>
        <family val="2"/>
      </rPr>
      <t>Peso dominicain</t>
    </r>
  </si>
  <si>
    <t>2616</t>
  </si>
  <si>
    <t>Métaux précieux (2616)</t>
  </si>
  <si>
    <t>Métaux précieux (2616), volume</t>
  </si>
  <si>
    <t>Côte d’Ivoire</t>
  </si>
  <si>
    <t>CI</t>
  </si>
  <si>
    <t>CIV</t>
  </si>
  <si>
    <t>384</t>
  </si>
  <si>
    <r>
      <rPr>
        <sz val="10.5"/>
        <color theme="1"/>
        <rFont val="Calibri"/>
        <family val="2"/>
      </rPr>
      <t>DZD</t>
    </r>
  </si>
  <si>
    <r>
      <rPr>
        <sz val="10.5"/>
        <color theme="1"/>
        <rFont val="Calibri"/>
        <family val="2"/>
      </rPr>
      <t>Dinar algérien</t>
    </r>
  </si>
  <si>
    <t>2525</t>
  </si>
  <si>
    <t>Mica (2525)</t>
  </si>
  <si>
    <t>Mica (2525), volume</t>
  </si>
  <si>
    <t>Croatie</t>
  </si>
  <si>
    <t>HR</t>
  </si>
  <si>
    <t>HRV</t>
  </si>
  <si>
    <t>191</t>
  </si>
  <si>
    <t>HRK</t>
  </si>
  <si>
    <t>Kuna croate</t>
  </si>
  <si>
    <r>
      <rPr>
        <sz val="10.5"/>
        <color theme="1"/>
        <rFont val="Calibri"/>
        <family val="2"/>
      </rPr>
      <t>EGP</t>
    </r>
  </si>
  <si>
    <r>
      <rPr>
        <sz val="10.5"/>
        <color theme="1"/>
        <rFont val="Calibri"/>
        <family val="2"/>
      </rPr>
      <t>Livre égyptienne</t>
    </r>
  </si>
  <si>
    <t>2613</t>
  </si>
  <si>
    <t>Molybdène (2613)</t>
  </si>
  <si>
    <t>Molybdène (2613), volume</t>
  </si>
  <si>
    <t>Cuba</t>
  </si>
  <si>
    <t>CU</t>
  </si>
  <si>
    <t>CUB</t>
  </si>
  <si>
    <t>192</t>
  </si>
  <si>
    <t>CUC</t>
  </si>
  <si>
    <t>Peso cubain convertible</t>
  </si>
  <si>
    <r>
      <rPr>
        <sz val="10.5"/>
        <color theme="1"/>
        <rFont val="Calibri"/>
        <family val="2"/>
      </rPr>
      <t>ERN</t>
    </r>
  </si>
  <si>
    <r>
      <rPr>
        <sz val="10.5"/>
        <color theme="1"/>
        <rFont val="Calibri"/>
        <family val="2"/>
      </rPr>
      <t>Nakfa érythréen</t>
    </r>
  </si>
  <si>
    <t>2604</t>
  </si>
  <si>
    <t>Nickel (2604)</t>
  </si>
  <si>
    <t>Nickel (2604), volume</t>
  </si>
  <si>
    <t>Danemark</t>
  </si>
  <si>
    <t>DK</t>
  </si>
  <si>
    <t>DNK</t>
  </si>
  <si>
    <t>208</t>
  </si>
  <si>
    <t>DKK</t>
  </si>
  <si>
    <t>Couronne danoise</t>
  </si>
  <si>
    <r>
      <rPr>
        <sz val="10.5"/>
        <color theme="1"/>
        <rFont val="Calibri"/>
        <family val="2"/>
      </rPr>
      <t>ETB</t>
    </r>
  </si>
  <si>
    <r>
      <rPr>
        <sz val="10.5"/>
        <color theme="1"/>
        <rFont val="Calibri"/>
        <family val="2"/>
      </rPr>
      <t>Birr éthiopien</t>
    </r>
  </si>
  <si>
    <t>2615</t>
  </si>
  <si>
    <t>Niobium, Vanadium, Zirconium (2615)</t>
  </si>
  <si>
    <t>Niobium, Vanadium, Zirconium (2615), volume</t>
  </si>
  <si>
    <t>Darussalam de Brunei</t>
  </si>
  <si>
    <t>BN</t>
  </si>
  <si>
    <t>BRN</t>
  </si>
  <si>
    <t>96</t>
  </si>
  <si>
    <t>BND</t>
  </si>
  <si>
    <t>Dollar de Brunei</t>
  </si>
  <si>
    <r>
      <rPr>
        <sz val="10.5"/>
        <color theme="1"/>
        <rFont val="Calibri"/>
        <family val="2"/>
      </rPr>
      <t>EUR</t>
    </r>
  </si>
  <si>
    <r>
      <rPr>
        <sz val="10.5"/>
        <color theme="1"/>
        <rFont val="Calibri"/>
        <family val="2"/>
      </rPr>
      <t>Euro</t>
    </r>
  </si>
  <si>
    <t>7108</t>
  </si>
  <si>
    <t>Or (7108)</t>
  </si>
  <si>
    <t>Djibouti</t>
  </si>
  <si>
    <t>DJ</t>
  </si>
  <si>
    <t>DJI</t>
  </si>
  <si>
    <t>262</t>
  </si>
  <si>
    <t>DJF</t>
  </si>
  <si>
    <t>Franc djiboutien</t>
  </si>
  <si>
    <r>
      <rPr>
        <sz val="10.5"/>
        <color theme="1"/>
        <rFont val="Calibri"/>
        <family val="2"/>
      </rPr>
      <t>FJD</t>
    </r>
  </si>
  <si>
    <r>
      <rPr>
        <sz val="10.5"/>
        <color theme="1"/>
        <rFont val="Calibri"/>
        <family val="2"/>
      </rPr>
      <t>Dollar fidjien</t>
    </r>
  </si>
  <si>
    <t>2709</t>
  </si>
  <si>
    <t>Pétrole brut (2709)</t>
  </si>
  <si>
    <t>Dominique</t>
  </si>
  <si>
    <t>DM</t>
  </si>
  <si>
    <t>DMA</t>
  </si>
  <si>
    <t>212</t>
  </si>
  <si>
    <r>
      <rPr>
        <sz val="10.5"/>
        <color theme="1"/>
        <rFont val="Calibri"/>
        <family val="2"/>
      </rPr>
      <t>FKP</t>
    </r>
  </si>
  <si>
    <r>
      <rPr>
        <sz val="10.5"/>
        <color theme="1"/>
        <rFont val="Calibri"/>
        <family val="2"/>
      </rPr>
      <t>Livre des Malouines</t>
    </r>
  </si>
  <si>
    <t>2510</t>
  </si>
  <si>
    <t>Phosphates de calcium naturels (2510)</t>
  </si>
  <si>
    <t>Phosphates de calcium naturels (2510), volume</t>
  </si>
  <si>
    <t>Égypte</t>
  </si>
  <si>
    <t>EG</t>
  </si>
  <si>
    <t>EGY</t>
  </si>
  <si>
    <t>818</t>
  </si>
  <si>
    <t>EGP</t>
  </si>
  <si>
    <t>Livre égyptienne</t>
  </si>
  <si>
    <r>
      <rPr>
        <sz val="10.5"/>
        <color theme="1"/>
        <rFont val="Calibri"/>
        <family val="2"/>
      </rPr>
      <t>GBP</t>
    </r>
  </si>
  <si>
    <r>
      <rPr>
        <sz val="10.5"/>
        <color theme="1"/>
        <rFont val="Calibri"/>
        <family val="2"/>
      </rPr>
      <t>Livre sterling</t>
    </r>
  </si>
  <si>
    <t>2513</t>
  </si>
  <si>
    <t>Pierre ponce (2513)</t>
  </si>
  <si>
    <t>Pierre ponce (2513), volume</t>
  </si>
  <si>
    <t>Émirats arabes unis</t>
  </si>
  <si>
    <t>AE</t>
  </si>
  <si>
    <t>ARE</t>
  </si>
  <si>
    <t>784</t>
  </si>
  <si>
    <t>AED</t>
  </si>
  <si>
    <t>Dirham des Émirats arabes unis</t>
  </si>
  <si>
    <r>
      <rPr>
        <sz val="10.5"/>
        <color theme="1"/>
        <rFont val="Calibri"/>
        <family val="2"/>
      </rPr>
      <t>GEL</t>
    </r>
  </si>
  <si>
    <r>
      <rPr>
        <sz val="10.5"/>
        <color theme="1"/>
        <rFont val="Calibri"/>
        <family val="2"/>
      </rPr>
      <t>Géorgie</t>
    </r>
  </si>
  <si>
    <t>2607</t>
  </si>
  <si>
    <t>Plomb (2607)</t>
  </si>
  <si>
    <t>Plomb (2607), volume</t>
  </si>
  <si>
    <t>Équateur</t>
  </si>
  <si>
    <t>EC</t>
  </si>
  <si>
    <t>ECU</t>
  </si>
  <si>
    <t>218</t>
  </si>
  <si>
    <t>Dollar des États-Unis</t>
  </si>
  <si>
    <r>
      <rPr>
        <sz val="10.5"/>
        <color theme="1"/>
        <rFont val="Calibri"/>
        <family val="2"/>
      </rPr>
      <t>GGP</t>
    </r>
  </si>
  <si>
    <r>
      <rPr>
        <sz val="10.5"/>
        <color theme="1"/>
        <rFont val="Calibri"/>
        <family val="2"/>
      </rPr>
      <t>Livre</t>
    </r>
  </si>
  <si>
    <t>2707</t>
  </si>
  <si>
    <t>Produits de distillation du goudron de charbon (2707)</t>
  </si>
  <si>
    <t>Produits de distillation du goudron de charbon (2707), volume</t>
  </si>
  <si>
    <t>Érythrée</t>
  </si>
  <si>
    <t>ER</t>
  </si>
  <si>
    <t>ERI</t>
  </si>
  <si>
    <t>232</t>
  </si>
  <si>
    <t>ERN</t>
  </si>
  <si>
    <t>Nakfa érythréen</t>
  </si>
  <si>
    <r>
      <rPr>
        <sz val="10.5"/>
        <color theme="1"/>
        <rFont val="Calibri"/>
        <family val="2"/>
      </rPr>
      <t>GHS</t>
    </r>
  </si>
  <si>
    <r>
      <rPr>
        <sz val="10.5"/>
        <color theme="1"/>
        <rFont val="Calibri"/>
        <family val="2"/>
      </rPr>
      <t>Cedi ghanéen</t>
    </r>
  </si>
  <si>
    <t>2502</t>
  </si>
  <si>
    <t>Pyrites de fer (2502)</t>
  </si>
  <si>
    <t>Pyrites de fer (2502), volume</t>
  </si>
  <si>
    <t>Espagne</t>
  </si>
  <si>
    <t>ES</t>
  </si>
  <si>
    <t>ESP</t>
  </si>
  <si>
    <t>724</t>
  </si>
  <si>
    <r>
      <rPr>
        <sz val="10.5"/>
        <color theme="1"/>
        <rFont val="Calibri"/>
        <family val="2"/>
      </rPr>
      <t>GIP</t>
    </r>
  </si>
  <si>
    <r>
      <rPr>
        <sz val="10.5"/>
        <color theme="1"/>
        <rFont val="Calibri"/>
        <family val="2"/>
      </rPr>
      <t>Livre de Gibraltar</t>
    </r>
  </si>
  <si>
    <t>2506</t>
  </si>
  <si>
    <t>Quartz (2506)</t>
  </si>
  <si>
    <t>Quartz (2506), volume</t>
  </si>
  <si>
    <t>Estonie</t>
  </si>
  <si>
    <t>EE</t>
  </si>
  <si>
    <t>EST</t>
  </si>
  <si>
    <t>233</t>
  </si>
  <si>
    <r>
      <rPr>
        <sz val="10.5"/>
        <color theme="1"/>
        <rFont val="Calibri"/>
        <family val="2"/>
      </rPr>
      <t>GMD</t>
    </r>
  </si>
  <si>
    <r>
      <rPr>
        <sz val="10.5"/>
        <color theme="1"/>
        <rFont val="Calibri"/>
        <family val="2"/>
      </rPr>
      <t>Dalasi gambien</t>
    </r>
  </si>
  <si>
    <t>2505</t>
  </si>
  <si>
    <t>Sables naturels (2505)</t>
  </si>
  <si>
    <t>Sables naturels (2505), volume</t>
  </si>
  <si>
    <t>Eswatini</t>
  </si>
  <si>
    <t>SZ</t>
  </si>
  <si>
    <t>SWZ</t>
  </si>
  <si>
    <t>748</t>
  </si>
  <si>
    <t>SZL</t>
  </si>
  <si>
    <t>Lilangeni swazi</t>
  </si>
  <si>
    <r>
      <rPr>
        <sz val="10.5"/>
        <color theme="1"/>
        <rFont val="Calibri"/>
        <family val="2"/>
      </rPr>
      <t>GNF</t>
    </r>
  </si>
  <si>
    <r>
      <rPr>
        <sz val="10.5"/>
        <color theme="1"/>
        <rFont val="Calibri"/>
        <family val="2"/>
      </rPr>
      <t>Franc guinéen</t>
    </r>
  </si>
  <si>
    <t>2618</t>
  </si>
  <si>
    <t>Scorie granulée (2618)</t>
  </si>
  <si>
    <t>Scorie granulée (2618), volume</t>
  </si>
  <si>
    <t>États-Unis</t>
  </si>
  <si>
    <t>US</t>
  </si>
  <si>
    <t>USA</t>
  </si>
  <si>
    <t>840</t>
  </si>
  <si>
    <r>
      <rPr>
        <sz val="10.5"/>
        <color theme="1"/>
        <rFont val="Calibri"/>
        <family val="2"/>
      </rPr>
      <t>GTQ</t>
    </r>
  </si>
  <si>
    <r>
      <rPr>
        <sz val="10.5"/>
        <color theme="1"/>
        <rFont val="Calibri"/>
        <family val="2"/>
      </rPr>
      <t>Quetzal guatémaltèque</t>
    </r>
  </si>
  <si>
    <t>2501</t>
  </si>
  <si>
    <t>Sel et chlorure de sodium pur (2501)</t>
  </si>
  <si>
    <t>Sel et chlorure de sodium pur (2501), volume</t>
  </si>
  <si>
    <t>Éthiopie</t>
  </si>
  <si>
    <t>ET</t>
  </si>
  <si>
    <t>ETH</t>
  </si>
  <si>
    <t>231</t>
  </si>
  <si>
    <t>ETB</t>
  </si>
  <si>
    <t>Birr éthiopien</t>
  </si>
  <si>
    <r>
      <rPr>
        <sz val="10.5"/>
        <color theme="1"/>
        <rFont val="Calibri"/>
        <family val="2"/>
      </rPr>
      <t>GYD</t>
    </r>
  </si>
  <si>
    <r>
      <rPr>
        <sz val="10.5"/>
        <color theme="1"/>
        <rFont val="Calibri"/>
        <family val="2"/>
      </rPr>
      <t>Dollar guyanais</t>
    </r>
  </si>
  <si>
    <t>2503</t>
  </si>
  <si>
    <t>Soufre de tout type (2503)</t>
  </si>
  <si>
    <t>Soufre de tout type (2503), volume</t>
  </si>
  <si>
    <t>Fédération de Russie</t>
  </si>
  <si>
    <t>RU</t>
  </si>
  <si>
    <t>RUS</t>
  </si>
  <si>
    <t>643</t>
  </si>
  <si>
    <t>RUB</t>
  </si>
  <si>
    <t>Rouble russe</t>
  </si>
  <si>
    <r>
      <rPr>
        <sz val="10.5"/>
        <color theme="1"/>
        <rFont val="Calibri"/>
        <family val="2"/>
      </rPr>
      <t>HKD</t>
    </r>
  </si>
  <si>
    <t>Dollar de Hong Kong</t>
  </si>
  <si>
    <t>2526</t>
  </si>
  <si>
    <t>Stéatite naturelle (2526)</t>
  </si>
  <si>
    <t>Stéatite naturelle (2526), volume</t>
  </si>
  <si>
    <t>Fidji</t>
  </si>
  <si>
    <t>FJ</t>
  </si>
  <si>
    <t>FJI</t>
  </si>
  <si>
    <t>242</t>
  </si>
  <si>
    <t>FJD</t>
  </si>
  <si>
    <t>Dollar fidjien</t>
  </si>
  <si>
    <r>
      <rPr>
        <sz val="10.5"/>
        <color theme="1"/>
        <rFont val="Calibri"/>
        <family val="2"/>
      </rPr>
      <t>HNL</t>
    </r>
  </si>
  <si>
    <r>
      <rPr>
        <sz val="10.5"/>
        <color theme="1"/>
        <rFont val="Calibri"/>
        <family val="2"/>
      </rPr>
      <t>Lempira hondurien</t>
    </r>
  </si>
  <si>
    <t>2530</t>
  </si>
  <si>
    <t>Substances minérales non spécifiées ailleurs (2530)</t>
  </si>
  <si>
    <t>Substances minérales non spécifiées ailleurs (2530), volume</t>
  </si>
  <si>
    <t>Finlande</t>
  </si>
  <si>
    <t>FI</t>
  </si>
  <si>
    <t>FIN</t>
  </si>
  <si>
    <t>246</t>
  </si>
  <si>
    <r>
      <rPr>
        <sz val="10.5"/>
        <color theme="1"/>
        <rFont val="Calibri"/>
        <family val="2"/>
      </rPr>
      <t>HRK</t>
    </r>
  </si>
  <si>
    <r>
      <rPr>
        <sz val="10.5"/>
        <color theme="1"/>
        <rFont val="Calibri"/>
        <family val="2"/>
      </rPr>
      <t>Kuna croate</t>
    </r>
  </si>
  <si>
    <t>2511</t>
  </si>
  <si>
    <t>Sulfate de baryum naturel (2511)</t>
  </si>
  <si>
    <t>Sulfate de baryum naturel (2511), volume</t>
  </si>
  <si>
    <t>France</t>
  </si>
  <si>
    <t>FR</t>
  </si>
  <si>
    <t>FRA</t>
  </si>
  <si>
    <t>250</t>
  </si>
  <si>
    <r>
      <rPr>
        <sz val="10.5"/>
        <color theme="1"/>
        <rFont val="Calibri"/>
        <family val="2"/>
      </rPr>
      <t>HTG</t>
    </r>
  </si>
  <si>
    <r>
      <rPr>
        <sz val="10.5"/>
        <color theme="1"/>
        <rFont val="Calibri"/>
        <family val="2"/>
      </rPr>
      <t>Gourde haïtienne</t>
    </r>
  </si>
  <si>
    <t>2614</t>
  </si>
  <si>
    <t>Titane (2614)</t>
  </si>
  <si>
    <t>Titane (2614), volume</t>
  </si>
  <si>
    <t>Gabon</t>
  </si>
  <si>
    <t>GA</t>
  </si>
  <si>
    <t>GAB</t>
  </si>
  <si>
    <t>266</t>
  </si>
  <si>
    <r>
      <rPr>
        <sz val="10.5"/>
        <color theme="1"/>
        <rFont val="Calibri"/>
        <family val="2"/>
      </rPr>
      <t>HUF</t>
    </r>
  </si>
  <si>
    <r>
      <rPr>
        <sz val="10.5"/>
        <color theme="1"/>
        <rFont val="Calibri"/>
        <family val="2"/>
      </rPr>
      <t>Forint hongrois</t>
    </r>
  </si>
  <si>
    <t>2703</t>
  </si>
  <si>
    <t>Tourbe (2703)</t>
  </si>
  <si>
    <t>Tourbe (2703), volume</t>
  </si>
  <si>
    <t>Gambie</t>
  </si>
  <si>
    <t>GM</t>
  </si>
  <si>
    <t>GMB</t>
  </si>
  <si>
    <t>270</t>
  </si>
  <si>
    <t>GMD</t>
  </si>
  <si>
    <t>Dalasi gambien</t>
  </si>
  <si>
    <r>
      <rPr>
        <sz val="10.5"/>
        <color theme="1"/>
        <rFont val="Calibri"/>
        <family val="2"/>
      </rPr>
      <t>IDR</t>
    </r>
  </si>
  <si>
    <r>
      <rPr>
        <sz val="10.5"/>
        <color theme="1"/>
        <rFont val="Calibri"/>
        <family val="2"/>
      </rPr>
      <t>Roupie indonésienne</t>
    </r>
  </si>
  <si>
    <t>2708</t>
  </si>
  <si>
    <t>Tourbe et coke de tourbe (2708)</t>
  </si>
  <si>
    <t>Tourbe et coke de tourbe (2708), volume</t>
  </si>
  <si>
    <t>Géorgie</t>
  </si>
  <si>
    <t>GE</t>
  </si>
  <si>
    <t>GEO</t>
  </si>
  <si>
    <t>268</t>
  </si>
  <si>
    <t>GEL</t>
  </si>
  <si>
    <t>Lari géorgien</t>
  </si>
  <si>
    <r>
      <rPr>
        <sz val="10.5"/>
        <color theme="1"/>
        <rFont val="Calibri"/>
        <family val="2"/>
      </rPr>
      <t>ILS</t>
    </r>
  </si>
  <si>
    <r>
      <rPr>
        <sz val="10.5"/>
        <color theme="1"/>
        <rFont val="Calibri"/>
        <family val="2"/>
      </rPr>
      <t>Nouveau shekel israélien</t>
    </r>
  </si>
  <si>
    <t>2611</t>
  </si>
  <si>
    <t>Tungstène (2611)</t>
  </si>
  <si>
    <t>Tungstène (2611), volume</t>
  </si>
  <si>
    <t>Géorgie du Sud et les Îles Sandwich du Sud</t>
  </si>
  <si>
    <t>GS</t>
  </si>
  <si>
    <t>SGS</t>
  </si>
  <si>
    <t>239</t>
  </si>
  <si>
    <r>
      <rPr>
        <sz val="10.5"/>
        <color theme="1"/>
        <rFont val="Calibri"/>
        <family val="2"/>
      </rPr>
      <t>IMP</t>
    </r>
  </si>
  <si>
    <r>
      <rPr>
        <sz val="10.5"/>
        <color theme="1"/>
        <rFont val="Calibri"/>
        <family val="2"/>
      </rPr>
      <t>Livre de l’Île de Man</t>
    </r>
  </si>
  <si>
    <t>2612</t>
  </si>
  <si>
    <t>Uranium ou thorium (2612)</t>
  </si>
  <si>
    <t>Uranium ou thorium (2612), volume</t>
  </si>
  <si>
    <t>Ghana</t>
  </si>
  <si>
    <t>GH</t>
  </si>
  <si>
    <t>GHA</t>
  </si>
  <si>
    <t>288</t>
  </si>
  <si>
    <t>GHS</t>
  </si>
  <si>
    <t>Cedi ghanéen</t>
  </si>
  <si>
    <r>
      <rPr>
        <sz val="10.5"/>
        <color theme="1"/>
        <rFont val="Calibri"/>
        <family val="2"/>
      </rPr>
      <t>INR</t>
    </r>
  </si>
  <si>
    <r>
      <rPr>
        <sz val="10.5"/>
        <color theme="1"/>
        <rFont val="Calibri"/>
        <family val="2"/>
      </rPr>
      <t>Roupie indienne</t>
    </r>
  </si>
  <si>
    <t>2608</t>
  </si>
  <si>
    <t>Zinc (2608)</t>
  </si>
  <si>
    <t>Zinc (2608), volume</t>
  </si>
  <si>
    <t>Gibraltar</t>
  </si>
  <si>
    <t>GI</t>
  </si>
  <si>
    <t>GIB</t>
  </si>
  <si>
    <t>292</t>
  </si>
  <si>
    <t>GIP</t>
  </si>
  <si>
    <t>Livre de Gibraltar</t>
  </si>
  <si>
    <r>
      <rPr>
        <sz val="10.5"/>
        <color theme="1"/>
        <rFont val="Calibri"/>
        <family val="2"/>
      </rPr>
      <t>IQD</t>
    </r>
  </si>
  <si>
    <r>
      <rPr>
        <sz val="10.5"/>
        <color theme="1"/>
        <rFont val="Calibri"/>
        <family val="2"/>
      </rPr>
      <t>Dinar irakien</t>
    </r>
  </si>
  <si>
    <t>Pierres gemmes (précieuses ou fines) autres que les diamants (7103)</t>
  </si>
  <si>
    <t>Pierres gemmes (précieuses ou fines) autres que les diamants (7103), volume</t>
  </si>
  <si>
    <t>Grèce</t>
  </si>
  <si>
    <t>GR</t>
  </si>
  <si>
    <t>GRC</t>
  </si>
  <si>
    <t>300</t>
  </si>
  <si>
    <r>
      <rPr>
        <sz val="10.5"/>
        <color theme="1"/>
        <rFont val="Calibri"/>
        <family val="2"/>
      </rPr>
      <t>IRR</t>
    </r>
  </si>
  <si>
    <r>
      <rPr>
        <sz val="10.5"/>
        <color theme="1"/>
        <rFont val="Calibri"/>
        <family val="2"/>
      </rPr>
      <t>Rial iranien</t>
    </r>
  </si>
  <si>
    <t>Grenade</t>
  </si>
  <si>
    <t>GD</t>
  </si>
  <si>
    <t>GRD</t>
  </si>
  <si>
    <t>308</t>
  </si>
  <si>
    <r>
      <rPr>
        <sz val="10.5"/>
        <color theme="1"/>
        <rFont val="Calibri"/>
        <family val="2"/>
      </rPr>
      <t>ISK</t>
    </r>
  </si>
  <si>
    <r>
      <rPr>
        <sz val="10.5"/>
        <color theme="1"/>
        <rFont val="Calibri"/>
        <family val="2"/>
      </rPr>
      <t>Couronne islandaise</t>
    </r>
  </si>
  <si>
    <t>Groenland</t>
  </si>
  <si>
    <t>GL</t>
  </si>
  <si>
    <t>GRL</t>
  </si>
  <si>
    <t>304</t>
  </si>
  <si>
    <r>
      <rPr>
        <sz val="10.5"/>
        <color theme="1"/>
        <rFont val="Calibri"/>
        <family val="2"/>
      </rPr>
      <t>JEP</t>
    </r>
  </si>
  <si>
    <r>
      <rPr>
        <sz val="10.5"/>
        <color theme="1"/>
        <rFont val="Calibri"/>
        <family val="2"/>
      </rPr>
      <t>Livre de Jersey</t>
    </r>
  </si>
  <si>
    <t>Guadeloupe</t>
  </si>
  <si>
    <t>GP</t>
  </si>
  <si>
    <t>GLP</t>
  </si>
  <si>
    <t>312</t>
  </si>
  <si>
    <r>
      <rPr>
        <sz val="10.5"/>
        <color theme="1"/>
        <rFont val="Calibri"/>
        <family val="2"/>
      </rPr>
      <t>JMD</t>
    </r>
  </si>
  <si>
    <r>
      <rPr>
        <sz val="10.5"/>
        <color theme="1"/>
        <rFont val="Calibri"/>
        <family val="2"/>
      </rPr>
      <t>Dollar de la Jamaïque</t>
    </r>
  </si>
  <si>
    <t>Guam</t>
  </si>
  <si>
    <t>GU</t>
  </si>
  <si>
    <t>GUM</t>
  </si>
  <si>
    <t>316</t>
  </si>
  <si>
    <r>
      <rPr>
        <sz val="10.5"/>
        <color theme="1"/>
        <rFont val="Calibri"/>
        <family val="2"/>
      </rPr>
      <t>JOD</t>
    </r>
  </si>
  <si>
    <r>
      <rPr>
        <sz val="10.5"/>
        <color theme="1"/>
        <rFont val="Calibri"/>
        <family val="2"/>
      </rPr>
      <t>Dinar jordanien</t>
    </r>
  </si>
  <si>
    <t>Guatemala</t>
  </si>
  <si>
    <t>GT</t>
  </si>
  <si>
    <t>GTM</t>
  </si>
  <si>
    <t>320</t>
  </si>
  <si>
    <t>GTQ</t>
  </si>
  <si>
    <t>Quetzal guatémaltèque</t>
  </si>
  <si>
    <r>
      <rPr>
        <sz val="10.5"/>
        <color theme="1"/>
        <rFont val="Calibri"/>
        <family val="2"/>
      </rPr>
      <t>JPY</t>
    </r>
  </si>
  <si>
    <r>
      <rPr>
        <sz val="10.5"/>
        <color theme="1"/>
        <rFont val="Calibri"/>
        <family val="2"/>
      </rPr>
      <t>Yen japonais</t>
    </r>
  </si>
  <si>
    <t>Guernesey</t>
  </si>
  <si>
    <t>GG</t>
  </si>
  <si>
    <t>GGY</t>
  </si>
  <si>
    <t>831</t>
  </si>
  <si>
    <t>GGP</t>
  </si>
  <si>
    <t>Livre</t>
  </si>
  <si>
    <r>
      <rPr>
        <sz val="10.5"/>
        <color theme="1"/>
        <rFont val="Calibri"/>
        <family val="2"/>
      </rPr>
      <t>KES</t>
    </r>
  </si>
  <si>
    <r>
      <rPr>
        <sz val="10.5"/>
        <color theme="1"/>
        <rFont val="Calibri"/>
        <family val="2"/>
      </rPr>
      <t>Shilling kenyan</t>
    </r>
  </si>
  <si>
    <t>Guinée</t>
  </si>
  <si>
    <t>GN</t>
  </si>
  <si>
    <t>GIN</t>
  </si>
  <si>
    <t>324</t>
  </si>
  <si>
    <t>GNF</t>
  </si>
  <si>
    <t>Franc guinéen</t>
  </si>
  <si>
    <r>
      <rPr>
        <sz val="10.5"/>
        <color theme="1"/>
        <rFont val="Calibri"/>
        <family val="2"/>
      </rPr>
      <t>KGS</t>
    </r>
  </si>
  <si>
    <r>
      <rPr>
        <sz val="10.5"/>
        <color theme="1"/>
        <rFont val="Calibri"/>
        <family val="2"/>
      </rPr>
      <t>Sum kirghize</t>
    </r>
  </si>
  <si>
    <t>Guinée équatoriale</t>
  </si>
  <si>
    <t>GQ</t>
  </si>
  <si>
    <t>GNQ</t>
  </si>
  <si>
    <t>226</t>
  </si>
  <si>
    <r>
      <rPr>
        <sz val="10.5"/>
        <color theme="1"/>
        <rFont val="Calibri"/>
        <family val="2"/>
      </rPr>
      <t>KHR</t>
    </r>
  </si>
  <si>
    <r>
      <rPr>
        <sz val="10.5"/>
        <color theme="1"/>
        <rFont val="Calibri"/>
        <family val="2"/>
      </rPr>
      <t>Riel cambodgien</t>
    </r>
  </si>
  <si>
    <t>Guinée-Bissau</t>
  </si>
  <si>
    <t>GW</t>
  </si>
  <si>
    <t>GNB</t>
  </si>
  <si>
    <t>624</t>
  </si>
  <si>
    <r>
      <rPr>
        <sz val="10.5"/>
        <color theme="1"/>
        <rFont val="Calibri"/>
        <family val="2"/>
      </rPr>
      <t>KMF</t>
    </r>
  </si>
  <si>
    <r>
      <rPr>
        <sz val="10.5"/>
        <color theme="1"/>
        <rFont val="Calibri"/>
        <family val="2"/>
      </rPr>
      <t>Franc comorien</t>
    </r>
  </si>
  <si>
    <t>Guyana</t>
  </si>
  <si>
    <t>GY</t>
  </si>
  <si>
    <t>GUY</t>
  </si>
  <si>
    <t>328</t>
  </si>
  <si>
    <t>GYD</t>
  </si>
  <si>
    <t>Dollar guyanais</t>
  </si>
  <si>
    <r>
      <rPr>
        <sz val="10.5"/>
        <color theme="1"/>
        <rFont val="Calibri"/>
        <family val="2"/>
      </rPr>
      <t>KPW</t>
    </r>
  </si>
  <si>
    <r>
      <rPr>
        <sz val="10.5"/>
        <color theme="1"/>
        <rFont val="Calibri"/>
        <family val="2"/>
      </rPr>
      <t>Won nord-coréen</t>
    </r>
  </si>
  <si>
    <t>Guyane française</t>
  </si>
  <si>
    <t>GF</t>
  </si>
  <si>
    <t>GUF</t>
  </si>
  <si>
    <t>254</t>
  </si>
  <si>
    <r>
      <rPr>
        <sz val="10.5"/>
        <color theme="1"/>
        <rFont val="Calibri"/>
        <family val="2"/>
      </rPr>
      <t>KRW</t>
    </r>
  </si>
  <si>
    <r>
      <rPr>
        <sz val="10.5"/>
        <color theme="1"/>
        <rFont val="Calibri"/>
        <family val="2"/>
      </rPr>
      <t>Won sud-coréen</t>
    </r>
  </si>
  <si>
    <t>Haïti</t>
  </si>
  <si>
    <t>HT</t>
  </si>
  <si>
    <t>HTI</t>
  </si>
  <si>
    <t>332</t>
  </si>
  <si>
    <t>HTG</t>
  </si>
  <si>
    <t>Gourde haïtienne</t>
  </si>
  <si>
    <r>
      <rPr>
        <sz val="10.5"/>
        <color theme="1"/>
        <rFont val="Calibri"/>
        <family val="2"/>
      </rPr>
      <t>KWD</t>
    </r>
  </si>
  <si>
    <t>Dinar koweitien</t>
  </si>
  <si>
    <t>Honduras</t>
  </si>
  <si>
    <t>HN</t>
  </si>
  <si>
    <t>HND</t>
  </si>
  <si>
    <t>340</t>
  </si>
  <si>
    <t>HNL</t>
  </si>
  <si>
    <t>Lempira hondurien</t>
  </si>
  <si>
    <r>
      <rPr>
        <sz val="10.5"/>
        <color theme="1"/>
        <rFont val="Calibri"/>
        <family val="2"/>
      </rPr>
      <t>KYD</t>
    </r>
  </si>
  <si>
    <r>
      <rPr>
        <sz val="10.5"/>
        <color theme="1"/>
        <rFont val="Calibri"/>
        <family val="2"/>
      </rPr>
      <t>Dollar des Îles Caïman</t>
    </r>
  </si>
  <si>
    <t>Hong Kong</t>
  </si>
  <si>
    <t>HK</t>
  </si>
  <si>
    <t>HKG</t>
  </si>
  <si>
    <t>344</t>
  </si>
  <si>
    <t>HKD</t>
  </si>
  <si>
    <r>
      <rPr>
        <sz val="10.5"/>
        <color theme="1"/>
        <rFont val="Calibri"/>
        <family val="2"/>
      </rPr>
      <t>KZT</t>
    </r>
  </si>
  <si>
    <r>
      <rPr>
        <sz val="10.5"/>
        <color theme="1"/>
        <rFont val="Calibri"/>
        <family val="2"/>
      </rPr>
      <t>Tenge kazakh</t>
    </r>
  </si>
  <si>
    <t>Hongrie</t>
  </si>
  <si>
    <t>HU</t>
  </si>
  <si>
    <t>HUN</t>
  </si>
  <si>
    <t>348</t>
  </si>
  <si>
    <t>HUF</t>
  </si>
  <si>
    <t>Forint hongrois</t>
  </si>
  <si>
    <r>
      <rPr>
        <sz val="10.5"/>
        <color theme="1"/>
        <rFont val="Calibri"/>
        <family val="2"/>
      </rPr>
      <t>LAK</t>
    </r>
  </si>
  <si>
    <r>
      <rPr>
        <sz val="10.5"/>
        <color theme="1"/>
        <rFont val="Calibri"/>
        <family val="2"/>
      </rPr>
      <t>Kip laotien</t>
    </r>
  </si>
  <si>
    <t>Île de Man</t>
  </si>
  <si>
    <t>IM</t>
  </si>
  <si>
    <t>IMN</t>
  </si>
  <si>
    <t>833</t>
  </si>
  <si>
    <t>IMP</t>
  </si>
  <si>
    <t>Livre de l’Île de Man</t>
  </si>
  <si>
    <r>
      <rPr>
        <sz val="10.5"/>
        <color theme="1"/>
        <rFont val="Calibri"/>
        <family val="2"/>
      </rPr>
      <t>LBP</t>
    </r>
  </si>
  <si>
    <r>
      <rPr>
        <sz val="10.5"/>
        <color theme="1"/>
        <rFont val="Calibri"/>
        <family val="2"/>
      </rPr>
      <t>Livre libanaise</t>
    </r>
  </si>
  <si>
    <t>Île de Noël</t>
  </si>
  <si>
    <t>CX</t>
  </si>
  <si>
    <t>CXR</t>
  </si>
  <si>
    <t>162</t>
  </si>
  <si>
    <r>
      <rPr>
        <sz val="10.5"/>
        <color theme="1"/>
        <rFont val="Calibri"/>
        <family val="2"/>
      </rPr>
      <t>LKR</t>
    </r>
  </si>
  <si>
    <r>
      <rPr>
        <sz val="10.5"/>
        <color theme="1"/>
        <rFont val="Calibri"/>
        <family val="2"/>
      </rPr>
      <t>Roupie du Sri Lanka</t>
    </r>
  </si>
  <si>
    <t>Îles Féroé</t>
  </si>
  <si>
    <t>FO</t>
  </si>
  <si>
    <t>FRO</t>
  </si>
  <si>
    <t>234</t>
  </si>
  <si>
    <r>
      <rPr>
        <sz val="10.5"/>
        <color theme="1"/>
        <rFont val="Calibri"/>
        <family val="2"/>
      </rPr>
      <t>LRD</t>
    </r>
  </si>
  <si>
    <r>
      <rPr>
        <sz val="10.5"/>
        <color theme="1"/>
        <rFont val="Calibri"/>
        <family val="2"/>
      </rPr>
      <t>Dollar du Libéria</t>
    </r>
  </si>
  <si>
    <t>Îles Heard et McDonald</t>
  </si>
  <si>
    <t>HM</t>
  </si>
  <si>
    <t>HMD</t>
  </si>
  <si>
    <t>334</t>
  </si>
  <si>
    <r>
      <rPr>
        <sz val="10.5"/>
        <color theme="1"/>
        <rFont val="Calibri"/>
        <family val="2"/>
      </rPr>
      <t>LSL</t>
    </r>
  </si>
  <si>
    <r>
      <rPr>
        <sz val="10.5"/>
        <color theme="1"/>
        <rFont val="Calibri"/>
        <family val="2"/>
      </rPr>
      <t>Loti du Lesotho</t>
    </r>
  </si>
  <si>
    <t>Îles Keeling</t>
  </si>
  <si>
    <t>CC</t>
  </si>
  <si>
    <t>CCK</t>
  </si>
  <si>
    <t>166</t>
  </si>
  <si>
    <r>
      <rPr>
        <sz val="10.5"/>
        <color theme="1"/>
        <rFont val="Calibri"/>
        <family val="2"/>
      </rPr>
      <t>LYD</t>
    </r>
  </si>
  <si>
    <r>
      <rPr>
        <sz val="10.5"/>
        <color theme="1"/>
        <rFont val="Calibri"/>
        <family val="2"/>
      </rPr>
      <t>Dinar libyen</t>
    </r>
  </si>
  <si>
    <t>Îles Marianne septentrionales</t>
  </si>
  <si>
    <t>MP</t>
  </si>
  <si>
    <t>MNP</t>
  </si>
  <si>
    <t>580</t>
  </si>
  <si>
    <r>
      <rPr>
        <sz val="10.5"/>
        <color theme="1"/>
        <rFont val="Calibri"/>
        <family val="2"/>
      </rPr>
      <t>MAD</t>
    </r>
  </si>
  <si>
    <r>
      <rPr>
        <sz val="10.5"/>
        <color theme="1"/>
        <rFont val="Calibri"/>
        <family val="2"/>
      </rPr>
      <t>Dirham marocain</t>
    </r>
  </si>
  <si>
    <t>Îles Marshall</t>
  </si>
  <si>
    <t>MH</t>
  </si>
  <si>
    <t>MHL</t>
  </si>
  <si>
    <t>584</t>
  </si>
  <si>
    <r>
      <rPr>
        <sz val="10.5"/>
        <color theme="1"/>
        <rFont val="Calibri"/>
        <family val="2"/>
      </rPr>
      <t>MDL</t>
    </r>
  </si>
  <si>
    <r>
      <rPr>
        <sz val="10.5"/>
        <color theme="1"/>
        <rFont val="Calibri"/>
        <family val="2"/>
      </rPr>
      <t>Leu moldave</t>
    </r>
  </si>
  <si>
    <t>Îles Norfolk</t>
  </si>
  <si>
    <t>NF</t>
  </si>
  <si>
    <t>NFK</t>
  </si>
  <si>
    <t>574</t>
  </si>
  <si>
    <r>
      <rPr>
        <sz val="10.5"/>
        <color theme="1"/>
        <rFont val="Calibri"/>
        <family val="2"/>
      </rPr>
      <t>MGA</t>
    </r>
  </si>
  <si>
    <r>
      <rPr>
        <sz val="10.5"/>
        <color theme="1"/>
        <rFont val="Calibri"/>
        <family val="2"/>
      </rPr>
      <t>Ariary malgache</t>
    </r>
  </si>
  <si>
    <t>Îles Salomon</t>
  </si>
  <si>
    <t>KY</t>
  </si>
  <si>
    <t>CYM</t>
  </si>
  <si>
    <t>136</t>
  </si>
  <si>
    <t>KYD</t>
  </si>
  <si>
    <t>Dollar des Îles Caïman</t>
  </si>
  <si>
    <r>
      <rPr>
        <sz val="10.5"/>
        <color theme="1"/>
        <rFont val="Calibri"/>
        <family val="2"/>
      </rPr>
      <t>MKD</t>
    </r>
  </si>
  <si>
    <r>
      <rPr>
        <sz val="10.5"/>
        <color theme="1"/>
        <rFont val="Calibri"/>
        <family val="2"/>
      </rPr>
      <t>Denar macédonien</t>
    </r>
  </si>
  <si>
    <t>SB</t>
  </si>
  <si>
    <t>SLB</t>
  </si>
  <si>
    <t>90</t>
  </si>
  <si>
    <t>SBD</t>
  </si>
  <si>
    <t>Dollar des Îles Salomon</t>
  </si>
  <si>
    <r>
      <rPr>
        <sz val="10.5"/>
        <color theme="1"/>
        <rFont val="Calibri"/>
        <family val="2"/>
      </rPr>
      <t>MMK</t>
    </r>
  </si>
  <si>
    <r>
      <rPr>
        <sz val="10.5"/>
        <color theme="1"/>
        <rFont val="Calibri"/>
        <family val="2"/>
      </rPr>
      <t>Kyat birman</t>
    </r>
  </si>
  <si>
    <t>Îles Svalbard et Jan Mayen</t>
  </si>
  <si>
    <t>SJ</t>
  </si>
  <si>
    <t>SJM</t>
  </si>
  <si>
    <t>744</t>
  </si>
  <si>
    <r>
      <rPr>
        <sz val="10.5"/>
        <color theme="1"/>
        <rFont val="Calibri"/>
        <family val="2"/>
      </rPr>
      <t>MNT</t>
    </r>
  </si>
  <si>
    <r>
      <rPr>
        <sz val="10.5"/>
        <color theme="1"/>
        <rFont val="Calibri"/>
        <family val="2"/>
      </rPr>
      <t>Tugrik mongole</t>
    </r>
  </si>
  <si>
    <t>Îles Turques et Caïques</t>
  </si>
  <si>
    <t>TC</t>
  </si>
  <si>
    <t>TCA</t>
  </si>
  <si>
    <t>796</t>
  </si>
  <si>
    <r>
      <rPr>
        <sz val="10.5"/>
        <color theme="1"/>
        <rFont val="Calibri"/>
        <family val="2"/>
      </rPr>
      <t>MOP</t>
    </r>
  </si>
  <si>
    <r>
      <rPr>
        <sz val="10.5"/>
        <color theme="1"/>
        <rFont val="Calibri"/>
        <family val="2"/>
      </rPr>
      <t>Patca de Macao</t>
    </r>
  </si>
  <si>
    <t>Îles Vierges britanniques</t>
  </si>
  <si>
    <t>VG</t>
  </si>
  <si>
    <t>VGB</t>
  </si>
  <si>
    <t>92</t>
  </si>
  <si>
    <r>
      <rPr>
        <sz val="10.5"/>
        <color theme="1"/>
        <rFont val="Calibri"/>
        <family val="2"/>
      </rPr>
      <t>MRO</t>
    </r>
  </si>
  <si>
    <r>
      <rPr>
        <sz val="10.5"/>
        <color theme="1"/>
        <rFont val="Calibri"/>
        <family val="2"/>
      </rPr>
      <t>Ouguiya mauritanien</t>
    </r>
  </si>
  <si>
    <t>Îles Vierges, États-Unis</t>
  </si>
  <si>
    <t>VI</t>
  </si>
  <si>
    <t>VIR</t>
  </si>
  <si>
    <t>850</t>
  </si>
  <si>
    <r>
      <rPr>
        <sz val="10.5"/>
        <color theme="1"/>
        <rFont val="Calibri"/>
        <family val="2"/>
      </rPr>
      <t>MUR</t>
    </r>
  </si>
  <si>
    <r>
      <rPr>
        <sz val="10.5"/>
        <color theme="1"/>
        <rFont val="Calibri"/>
        <family val="2"/>
      </rPr>
      <t>Roupie mauricienne</t>
    </r>
  </si>
  <si>
    <t>Îles Wallis et Futuna</t>
  </si>
  <si>
    <t>WF</t>
  </si>
  <si>
    <t>WLF</t>
  </si>
  <si>
    <t>876</t>
  </si>
  <si>
    <r>
      <rPr>
        <sz val="10.5"/>
        <color theme="1"/>
        <rFont val="Calibri"/>
        <family val="2"/>
      </rPr>
      <t>MVR</t>
    </r>
  </si>
  <si>
    <r>
      <rPr>
        <sz val="10.5"/>
        <color theme="1"/>
        <rFont val="Calibri"/>
        <family val="2"/>
      </rPr>
      <t>Rufiyaa des Maldives</t>
    </r>
  </si>
  <si>
    <t>Îles Åland</t>
  </si>
  <si>
    <t>AX</t>
  </si>
  <si>
    <t>ALA</t>
  </si>
  <si>
    <t>248</t>
  </si>
  <si>
    <r>
      <rPr>
        <sz val="10.5"/>
        <color theme="1"/>
        <rFont val="Calibri"/>
        <family val="2"/>
      </rPr>
      <t>MWK</t>
    </r>
  </si>
  <si>
    <r>
      <rPr>
        <sz val="10.5"/>
        <color theme="1"/>
        <rFont val="Calibri"/>
        <family val="2"/>
      </rPr>
      <t>Kwacha du Malawi</t>
    </r>
  </si>
  <si>
    <t>Inde</t>
  </si>
  <si>
    <t>IN</t>
  </si>
  <si>
    <t>IND</t>
  </si>
  <si>
    <t>356</t>
  </si>
  <si>
    <t>INR</t>
  </si>
  <si>
    <t>Roupie indienne</t>
  </si>
  <si>
    <r>
      <rPr>
        <sz val="10.5"/>
        <color theme="1"/>
        <rFont val="Calibri"/>
        <family val="2"/>
      </rPr>
      <t>MXN</t>
    </r>
  </si>
  <si>
    <r>
      <rPr>
        <sz val="10.5"/>
        <color theme="1"/>
        <rFont val="Calibri"/>
        <family val="2"/>
      </rPr>
      <t>Peso mexicain</t>
    </r>
  </si>
  <si>
    <t>Indonésie</t>
  </si>
  <si>
    <t>ID</t>
  </si>
  <si>
    <t>IDN</t>
  </si>
  <si>
    <t>360</t>
  </si>
  <si>
    <t>IDR</t>
  </si>
  <si>
    <t>Roupie indonésienne</t>
  </si>
  <si>
    <r>
      <rPr>
        <sz val="10.5"/>
        <color theme="1"/>
        <rFont val="Calibri"/>
        <family val="2"/>
      </rPr>
      <t>MYR</t>
    </r>
  </si>
  <si>
    <r>
      <rPr>
        <sz val="10.5"/>
        <color theme="1"/>
        <rFont val="Calibri"/>
        <family val="2"/>
      </rPr>
      <t>Ringgit malais</t>
    </r>
  </si>
  <si>
    <t>Irak</t>
  </si>
  <si>
    <t>IQ</t>
  </si>
  <si>
    <t>IRQ</t>
  </si>
  <si>
    <t>368</t>
  </si>
  <si>
    <t>IQD</t>
  </si>
  <si>
    <t>Dinar irakien</t>
  </si>
  <si>
    <r>
      <rPr>
        <sz val="10.5"/>
        <color theme="1"/>
        <rFont val="Calibri"/>
        <family val="2"/>
      </rPr>
      <t>MZN</t>
    </r>
  </si>
  <si>
    <r>
      <rPr>
        <sz val="10.5"/>
        <color theme="1"/>
        <rFont val="Calibri"/>
        <family val="2"/>
      </rPr>
      <t>Metical mozambicain</t>
    </r>
  </si>
  <si>
    <t>Iran</t>
  </si>
  <si>
    <t>IR</t>
  </si>
  <si>
    <t>IRN</t>
  </si>
  <si>
    <t>364</t>
  </si>
  <si>
    <t>IRR</t>
  </si>
  <si>
    <t>Rial iranien</t>
  </si>
  <si>
    <r>
      <rPr>
        <sz val="10.5"/>
        <color theme="1"/>
        <rFont val="Calibri"/>
        <family val="2"/>
      </rPr>
      <t>NAD</t>
    </r>
  </si>
  <si>
    <r>
      <rPr>
        <sz val="10.5"/>
        <color theme="1"/>
        <rFont val="Calibri"/>
        <family val="2"/>
      </rPr>
      <t>Dollar namibien</t>
    </r>
  </si>
  <si>
    <t>Irlande</t>
  </si>
  <si>
    <t>IE</t>
  </si>
  <si>
    <t>IRL</t>
  </si>
  <si>
    <t>372</t>
  </si>
  <si>
    <r>
      <rPr>
        <sz val="10.5"/>
        <color theme="1"/>
        <rFont val="Calibri"/>
        <family val="2"/>
      </rPr>
      <t>NGN</t>
    </r>
  </si>
  <si>
    <r>
      <rPr>
        <sz val="10.5"/>
        <color theme="1"/>
        <rFont val="Calibri"/>
        <family val="2"/>
      </rPr>
      <t>Naira  nigérian</t>
    </r>
  </si>
  <si>
    <t>Islande</t>
  </si>
  <si>
    <t>IS</t>
  </si>
  <si>
    <t>ISL</t>
  </si>
  <si>
    <t>352</t>
  </si>
  <si>
    <t>ISK</t>
  </si>
  <si>
    <t>Couronne islandaise</t>
  </si>
  <si>
    <r>
      <rPr>
        <sz val="10.5"/>
        <color theme="1"/>
        <rFont val="Calibri"/>
        <family val="2"/>
      </rPr>
      <t>NIO</t>
    </r>
  </si>
  <si>
    <r>
      <rPr>
        <sz val="10.5"/>
        <color theme="1"/>
        <rFont val="Calibri"/>
        <family val="2"/>
      </rPr>
      <t xml:space="preserve">Cordoba oro nicaraguayen </t>
    </r>
  </si>
  <si>
    <t>Israël</t>
  </si>
  <si>
    <t>IL</t>
  </si>
  <si>
    <t>ISR</t>
  </si>
  <si>
    <t>376</t>
  </si>
  <si>
    <t>ILS</t>
  </si>
  <si>
    <t>Nouveau shekel israélien</t>
  </si>
  <si>
    <r>
      <rPr>
        <sz val="10.5"/>
        <color theme="1"/>
        <rFont val="Calibri"/>
        <family val="2"/>
      </rPr>
      <t>NOK</t>
    </r>
  </si>
  <si>
    <r>
      <rPr>
        <sz val="10.5"/>
        <color theme="1"/>
        <rFont val="Calibri"/>
        <family val="2"/>
      </rPr>
      <t>Couronne norvégienne</t>
    </r>
  </si>
  <si>
    <t>Italie</t>
  </si>
  <si>
    <t>IT</t>
  </si>
  <si>
    <t>ITA</t>
  </si>
  <si>
    <t>380</t>
  </si>
  <si>
    <r>
      <rPr>
        <sz val="10.5"/>
        <color theme="1"/>
        <rFont val="Calibri"/>
        <family val="2"/>
      </rPr>
      <t>NPR</t>
    </r>
  </si>
  <si>
    <r>
      <rPr>
        <sz val="10.5"/>
        <color theme="1"/>
        <rFont val="Calibri"/>
        <family val="2"/>
      </rPr>
      <t>Roupie népalaise</t>
    </r>
  </si>
  <si>
    <t>Jamaïque</t>
  </si>
  <si>
    <t>JM</t>
  </si>
  <si>
    <t>JAM</t>
  </si>
  <si>
    <t>388</t>
  </si>
  <si>
    <t>JMD</t>
  </si>
  <si>
    <t>Dollar de la Jamaïque</t>
  </si>
  <si>
    <r>
      <rPr>
        <sz val="10.5"/>
        <color theme="1"/>
        <rFont val="Calibri"/>
        <family val="2"/>
      </rPr>
      <t>NZD</t>
    </r>
  </si>
  <si>
    <r>
      <rPr>
        <sz val="10.5"/>
        <color theme="1"/>
        <rFont val="Calibri"/>
        <family val="2"/>
      </rPr>
      <t>Dollar néo-zélandais</t>
    </r>
  </si>
  <si>
    <t>Japon</t>
  </si>
  <si>
    <t>JP</t>
  </si>
  <si>
    <t>JPN</t>
  </si>
  <si>
    <t>392</t>
  </si>
  <si>
    <t>JPY</t>
  </si>
  <si>
    <t>Yen japonais</t>
  </si>
  <si>
    <r>
      <rPr>
        <sz val="10.5"/>
        <color theme="1"/>
        <rFont val="Calibri"/>
        <family val="2"/>
      </rPr>
      <t>OMR</t>
    </r>
  </si>
  <si>
    <r>
      <rPr>
        <sz val="10.5"/>
        <color theme="1"/>
        <rFont val="Calibri"/>
        <family val="2"/>
      </rPr>
      <t>Rial omanais</t>
    </r>
  </si>
  <si>
    <t>Jersey</t>
  </si>
  <si>
    <t>JE</t>
  </si>
  <si>
    <t>JEY</t>
  </si>
  <si>
    <t>832</t>
  </si>
  <si>
    <t>JEP</t>
  </si>
  <si>
    <t>Livre de Jersey</t>
  </si>
  <si>
    <r>
      <rPr>
        <sz val="10.5"/>
        <color theme="1"/>
        <rFont val="Calibri"/>
        <family val="2"/>
      </rPr>
      <t>PAB</t>
    </r>
  </si>
  <si>
    <t>Balboa panaméen</t>
  </si>
  <si>
    <t>Jordanie</t>
  </si>
  <si>
    <t>JO</t>
  </si>
  <si>
    <t>JOR</t>
  </si>
  <si>
    <t>400</t>
  </si>
  <si>
    <t>JOD</t>
  </si>
  <si>
    <t>Dinar jordanien</t>
  </si>
  <si>
    <r>
      <rPr>
        <sz val="10.5"/>
        <color theme="1"/>
        <rFont val="Calibri"/>
        <family val="2"/>
      </rPr>
      <t>PEN</t>
    </r>
  </si>
  <si>
    <r>
      <rPr>
        <sz val="10.5"/>
        <color theme="1"/>
        <rFont val="Calibri"/>
        <family val="2"/>
      </rPr>
      <t>Sol péruvien</t>
    </r>
  </si>
  <si>
    <t>Kazakhstan</t>
  </si>
  <si>
    <t>KZ</t>
  </si>
  <si>
    <t>KAZ</t>
  </si>
  <si>
    <t>398</t>
  </si>
  <si>
    <t>KZT</t>
  </si>
  <si>
    <t>Tenge kazakh</t>
  </si>
  <si>
    <r>
      <rPr>
        <sz val="10.5"/>
        <color theme="1"/>
        <rFont val="Calibri"/>
        <family val="2"/>
      </rPr>
      <t>PGK</t>
    </r>
  </si>
  <si>
    <t>Kina de Papouasie-Nouvelle-Guinée</t>
  </si>
  <si>
    <t>Kenya</t>
  </si>
  <si>
    <t>KE</t>
  </si>
  <si>
    <t>KEN</t>
  </si>
  <si>
    <t>404</t>
  </si>
  <si>
    <t>KES</t>
  </si>
  <si>
    <t>Shilling kenyan</t>
  </si>
  <si>
    <r>
      <rPr>
        <sz val="10.5"/>
        <color theme="1"/>
        <rFont val="Calibri"/>
        <family val="2"/>
      </rPr>
      <t>PHP</t>
    </r>
  </si>
  <si>
    <r>
      <rPr>
        <sz val="10.5"/>
        <color theme="1"/>
        <rFont val="Calibri"/>
        <family val="2"/>
      </rPr>
      <t>Peso philippin</t>
    </r>
  </si>
  <si>
    <t>Kiribati</t>
  </si>
  <si>
    <t>KI</t>
  </si>
  <si>
    <t>KIR</t>
  </si>
  <si>
    <t>296</t>
  </si>
  <si>
    <r>
      <rPr>
        <sz val="10.5"/>
        <color theme="1"/>
        <rFont val="Calibri"/>
        <family val="2"/>
      </rPr>
      <t>PKR</t>
    </r>
  </si>
  <si>
    <r>
      <rPr>
        <sz val="10.5"/>
        <color theme="1"/>
        <rFont val="Calibri"/>
        <family val="2"/>
      </rPr>
      <t>Roupie pakistanaise</t>
    </r>
  </si>
  <si>
    <t>Kosovo</t>
  </si>
  <si>
    <t>XK</t>
  </si>
  <si>
    <t>XKX</t>
  </si>
  <si>
    <t>-</t>
  </si>
  <si>
    <r>
      <rPr>
        <sz val="10.5"/>
        <color theme="1"/>
        <rFont val="Calibri"/>
        <family val="2"/>
      </rPr>
      <t>PLN</t>
    </r>
  </si>
  <si>
    <r>
      <rPr>
        <sz val="10.5"/>
        <color theme="1"/>
        <rFont val="Calibri"/>
        <family val="2"/>
      </rPr>
      <t>Zloty polonais</t>
    </r>
  </si>
  <si>
    <t>Koweït</t>
  </si>
  <si>
    <t>KW</t>
  </si>
  <si>
    <t>KWT</t>
  </si>
  <si>
    <t>414</t>
  </si>
  <si>
    <t>KWD</t>
  </si>
  <si>
    <r>
      <rPr>
        <sz val="10.5"/>
        <color theme="1"/>
        <rFont val="Calibri"/>
        <family val="2"/>
      </rPr>
      <t>PYG</t>
    </r>
  </si>
  <si>
    <r>
      <rPr>
        <sz val="10.5"/>
        <color theme="1"/>
        <rFont val="Calibri"/>
        <family val="2"/>
      </rPr>
      <t>Guarani paraguayen</t>
    </r>
  </si>
  <si>
    <t>Lesotho</t>
  </si>
  <si>
    <t>LS</t>
  </si>
  <si>
    <t>LSO</t>
  </si>
  <si>
    <t>426</t>
  </si>
  <si>
    <t>LSL</t>
  </si>
  <si>
    <t>Loti du Lesotho</t>
  </si>
  <si>
    <r>
      <rPr>
        <sz val="10.5"/>
        <color theme="1"/>
        <rFont val="Calibri"/>
        <family val="2"/>
      </rPr>
      <t>QAR</t>
    </r>
  </si>
  <si>
    <t>Riyal du Qatar</t>
  </si>
  <si>
    <t>Lettonie</t>
  </si>
  <si>
    <t>LV</t>
  </si>
  <si>
    <t>LVA</t>
  </si>
  <si>
    <t>428</t>
  </si>
  <si>
    <r>
      <rPr>
        <sz val="10.5"/>
        <color theme="1"/>
        <rFont val="Calibri"/>
        <family val="2"/>
      </rPr>
      <t>RON</t>
    </r>
  </si>
  <si>
    <r>
      <rPr>
        <sz val="10.5"/>
        <color theme="1"/>
        <rFont val="Calibri"/>
        <family val="2"/>
      </rPr>
      <t>Leu roumain</t>
    </r>
  </si>
  <si>
    <t>Liban</t>
  </si>
  <si>
    <t>LB</t>
  </si>
  <si>
    <t>LBN</t>
  </si>
  <si>
    <t>422</t>
  </si>
  <si>
    <t>LBP</t>
  </si>
  <si>
    <t>Livre libanaise</t>
  </si>
  <si>
    <r>
      <rPr>
        <sz val="10.5"/>
        <color theme="1"/>
        <rFont val="Calibri"/>
        <family val="2"/>
      </rPr>
      <t>RSD</t>
    </r>
  </si>
  <si>
    <r>
      <rPr>
        <sz val="10.5"/>
        <color theme="1"/>
        <rFont val="Calibri"/>
        <family val="2"/>
      </rPr>
      <t>Dinar serbe</t>
    </r>
  </si>
  <si>
    <t>Libéria</t>
  </si>
  <si>
    <t>LR</t>
  </si>
  <si>
    <t>LBR</t>
  </si>
  <si>
    <t>430</t>
  </si>
  <si>
    <t>LRD</t>
  </si>
  <si>
    <t>Dollar du Libéria</t>
  </si>
  <si>
    <r>
      <rPr>
        <sz val="10.5"/>
        <color theme="1"/>
        <rFont val="Calibri"/>
        <family val="2"/>
      </rPr>
      <t>RUB</t>
    </r>
  </si>
  <si>
    <r>
      <rPr>
        <sz val="10.5"/>
        <color theme="1"/>
        <rFont val="Calibri"/>
        <family val="2"/>
      </rPr>
      <t>Rouble russe</t>
    </r>
  </si>
  <si>
    <t>Libye</t>
  </si>
  <si>
    <t>LY</t>
  </si>
  <si>
    <t>LBY</t>
  </si>
  <si>
    <t>434</t>
  </si>
  <si>
    <t>LYD</t>
  </si>
  <si>
    <t>Dinar libyen</t>
  </si>
  <si>
    <r>
      <rPr>
        <sz val="10.5"/>
        <color theme="1"/>
        <rFont val="Calibri"/>
        <family val="2"/>
      </rPr>
      <t>RWF</t>
    </r>
  </si>
  <si>
    <r>
      <rPr>
        <sz val="10.5"/>
        <color theme="1"/>
        <rFont val="Calibri"/>
        <family val="2"/>
      </rPr>
      <t>Franc rwandais</t>
    </r>
  </si>
  <si>
    <t>Liechtenstein</t>
  </si>
  <si>
    <t>LI</t>
  </si>
  <si>
    <t>LIE</t>
  </si>
  <si>
    <t>438</t>
  </si>
  <si>
    <t>CHF</t>
  </si>
  <si>
    <t>Franc suisse</t>
  </si>
  <si>
    <r>
      <rPr>
        <sz val="10.5"/>
        <color theme="1"/>
        <rFont val="Calibri"/>
        <family val="2"/>
      </rPr>
      <t>SAR</t>
    </r>
  </si>
  <si>
    <r>
      <rPr>
        <sz val="10.5"/>
        <color theme="1"/>
        <rFont val="Calibri"/>
        <family val="2"/>
      </rPr>
      <t>Rial saoudite</t>
    </r>
  </si>
  <si>
    <t>Lituanie</t>
  </si>
  <si>
    <t>LT</t>
  </si>
  <si>
    <t>LTU</t>
  </si>
  <si>
    <t>440</t>
  </si>
  <si>
    <r>
      <rPr>
        <sz val="10.5"/>
        <color theme="1"/>
        <rFont val="Calibri"/>
        <family val="2"/>
      </rPr>
      <t>SBD</t>
    </r>
  </si>
  <si>
    <r>
      <rPr>
        <sz val="10.5"/>
        <color theme="1"/>
        <rFont val="Calibri"/>
        <family val="2"/>
      </rPr>
      <t>Dollar des Îles Salomon</t>
    </r>
  </si>
  <si>
    <t>Luxembourg</t>
  </si>
  <si>
    <t>LU</t>
  </si>
  <si>
    <t>LUX</t>
  </si>
  <si>
    <t>442</t>
  </si>
  <si>
    <r>
      <rPr>
        <sz val="10.5"/>
        <color theme="1"/>
        <rFont val="Calibri"/>
        <family val="2"/>
      </rPr>
      <t>SCR</t>
    </r>
  </si>
  <si>
    <r>
      <rPr>
        <sz val="10.5"/>
        <color theme="1"/>
        <rFont val="Calibri"/>
        <family val="2"/>
      </rPr>
      <t>Roupie seychelloise</t>
    </r>
  </si>
  <si>
    <t>Macao</t>
  </si>
  <si>
    <t>MO</t>
  </si>
  <si>
    <t>MAC</t>
  </si>
  <si>
    <t>446</t>
  </si>
  <si>
    <t>MOP</t>
  </si>
  <si>
    <t>Patca de Macao</t>
  </si>
  <si>
    <r>
      <rPr>
        <sz val="10.5"/>
        <color theme="1"/>
        <rFont val="Calibri"/>
        <family val="2"/>
      </rPr>
      <t>SDG</t>
    </r>
  </si>
  <si>
    <r>
      <rPr>
        <sz val="10.5"/>
        <color theme="1"/>
        <rFont val="Calibri"/>
        <family val="2"/>
      </rPr>
      <t>Livre soudanaise</t>
    </r>
  </si>
  <si>
    <t>Macédoine</t>
  </si>
  <si>
    <t>MK</t>
  </si>
  <si>
    <t>MKD</t>
  </si>
  <si>
    <t>807</t>
  </si>
  <si>
    <t>Denar macédonien</t>
  </si>
  <si>
    <r>
      <rPr>
        <sz val="10.5"/>
        <color theme="1"/>
        <rFont val="Calibri"/>
        <family val="2"/>
      </rPr>
      <t>SEK</t>
    </r>
  </si>
  <si>
    <r>
      <rPr>
        <sz val="10.5"/>
        <color theme="1"/>
        <rFont val="Calibri"/>
        <family val="2"/>
      </rPr>
      <t>Couronne suédoise</t>
    </r>
  </si>
  <si>
    <t>Madagascar</t>
  </si>
  <si>
    <t>MG</t>
  </si>
  <si>
    <t>MDG</t>
  </si>
  <si>
    <t>450</t>
  </si>
  <si>
    <t>MGA</t>
  </si>
  <si>
    <t>Ariary malgache</t>
  </si>
  <si>
    <r>
      <rPr>
        <sz val="10.5"/>
        <color theme="1"/>
        <rFont val="Calibri"/>
        <family val="2"/>
      </rPr>
      <t>SGD</t>
    </r>
  </si>
  <si>
    <r>
      <rPr>
        <sz val="10.5"/>
        <color theme="1"/>
        <rFont val="Calibri"/>
        <family val="2"/>
      </rPr>
      <t>Dollar de Singapour</t>
    </r>
  </si>
  <si>
    <t>Malaisie</t>
  </si>
  <si>
    <t>MY</t>
  </si>
  <si>
    <t>MYS</t>
  </si>
  <si>
    <t>458</t>
  </si>
  <si>
    <t>MYR</t>
  </si>
  <si>
    <t>Ringgit malais</t>
  </si>
  <si>
    <r>
      <rPr>
        <sz val="10.5"/>
        <color theme="1"/>
        <rFont val="Calibri"/>
        <family val="2"/>
      </rPr>
      <t>SHP</t>
    </r>
  </si>
  <si>
    <r>
      <rPr>
        <sz val="10.5"/>
        <color theme="1"/>
        <rFont val="Calibri"/>
        <family val="2"/>
      </rPr>
      <t>Livre de Saint Hélène</t>
    </r>
  </si>
  <si>
    <t>Malawi</t>
  </si>
  <si>
    <t>MW</t>
  </si>
  <si>
    <t>MWI</t>
  </si>
  <si>
    <t>454</t>
  </si>
  <si>
    <t>MWK</t>
  </si>
  <si>
    <t>Kwacha du Malawi</t>
  </si>
  <si>
    <r>
      <rPr>
        <sz val="10.5"/>
        <color theme="1"/>
        <rFont val="Calibri"/>
        <family val="2"/>
      </rPr>
      <t>SLL</t>
    </r>
  </si>
  <si>
    <r>
      <rPr>
        <sz val="10.5"/>
        <color theme="1"/>
        <rFont val="Calibri"/>
        <family val="2"/>
      </rPr>
      <t>Leone sierra-léonaise</t>
    </r>
  </si>
  <si>
    <t>Maldives</t>
  </si>
  <si>
    <t>MV</t>
  </si>
  <si>
    <t>MDV</t>
  </si>
  <si>
    <t>462</t>
  </si>
  <si>
    <t>MVR</t>
  </si>
  <si>
    <t>Rufiyaa des Maldives</t>
  </si>
  <si>
    <r>
      <rPr>
        <sz val="10.5"/>
        <color theme="1"/>
        <rFont val="Calibri"/>
        <family val="2"/>
      </rPr>
      <t>SOS</t>
    </r>
  </si>
  <si>
    <t>Shilling somalien</t>
  </si>
  <si>
    <t>ML</t>
  </si>
  <si>
    <t>MLI</t>
  </si>
  <si>
    <t>466</t>
  </si>
  <si>
    <r>
      <rPr>
        <sz val="10.5"/>
        <color theme="1"/>
        <rFont val="Calibri"/>
        <family val="2"/>
      </rPr>
      <t>SRD</t>
    </r>
  </si>
  <si>
    <r>
      <rPr>
        <sz val="10.5"/>
        <color theme="1"/>
        <rFont val="Calibri"/>
        <family val="2"/>
      </rPr>
      <t>Dollar du Suriname</t>
    </r>
  </si>
  <si>
    <t>Malouines</t>
  </si>
  <si>
    <t>FK</t>
  </si>
  <si>
    <t>FLK</t>
  </si>
  <si>
    <t>238</t>
  </si>
  <si>
    <t>FKP</t>
  </si>
  <si>
    <t>Livre des Malouines</t>
  </si>
  <si>
    <r>
      <rPr>
        <sz val="10.5"/>
        <color theme="1"/>
        <rFont val="Calibri"/>
        <family val="2"/>
      </rPr>
      <t>SSP</t>
    </r>
  </si>
  <si>
    <r>
      <rPr>
        <sz val="10.5"/>
        <color theme="1"/>
        <rFont val="Calibri"/>
        <family val="2"/>
      </rPr>
      <t>Livre sud-soudanaise</t>
    </r>
  </si>
  <si>
    <t>Malte</t>
  </si>
  <si>
    <t>MT</t>
  </si>
  <si>
    <t>MLT</t>
  </si>
  <si>
    <t>470</t>
  </si>
  <si>
    <r>
      <rPr>
        <sz val="10.5"/>
        <color theme="1"/>
        <rFont val="Calibri"/>
        <family val="2"/>
      </rPr>
      <t>STD</t>
    </r>
  </si>
  <si>
    <r>
      <rPr>
        <sz val="10.5"/>
        <color theme="1"/>
        <rFont val="Calibri"/>
        <family val="2"/>
      </rPr>
      <t>Dobra de Sao Tomé-et-Principe</t>
    </r>
  </si>
  <si>
    <t>Maroc</t>
  </si>
  <si>
    <t>MA</t>
  </si>
  <si>
    <t>MAR</t>
  </si>
  <si>
    <t>504</t>
  </si>
  <si>
    <t>MAD</t>
  </si>
  <si>
    <t>Dirham marocain</t>
  </si>
  <si>
    <r>
      <rPr>
        <sz val="10.5"/>
        <color theme="1"/>
        <rFont val="Calibri"/>
        <family val="2"/>
      </rPr>
      <t>SYP</t>
    </r>
  </si>
  <si>
    <r>
      <rPr>
        <sz val="10.5"/>
        <color theme="1"/>
        <rFont val="Calibri"/>
        <family val="2"/>
      </rPr>
      <t>Livre syrienne</t>
    </r>
  </si>
  <si>
    <t>Martinique</t>
  </si>
  <si>
    <t>MQ</t>
  </si>
  <si>
    <t>MTQ</t>
  </si>
  <si>
    <t>474</t>
  </si>
  <si>
    <r>
      <rPr>
        <sz val="10.5"/>
        <color theme="1"/>
        <rFont val="Calibri"/>
        <family val="2"/>
      </rPr>
      <t>SZL</t>
    </r>
  </si>
  <si>
    <r>
      <rPr>
        <sz val="10.5"/>
        <color theme="1"/>
        <rFont val="Calibri"/>
        <family val="2"/>
      </rPr>
      <t>Lilangeni swazi</t>
    </r>
  </si>
  <si>
    <t>Maurice</t>
  </si>
  <si>
    <t>MU</t>
  </si>
  <si>
    <t>MUS</t>
  </si>
  <si>
    <t>480</t>
  </si>
  <si>
    <t>MUR</t>
  </si>
  <si>
    <t>Roupie mauricienne</t>
  </si>
  <si>
    <r>
      <rPr>
        <sz val="10.5"/>
        <color theme="1"/>
        <rFont val="Calibri"/>
        <family val="2"/>
      </rPr>
      <t>THB</t>
    </r>
  </si>
  <si>
    <r>
      <rPr>
        <sz val="10.5"/>
        <color theme="1"/>
        <rFont val="Calibri"/>
        <family val="2"/>
      </rPr>
      <t>Baht thaïlandais</t>
    </r>
  </si>
  <si>
    <t>Mauritanie</t>
  </si>
  <si>
    <t>MR</t>
  </si>
  <si>
    <t>MRT</t>
  </si>
  <si>
    <t>478</t>
  </si>
  <si>
    <t>MRO</t>
  </si>
  <si>
    <t>Ouguiya mauritanien</t>
  </si>
  <si>
    <r>
      <rPr>
        <sz val="10.5"/>
        <color theme="1"/>
        <rFont val="Calibri"/>
        <family val="2"/>
      </rPr>
      <t>TJS</t>
    </r>
  </si>
  <si>
    <t>Tadjikistan</t>
  </si>
  <si>
    <t>Mayotte</t>
  </si>
  <si>
    <t>YT</t>
  </si>
  <si>
    <t>MYT</t>
  </si>
  <si>
    <t>175</t>
  </si>
  <si>
    <r>
      <rPr>
        <sz val="10.5"/>
        <color theme="1"/>
        <rFont val="Calibri"/>
        <family val="2"/>
      </rPr>
      <t>TMT</t>
    </r>
  </si>
  <si>
    <r>
      <rPr>
        <sz val="10.5"/>
        <color theme="1"/>
        <rFont val="Calibri"/>
        <family val="2"/>
      </rPr>
      <t>Nouveau manat turkmène</t>
    </r>
  </si>
  <si>
    <t>Mexique</t>
  </si>
  <si>
    <t>MX</t>
  </si>
  <si>
    <t>MEX</t>
  </si>
  <si>
    <t>484</t>
  </si>
  <si>
    <t>MXN</t>
  </si>
  <si>
    <t>Peso mexicain</t>
  </si>
  <si>
    <r>
      <rPr>
        <sz val="10.5"/>
        <color theme="1"/>
        <rFont val="Calibri"/>
        <family val="2"/>
      </rPr>
      <t>TND</t>
    </r>
  </si>
  <si>
    <r>
      <rPr>
        <sz val="10.5"/>
        <color theme="1"/>
        <rFont val="Calibri"/>
        <family val="2"/>
      </rPr>
      <t>Tunisie</t>
    </r>
  </si>
  <si>
    <t>Micronésie</t>
  </si>
  <si>
    <t>FM</t>
  </si>
  <si>
    <t>FSM</t>
  </si>
  <si>
    <t>583</t>
  </si>
  <si>
    <r>
      <rPr>
        <sz val="10.5"/>
        <color theme="1"/>
        <rFont val="Calibri"/>
        <family val="2"/>
      </rPr>
      <t>TOP</t>
    </r>
  </si>
  <si>
    <r>
      <rPr>
        <sz val="10.5"/>
        <color theme="1"/>
        <rFont val="Calibri"/>
        <family val="2"/>
      </rPr>
      <t>Pa’anga des Îles Tonga</t>
    </r>
  </si>
  <si>
    <t>Moldova</t>
  </si>
  <si>
    <t>MD</t>
  </si>
  <si>
    <t>MDA</t>
  </si>
  <si>
    <t>498</t>
  </si>
  <si>
    <t>MDL</t>
  </si>
  <si>
    <t>Leu moldave</t>
  </si>
  <si>
    <r>
      <rPr>
        <sz val="10.5"/>
        <color theme="1"/>
        <rFont val="Calibri"/>
        <family val="2"/>
      </rPr>
      <t>TRY</t>
    </r>
  </si>
  <si>
    <r>
      <rPr>
        <sz val="10.5"/>
        <color theme="1"/>
        <rFont val="Calibri"/>
        <family val="2"/>
      </rPr>
      <t>Lire turque</t>
    </r>
  </si>
  <si>
    <t>Monaco</t>
  </si>
  <si>
    <t>MC</t>
  </si>
  <si>
    <t>MCO</t>
  </si>
  <si>
    <t>492</t>
  </si>
  <si>
    <r>
      <rPr>
        <sz val="10.5"/>
        <color theme="1"/>
        <rFont val="Calibri"/>
        <family val="2"/>
      </rPr>
      <t>TTD</t>
    </r>
  </si>
  <si>
    <r>
      <rPr>
        <sz val="10.5"/>
        <color theme="1"/>
        <rFont val="Calibri"/>
        <family val="2"/>
      </rPr>
      <t>Dollar de Trinité-et-Tobago</t>
    </r>
  </si>
  <si>
    <t>Mongolie</t>
  </si>
  <si>
    <t>MN</t>
  </si>
  <si>
    <t>MNG</t>
  </si>
  <si>
    <t>496</t>
  </si>
  <si>
    <t>MNT</t>
  </si>
  <si>
    <t>Tugrik mongole</t>
  </si>
  <si>
    <r>
      <rPr>
        <sz val="10.5"/>
        <color theme="1"/>
        <rFont val="Calibri"/>
        <family val="2"/>
      </rPr>
      <t>TVD</t>
    </r>
  </si>
  <si>
    <r>
      <rPr>
        <sz val="10.5"/>
        <color theme="1"/>
        <rFont val="Calibri"/>
        <family val="2"/>
      </rPr>
      <t>Dollar de Tuvalu</t>
    </r>
  </si>
  <si>
    <t>Monténégro</t>
  </si>
  <si>
    <t>ME</t>
  </si>
  <si>
    <t>MNE</t>
  </si>
  <si>
    <t>499</t>
  </si>
  <si>
    <r>
      <rPr>
        <sz val="10.5"/>
        <color theme="1"/>
        <rFont val="Calibri"/>
        <family val="2"/>
      </rPr>
      <t>TWD</t>
    </r>
  </si>
  <si>
    <r>
      <rPr>
        <sz val="10.5"/>
        <color theme="1"/>
        <rFont val="Calibri"/>
        <family val="2"/>
      </rPr>
      <t>Nouveau dollar taïwanais</t>
    </r>
  </si>
  <si>
    <t>Montserrat</t>
  </si>
  <si>
    <t>MS</t>
  </si>
  <si>
    <t>MSR</t>
  </si>
  <si>
    <t>500</t>
  </si>
  <si>
    <r>
      <rPr>
        <sz val="10.5"/>
        <color theme="1"/>
        <rFont val="Calibri"/>
        <family val="2"/>
      </rPr>
      <t>TZS</t>
    </r>
  </si>
  <si>
    <r>
      <rPr>
        <sz val="10.5"/>
        <color theme="1"/>
        <rFont val="Calibri"/>
        <family val="2"/>
      </rPr>
      <t>Shilling tanzanien</t>
    </r>
  </si>
  <si>
    <t>Mozambique</t>
  </si>
  <si>
    <t>MZ</t>
  </si>
  <si>
    <t>MOZ</t>
  </si>
  <si>
    <t>508</t>
  </si>
  <si>
    <t>MZN</t>
  </si>
  <si>
    <t>Metical mozambicain</t>
  </si>
  <si>
    <r>
      <rPr>
        <sz val="10.5"/>
        <color theme="1"/>
        <rFont val="Calibri"/>
        <family val="2"/>
      </rPr>
      <t>UAH</t>
    </r>
  </si>
  <si>
    <r>
      <rPr>
        <sz val="10.5"/>
        <color theme="1"/>
        <rFont val="Calibri"/>
        <family val="2"/>
      </rPr>
      <t>Hryvnia ukrainien</t>
    </r>
  </si>
  <si>
    <t>Myanmar</t>
  </si>
  <si>
    <t>MM</t>
  </si>
  <si>
    <t>104</t>
  </si>
  <si>
    <t>MMK</t>
  </si>
  <si>
    <t>Kyat birman</t>
  </si>
  <si>
    <r>
      <rPr>
        <sz val="10.5"/>
        <color theme="1"/>
        <rFont val="Calibri"/>
        <family val="2"/>
      </rPr>
      <t>UGX</t>
    </r>
  </si>
  <si>
    <r>
      <rPr>
        <sz val="10.5"/>
        <color theme="1"/>
        <rFont val="Calibri"/>
        <family val="2"/>
      </rPr>
      <t>Shilling ougandais</t>
    </r>
  </si>
  <si>
    <t>Namibie</t>
  </si>
  <si>
    <t>NAM</t>
  </si>
  <si>
    <t>516</t>
  </si>
  <si>
    <t>NAD</t>
  </si>
  <si>
    <t>Dollar namibien</t>
  </si>
  <si>
    <r>
      <rPr>
        <sz val="10.5"/>
        <color theme="1"/>
        <rFont val="Calibri"/>
        <family val="2"/>
      </rPr>
      <t>USD</t>
    </r>
  </si>
  <si>
    <r>
      <rPr>
        <sz val="10.5"/>
        <color theme="1"/>
        <rFont val="Calibri"/>
        <family val="2"/>
      </rPr>
      <t>Dollar des États-Unis</t>
    </r>
  </si>
  <si>
    <t>Nauru</t>
  </si>
  <si>
    <t>NR</t>
  </si>
  <si>
    <t>NRU</t>
  </si>
  <si>
    <t>520</t>
  </si>
  <si>
    <t>Népal</t>
  </si>
  <si>
    <t>NP</t>
  </si>
  <si>
    <t>NPL</t>
  </si>
  <si>
    <t>524</t>
  </si>
  <si>
    <t>NPR</t>
  </si>
  <si>
    <t>Roupie népalaise</t>
  </si>
  <si>
    <r>
      <rPr>
        <sz val="10.5"/>
        <color theme="1"/>
        <rFont val="Calibri"/>
        <family val="2"/>
      </rPr>
      <t>UYU</t>
    </r>
  </si>
  <si>
    <r>
      <rPr>
        <sz val="10.5"/>
        <color theme="1"/>
        <rFont val="Calibri"/>
        <family val="2"/>
      </rPr>
      <t xml:space="preserve">Peso uruguayen </t>
    </r>
  </si>
  <si>
    <t>Nicaragua</t>
  </si>
  <si>
    <t>NI</t>
  </si>
  <si>
    <t>NIC</t>
  </si>
  <si>
    <t>558</t>
  </si>
  <si>
    <t>NIO</t>
  </si>
  <si>
    <t xml:space="preserve">Cordoba oro nicaraguayen </t>
  </si>
  <si>
    <r>
      <rPr>
        <sz val="10.5"/>
        <color theme="1"/>
        <rFont val="Calibri"/>
        <family val="2"/>
      </rPr>
      <t>UZS</t>
    </r>
  </si>
  <si>
    <t>Sum ouzbèque</t>
  </si>
  <si>
    <t>Niger</t>
  </si>
  <si>
    <t>NE</t>
  </si>
  <si>
    <t>NER</t>
  </si>
  <si>
    <t>562</t>
  </si>
  <si>
    <r>
      <rPr>
        <sz val="10.5"/>
        <color theme="1"/>
        <rFont val="Calibri"/>
        <family val="2"/>
      </rPr>
      <t>VEF</t>
    </r>
  </si>
  <si>
    <t>Bolivar fuerte vénézuélien</t>
  </si>
  <si>
    <t>Nigeria</t>
  </si>
  <si>
    <t>NG</t>
  </si>
  <si>
    <t>NGA</t>
  </si>
  <si>
    <t>566</t>
  </si>
  <si>
    <t>NGN</t>
  </si>
  <si>
    <t>Naira  nigérian</t>
  </si>
  <si>
    <r>
      <rPr>
        <sz val="10.5"/>
        <color theme="1"/>
        <rFont val="Calibri"/>
        <family val="2"/>
      </rPr>
      <t>VND</t>
    </r>
  </si>
  <si>
    <r>
      <rPr>
        <sz val="10.5"/>
        <color theme="1"/>
        <rFont val="Calibri"/>
        <family val="2"/>
      </rPr>
      <t>Dong vietnamien</t>
    </r>
  </si>
  <si>
    <t>Niue</t>
  </si>
  <si>
    <t>NU</t>
  </si>
  <si>
    <t>NIU</t>
  </si>
  <si>
    <t>570</t>
  </si>
  <si>
    <r>
      <rPr>
        <sz val="10.5"/>
        <color theme="1"/>
        <rFont val="Calibri"/>
        <family val="2"/>
      </rPr>
      <t>VUV</t>
    </r>
  </si>
  <si>
    <r>
      <rPr>
        <sz val="10.5"/>
        <color theme="1"/>
        <rFont val="Calibri"/>
        <family val="2"/>
      </rPr>
      <t>Vatu de Vanuatu</t>
    </r>
  </si>
  <si>
    <t>Norvège</t>
  </si>
  <si>
    <t>NO</t>
  </si>
  <si>
    <t>NOR</t>
  </si>
  <si>
    <t>578</t>
  </si>
  <si>
    <t>NOK</t>
  </si>
  <si>
    <t>Couronne norvégienne</t>
  </si>
  <si>
    <r>
      <rPr>
        <sz val="10.5"/>
        <color theme="1"/>
        <rFont val="Calibri"/>
        <family val="2"/>
      </rPr>
      <t>WST</t>
    </r>
  </si>
  <si>
    <r>
      <rPr>
        <sz val="10.5"/>
        <color theme="1"/>
        <rFont val="Calibri"/>
        <family val="2"/>
      </rPr>
      <t>Tala de Samoa</t>
    </r>
  </si>
  <si>
    <t>Nouvelle Calédonie</t>
  </si>
  <si>
    <t>NCL</t>
  </si>
  <si>
    <t>540</t>
  </si>
  <si>
    <r>
      <rPr>
        <sz val="10.5"/>
        <color theme="1"/>
        <rFont val="Calibri"/>
        <family val="2"/>
      </rPr>
      <t>XAF</t>
    </r>
  </si>
  <si>
    <r>
      <rPr>
        <sz val="10.5"/>
        <color theme="1"/>
        <rFont val="Calibri"/>
        <family val="2"/>
      </rPr>
      <t>Franc CFA d’Afrique centrale</t>
    </r>
  </si>
  <si>
    <t>Nouvelle-Zélande</t>
  </si>
  <si>
    <t>NZ</t>
  </si>
  <si>
    <t>NZL</t>
  </si>
  <si>
    <t>554</t>
  </si>
  <si>
    <t>NZD</t>
  </si>
  <si>
    <t>Dollar néo-zélandaise</t>
  </si>
  <si>
    <r>
      <rPr>
        <sz val="10.5"/>
        <color theme="1"/>
        <rFont val="Calibri"/>
        <family val="2"/>
      </rPr>
      <t>XCD</t>
    </r>
  </si>
  <si>
    <r>
      <rPr>
        <sz val="10.5"/>
        <color theme="1"/>
        <rFont val="Calibri"/>
        <family val="2"/>
      </rPr>
      <t>Dollar des Caraïbes orientales</t>
    </r>
  </si>
  <si>
    <t>Oman</t>
  </si>
  <si>
    <t>OM</t>
  </si>
  <si>
    <t>OMN</t>
  </si>
  <si>
    <t>512</t>
  </si>
  <si>
    <t>OMR</t>
  </si>
  <si>
    <t>Rial omani</t>
  </si>
  <si>
    <r>
      <rPr>
        <sz val="10.5"/>
        <color theme="1"/>
        <rFont val="Calibri"/>
        <family val="2"/>
      </rPr>
      <t>XOF</t>
    </r>
  </si>
  <si>
    <r>
      <rPr>
        <sz val="10.5"/>
        <color theme="1"/>
        <rFont val="Calibri"/>
        <family val="2"/>
      </rPr>
      <t>Franc CFA d’Afrique de l’Ouest</t>
    </r>
  </si>
  <si>
    <t>Ouganda</t>
  </si>
  <si>
    <t>UG</t>
  </si>
  <si>
    <t>UGA</t>
  </si>
  <si>
    <t>800</t>
  </si>
  <si>
    <t>UGX</t>
  </si>
  <si>
    <t>Shilling ougandais</t>
  </si>
  <si>
    <r>
      <rPr>
        <sz val="10.5"/>
        <color theme="1"/>
        <rFont val="Calibri"/>
        <family val="2"/>
      </rPr>
      <t>YER</t>
    </r>
  </si>
  <si>
    <r>
      <rPr>
        <sz val="10.5"/>
        <color theme="1"/>
        <rFont val="Calibri"/>
        <family val="2"/>
      </rPr>
      <t>Rial yéménite</t>
    </r>
  </si>
  <si>
    <t>Ouzbékistan</t>
  </si>
  <si>
    <t>UZ</t>
  </si>
  <si>
    <t>UZB</t>
  </si>
  <si>
    <t>860</t>
  </si>
  <si>
    <t>UZS</t>
  </si>
  <si>
    <r>
      <rPr>
        <sz val="10.5"/>
        <color theme="1"/>
        <rFont val="Calibri"/>
        <family val="2"/>
      </rPr>
      <t>ZAR</t>
    </r>
  </si>
  <si>
    <r>
      <rPr>
        <sz val="10.5"/>
        <color theme="1"/>
        <rFont val="Calibri"/>
        <family val="2"/>
      </rPr>
      <t>Rand sud-africain</t>
    </r>
  </si>
  <si>
    <t>Pakistan</t>
  </si>
  <si>
    <t>PK</t>
  </si>
  <si>
    <t>PAK</t>
  </si>
  <si>
    <t>586</t>
  </si>
  <si>
    <t>PKR</t>
  </si>
  <si>
    <t>Roupie pakistanaise</t>
  </si>
  <si>
    <r>
      <rPr>
        <sz val="10.5"/>
        <color theme="1"/>
        <rFont val="Calibri"/>
        <family val="2"/>
      </rPr>
      <t>ZMW</t>
    </r>
  </si>
  <si>
    <r>
      <rPr>
        <sz val="10.5"/>
        <color theme="1"/>
        <rFont val="Calibri"/>
        <family val="2"/>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</si>
  <si>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</si>
  <si>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</si>
  <si>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</si>
  <si>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</si>
  <si>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</si>
  <si>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</si>
  <si>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</si>
  <si>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</si>
  <si>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</si>
  <si>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</si>
  <si>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</si>
  <si>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</si>
  <si>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</si>
  <si>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</si>
  <si>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</si>
  <si>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</si>
  <si>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</si>
  <si>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</si>
  <si>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</si>
  <si>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</si>
  <si>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</si>
  <si>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</si>
  <si>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</si>
  <si>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</si>
  <si>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</si>
  <si>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</si>
  <si>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</si>
  <si>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</si>
  <si>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</si>
  <si>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</si>
  <si>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</si>
  <si>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</si>
  <si>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</si>
  <si>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</si>
  <si>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</si>
  <si>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</si>
  <si>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</si>
  <si>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</si>
  <si>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</si>
  <si>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</si>
  <si>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</si>
  <si>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</si>
  <si>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</si>
  <si>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</si>
  <si>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</si>
  <si>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</si>
  <si>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</si>
  <si>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</si>
  <si>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</si>
  <si>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</si>
  <si>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</si>
  <si>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</si>
  <si>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</si>
  <si>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</si>
  <si>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</si>
  <si>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</si>
  <si>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</si>
  <si>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</si>
  <si>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</si>
  <si>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</si>
  <si>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</si>
  <si>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</si>
  <si>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</si>
  <si>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</si>
  <si>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</si>
  <si>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</si>
  <si>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</si>
  <si>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</si>
  <si>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</si>
  <si>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</si>
  <si>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</si>
  <si>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</si>
  <si>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</si>
  <si>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</si>
  <si>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</si>
  <si>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</si>
  <si>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</si>
  <si>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</si>
  <si>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</si>
  <si>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</si>
  <si>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</si>
  <si>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</si>
  <si>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</si>
  <si>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</si>
  <si>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</si>
  <si>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</si>
  <si>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</si>
  <si>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</si>
  <si>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</si>
  <si>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</si>
  <si>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</si>
  <si>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</si>
  <si>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</si>
  <si>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</si>
  <si>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</si>
  <si>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</si>
  <si>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</si>
  <si>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</si>
  <si>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</si>
  <si>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</si>
  <si>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</si>
  <si>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</si>
  <si>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</si>
  <si>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</si>
  <si>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</si>
  <si>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</si>
  <si>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</si>
  <si>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</si>
  <si>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</si>
  <si>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</si>
  <si>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</si>
  <si>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</si>
  <si>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</si>
  <si>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</si>
  <si>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</si>
  <si>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</si>
  <si>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</si>
  <si>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</si>
  <si>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</si>
  <si>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</si>
  <si>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</si>
  <si>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</si>
  <si>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</si>
  <si>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</si>
  <si>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</si>
  <si>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</si>
  <si>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</si>
  <si>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</si>
  <si>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</si>
  <si>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</si>
  <si>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</si>
  <si>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</si>
  <si>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</si>
  <si>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</si>
  <si>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</si>
  <si>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</si>
  <si>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</si>
  <si>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</si>
  <si>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</si>
  <si>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</si>
  <si>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</si>
  <si>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</si>
  <si>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</si>
  <si>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</si>
  <si>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</si>
  <si>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</si>
  <si>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</si>
  <si>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</si>
  <si>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</si>
  <si>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</si>
  <si>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</si>
  <si>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</si>
  <si>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</si>
  <si>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</si>
  <si>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</si>
  <si>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</si>
  <si>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</si>
  <si>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</si>
  <si>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</si>
  <si>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</si>
  <si>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</si>
  <si>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</si>
  <si>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</si>
  <si>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</si>
  <si>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</si>
  <si>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</si>
  <si>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</si>
  <si>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</si>
  <si>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</si>
  <si>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</si>
  <si>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</si>
  <si>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</si>
  <si>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</si>
  <si>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</si>
  <si>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</si>
  <si>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</si>
  <si>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</si>
  <si>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</si>
  <si>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</si>
  <si>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</si>
  <si>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</si>
  <si>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</si>
  <si>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</si>
  <si>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</si>
  <si>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</si>
  <si>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</si>
  <si>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</si>
  <si>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</si>
  <si>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</si>
  <si>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</si>
  <si>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</si>
  <si>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</si>
  <si>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</si>
  <si>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</si>
  <si>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</si>
  <si>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</si>
  <si>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</si>
  <si>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</si>
  <si>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</si>
  <si>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</si>
  <si>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</si>
  <si>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</si>
  <si>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</si>
  <si>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</si>
  <si>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</si>
  <si>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</si>
  <si>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</si>
  <si>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</si>
  <si>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</si>
  <si>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</si>
  <si>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</si>
  <si>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</si>
  <si>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</si>
  <si>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</si>
  <si>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</si>
  <si>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</si>
  <si>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</si>
  <si>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</si>
  <si>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</si>
  <si>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</si>
  <si>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</si>
  <si>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</si>
  <si>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</si>
  <si>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</si>
  <si>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</si>
  <si>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</si>
  <si>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</si>
  <si>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</si>
  <si>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</si>
  <si>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</si>
  <si>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</si>
  <si>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</si>
  <si>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</si>
  <si>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</si>
  <si>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</si>
  <si>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</si>
  <si>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</si>
  <si>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</si>
  <si>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</si>
  <si>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</si>
  <si>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</si>
  <si>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</si>
  <si>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</si>
  <si>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</si>
  <si>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</si>
  <si>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</si>
  <si>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</si>
  <si>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</si>
  <si>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</si>
  <si>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</si>
  <si>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</si>
  <si>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</si>
  <si>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</si>
  <si>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</si>
  <si>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</si>
  <si>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</si>
  <si>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</si>
  <si>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</si>
  <si>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</si>
  <si>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</si>
  <si>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</si>
  <si>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</si>
  <si>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</si>
  <si>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</si>
  <si>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</si>
  <si>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</si>
  <si>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</si>
  <si>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</si>
  <si>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</si>
  <si>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</si>
  <si>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</si>
  <si>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</si>
  <si>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</si>
  <si>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</si>
  <si>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</si>
  <si>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</si>
  <si>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</si>
  <si>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</si>
  <si>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</si>
  <si>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</si>
  <si>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</si>
  <si>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</si>
  <si>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</si>
  <si>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</si>
  <si>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</si>
  <si>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</si>
  <si>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</si>
  <si>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</si>
  <si>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</si>
  <si>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</si>
  <si>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</si>
  <si>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</si>
  <si>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</si>
  <si>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</si>
  <si>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</si>
  <si>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</si>
  <si>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</si>
  <si>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</si>
  <si>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</si>
  <si>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</si>
  <si>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</si>
  <si>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</si>
  <si>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</si>
  <si>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</si>
  <si>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</si>
  <si>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</si>
  <si>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</si>
  <si>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</si>
  <si>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</si>
  <si>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</si>
  <si>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</si>
  <si>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</si>
  <si>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</si>
  <si>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</si>
  <si>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</si>
  <si>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</si>
  <si>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</si>
  <si>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</si>
  <si>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</si>
  <si>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</si>
  <si>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</si>
  <si>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</si>
  <si>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</si>
  <si>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</si>
  <si>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</si>
  <si>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</si>
  <si>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</si>
  <si>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</si>
  <si>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</si>
  <si>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</si>
  <si>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</si>
  <si>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</si>
  <si>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</si>
  <si>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</si>
  <si>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</si>
  <si>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</si>
  <si>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</si>
  <si>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</si>
  <si>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</si>
  <si>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</si>
  <si>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</si>
  <si>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</si>
  <si>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</si>
  <si>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</si>
  <si>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</si>
  <si>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</si>
  <si>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</si>
  <si>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</si>
  <si>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</si>
  <si>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</si>
  <si>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</si>
  <si>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</si>
  <si>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</si>
  <si>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</si>
  <si>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</si>
  <si>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</si>
  <si>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</si>
  <si>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</si>
  <si>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</si>
  <si>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</si>
  <si>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</si>
  <si>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</si>
  <si>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</si>
  <si>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</si>
  <si>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</si>
  <si>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</si>
  <si>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</si>
  <si>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</si>
  <si>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</si>
  <si>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</si>
  <si>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</si>
  <si>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</si>
  <si>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</si>
  <si>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</si>
  <si>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</si>
  <si>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</si>
  <si>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</si>
  <si>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</si>
  <si>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</si>
  <si>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</si>
  <si>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</si>
  <si>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</si>
  <si>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</si>
  <si>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</si>
  <si>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</si>
  <si>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</si>
  <si>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</si>
  <si>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</si>
  <si>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</si>
  <si>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</si>
  <si>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</si>
  <si>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</si>
  <si>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</si>
  <si>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</si>
  <si>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</si>
  <si>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</si>
  <si>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</si>
  <si>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</si>
  <si>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</si>
  <si>
    <t>https://itie.ml/rapport-itie-2022/</t>
  </si>
  <si>
    <t>Sous-section 3.3 du Rapport ITIE 2022</t>
  </si>
  <si>
    <t>Patentes+Taxes+Cotisation chambre des mines 10442389297?</t>
  </si>
  <si>
    <t>https://www.theglobaleconomy.com/Mali/labor_force/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</si>
</sst>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 #,##0.00_ ;_ * \-#,##0.00_ ;_ * &quot;-&quot;??_ ;_ @_ "/>
    <numFmt numFmtId="165" formatCode="_ * #,##0.0000_ ;_ * \-#,##0.0000_ ;_ * &quot;-&quot;??_ ;_ @_ "/>
    <numFmt numFmtId="166" formatCode="yyyy\-mm\-dd"/>
    <numFmt numFmtId="168" formatCode="_ * #,##0_ ;_ * \-#,##0_ ;_ * &quot;-&quot;??_ ;_ @_ "/>
    <numFmt numFmtId="169" formatCode="_-* #,##0\ _€_-;\-* #,##0\ _€_-;_-* &quot;-&quot;??\ _€_-;_-@_-"/>
    <numFmt numFmtId="170" formatCode="_-* #,##0.00\ _€_-;\-* #,##0.00\ _€_-;_-* &quot;-&quot;??\ _€_-;_-@_-"/>
  </numFmts>
  <fonts count="78" x14ac:knownFonts="1">
    <font>
      <sz val="10.5"/>
      <color theme="1"/>
      <name val="Calibri"/>
      <family val="2"/>
    </font>
    <font>
      <sz val="11"/>
      <color theme="1"/>
      <name val="Calibri"/>
      <family val="2"/>
      <scheme val="minor"/>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i/>
      <sz val="12"/>
      <name val="Franklin Gothic Book"/>
      <family val="2"/>
    </font>
    <font>
      <sz val="12"/>
      <name val="Franklin Gothic Book"/>
      <family val="2"/>
    </font>
    <font>
      <b/>
      <sz val="12"/>
      <name val="Franklin Gothic Book"/>
      <family val="2"/>
    </font>
    <font>
      <u/>
      <sz val="12"/>
      <color rgb="FF0070C0"/>
      <name val="Franklin Gothic Book"/>
      <family val="2"/>
    </font>
    <font>
      <b/>
      <u/>
      <sz val="12"/>
      <name val="Franklin Gothic Book"/>
      <family val="2"/>
    </font>
    <font>
      <b/>
      <sz val="12"/>
      <color rgb="FF000000"/>
      <name val="Franklin Gothic Book"/>
      <family val="2"/>
    </font>
    <font>
      <u/>
      <sz val="12"/>
      <color rgb="FF0076AF"/>
      <name val="Franklin Gothic Book"/>
      <family val="2"/>
    </font>
    <font>
      <u/>
      <sz val="12"/>
      <color theme="10"/>
      <name val="Franklin Gothic Book"/>
      <family val="2"/>
    </font>
    <font>
      <b/>
      <u/>
      <sz val="12"/>
      <color theme="1"/>
      <name val="Franklin Gothic Book"/>
      <family val="2"/>
    </font>
    <font>
      <b/>
      <i/>
      <sz val="12"/>
      <color theme="1"/>
      <name val="Franklin Gothic Book"/>
      <family val="2"/>
    </font>
    <font>
      <b/>
      <i/>
      <u/>
      <sz val="12"/>
      <color theme="1"/>
      <name val="Franklin Gothic Book"/>
      <family val="2"/>
    </font>
    <font>
      <i/>
      <sz val="12"/>
      <color theme="1"/>
      <name val="Franklin Gothic Book"/>
      <family val="2"/>
    </font>
    <font>
      <i/>
      <u/>
      <sz val="12"/>
      <color theme="1"/>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b/>
      <sz val="10"/>
      <color rgb="FF0076AF"/>
      <name val="Franklin Gothic Book"/>
      <family val="2"/>
    </font>
    <font>
      <i/>
      <u/>
      <sz val="12"/>
      <color rgb="FF0076AF"/>
      <name val="Franklin Gothic Book"/>
      <family val="2"/>
    </font>
    <font>
      <i/>
      <sz val="12"/>
      <color theme="10"/>
      <name val="Franklin Gothic Book"/>
      <family val="2"/>
    </font>
    <font>
      <u/>
      <sz val="10.5"/>
      <color theme="10"/>
      <name val="Franklin Gothic Book"/>
      <family val="2"/>
    </font>
    <font>
      <b/>
      <i/>
      <sz val="12"/>
      <color rgb="FF000000"/>
      <name val="Franklin Gothic Book"/>
      <family val="2"/>
    </font>
    <font>
      <b/>
      <i/>
      <u/>
      <sz val="16"/>
      <color theme="1"/>
      <name val="Franklin Gothic Book"/>
      <family val="2"/>
    </font>
    <font>
      <b/>
      <i/>
      <sz val="12"/>
      <name val="Franklin Gothic Book"/>
      <family val="2"/>
    </font>
    <font>
      <i/>
      <u/>
      <sz val="12"/>
      <color theme="10"/>
      <name val="Franklin Gothic Book"/>
      <family val="2"/>
    </font>
    <font>
      <b/>
      <i/>
      <u/>
      <sz val="12"/>
      <color theme="10"/>
      <name val="Franklin Gothic Book"/>
      <family val="2"/>
    </font>
    <font>
      <i/>
      <u/>
      <sz val="12"/>
      <color rgb="FF000000"/>
      <name val="Franklin Gothic Book"/>
      <family val="2"/>
    </font>
    <font>
      <b/>
      <i/>
      <u/>
      <sz val="12"/>
      <color rgb="FF000000"/>
      <name val="Franklin Gothic Book"/>
      <family val="2"/>
    </font>
    <font>
      <i/>
      <sz val="12"/>
      <color rgb="FF0076AF"/>
      <name val="Franklin Gothic Book"/>
      <family val="2"/>
    </font>
    <font>
      <sz val="10.5"/>
      <color theme="1"/>
      <name val="Franklin Gothic Book"/>
      <family val="2"/>
    </font>
    <font>
      <i/>
      <sz val="10.5"/>
      <color theme="1"/>
      <name val="Franklin Gothic Book"/>
      <family val="2"/>
    </font>
    <font>
      <i/>
      <sz val="12"/>
      <color rgb="FF0070C0"/>
      <name val="Franklin Gothic Book"/>
      <family val="2"/>
    </font>
    <font>
      <b/>
      <sz val="10.5"/>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sz val="10.5"/>
      <color theme="10"/>
      <name val="Franklin Gothic Book"/>
      <family val="2"/>
    </font>
    <font>
      <i/>
      <u/>
      <sz val="10.5"/>
      <color rgb="FF0076AF"/>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i/>
      <u/>
      <sz val="12"/>
      <name val="Franklin Gothic Book"/>
      <family val="2"/>
    </font>
    <font>
      <b/>
      <sz val="18"/>
      <color theme="1"/>
      <name val="Franklin Gothic Book"/>
      <family val="2"/>
    </font>
    <font>
      <b/>
      <sz val="10.5"/>
      <color theme="1"/>
      <name val="Franklin Gothic Book"/>
      <family val="2"/>
    </font>
    <font>
      <i/>
      <u/>
      <sz val="10.5"/>
      <color theme="10"/>
      <name val="Franklin Gothic Book"/>
      <family val="2"/>
    </font>
    <font>
      <i/>
      <sz val="10.5"/>
      <color rgb="FF7F7F7F"/>
      <name val="Franklin Gothic Book"/>
      <family val="2"/>
    </font>
    <font>
      <b/>
      <i/>
      <u/>
      <sz val="10.5"/>
      <color theme="1"/>
      <name val="Franklin Gothic Book"/>
      <family val="2"/>
    </font>
    <font>
      <u/>
      <sz val="10.5"/>
      <color rgb="FF0076AF"/>
      <name val="Franklin Gothic Book"/>
      <family val="2"/>
    </font>
    <font>
      <sz val="10.5"/>
      <color theme="10"/>
      <name val="Franklin Gothic Book"/>
      <family val="2"/>
    </font>
    <font>
      <b/>
      <sz val="10.5"/>
      <color theme="10"/>
      <name val="Franklin Gothic Book"/>
      <family val="2"/>
    </font>
    <font>
      <b/>
      <sz val="16"/>
      <color theme="1"/>
      <name val="Franklin Gothic Book"/>
      <family val="2"/>
    </font>
    <font>
      <sz val="11"/>
      <color theme="1"/>
      <name val="Franklin Gothic Book"/>
      <family val="2"/>
    </font>
    <font>
      <i/>
      <sz val="11"/>
      <color rgb="FF000000"/>
      <name val="Franklin Gothic Book"/>
      <family val="2"/>
    </font>
    <font>
      <b/>
      <u/>
      <sz val="10.5"/>
      <name val="Franklin Gothic Book"/>
      <family val="2"/>
    </font>
    <font>
      <i/>
      <u/>
      <sz val="10.5"/>
      <name val="Franklin Gothic Book"/>
      <family val="2"/>
    </font>
    <font>
      <b/>
      <u/>
      <sz val="12"/>
      <color theme="4"/>
      <name val="Franklin Gothic Book"/>
      <family val="2"/>
    </font>
    <font>
      <sz val="8"/>
      <name val="Calibri"/>
      <family val="2"/>
    </font>
    <font>
      <b/>
      <i/>
      <sz val="10.5"/>
      <color theme="1"/>
      <name val="Franklin Gothic Book"/>
      <family val="2"/>
    </font>
    <font>
      <b/>
      <u/>
      <sz val="10.5"/>
      <color theme="1"/>
      <name val="Franklin Gothic Book"/>
      <family val="2"/>
    </font>
  </fonts>
  <fills count="13">
    <fill>
      <patternFill patternType="none"/>
    </fill>
    <fill>
      <patternFill patternType="gray125"/>
    </fill>
    <fill>
      <patternFill patternType="solid">
        <fgColor theme="0" tint="-0.14999847407452621"/>
        <bgColor indexed="64"/>
      </patternFill>
    </fill>
    <fill>
      <patternFill patternType="solid">
        <fgColor theme="4"/>
        <bgColor theme="4"/>
      </patternFill>
    </fill>
    <fill>
      <patternFill patternType="solid">
        <fgColor rgb="FFF2F2F2"/>
        <bgColor indexed="64"/>
      </patternFill>
    </fill>
    <fill>
      <patternFill patternType="solid">
        <fgColor rgb="FFD9D9D9"/>
        <bgColor indexed="64"/>
      </patternFill>
    </fill>
    <fill>
      <patternFill patternType="solid">
        <fgColor theme="4" tint="0.79998168889431442"/>
        <bgColor indexed="64"/>
      </patternFill>
    </fill>
    <fill>
      <patternFill patternType="solid">
        <fgColor theme="0"/>
        <bgColor indexed="64"/>
      </patternFill>
    </fill>
    <fill>
      <patternFill patternType="solid">
        <fgColor rgb="FFF6A70A"/>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FFF00"/>
        <bgColor indexed="64"/>
      </patternFill>
    </fill>
    <fill>
      <patternFill patternType="solid">
        <fgColor rgb="FFE7E6E6"/>
        <bgColor rgb="FF000000"/>
      </patternFill>
    </fill>
  </fills>
  <borders count="45">
    <border>
      <left/>
      <right/>
      <top/>
      <bottom/>
      <diagonal/>
    </border>
    <border>
      <left/>
      <right/>
      <top style="thin">
        <color indexed="64"/>
      </top>
      <bottom/>
      <diagonal/>
    </border>
    <border>
      <left/>
      <right/>
      <top/>
      <bottom style="medium">
        <color indexed="64"/>
      </bottom>
      <diagonal/>
    </border>
    <border>
      <left/>
      <right/>
      <top/>
      <bottom style="medium">
        <color rgb="FF0076AF"/>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style="medium">
        <color rgb="FF0076AF"/>
      </top>
      <bottom/>
      <diagonal/>
    </border>
    <border>
      <left/>
      <right/>
      <top/>
      <bottom style="thin">
        <color indexed="64"/>
      </bottom>
      <diagonal/>
    </border>
    <border>
      <left/>
      <right/>
      <top/>
      <bottom style="medium">
        <color theme="0"/>
      </bottom>
      <diagonal/>
    </border>
    <border>
      <left/>
      <right/>
      <top style="medium">
        <color theme="0"/>
      </top>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indexed="64"/>
      </top>
      <bottom style="medium">
        <color rgb="FF188FBB"/>
      </bottom>
      <diagonal/>
    </border>
    <border>
      <left style="medium">
        <color indexed="64"/>
      </left>
      <right/>
      <top/>
      <bottom/>
      <diagonal/>
    </border>
  </borders>
  <cellStyleXfs count="8">
    <xf numFmtId="0" fontId="0" fillId="0" borderId="0"/>
    <xf numFmtId="164" fontId="2" fillId="0" borderId="0" applyFont="0" applyFill="0" applyBorder="0" applyAlignment="0" applyProtection="0"/>
    <xf numFmtId="0" fontId="5" fillId="0" borderId="0" applyNumberFormat="0" applyFill="0" applyBorder="0" applyAlignment="0" applyProtection="0"/>
    <xf numFmtId="0" fontId="6" fillId="0" borderId="0"/>
    <xf numFmtId="0" fontId="7" fillId="0" borderId="0" applyNumberFormat="0" applyFill="0" applyBorder="0" applyAlignment="0" applyProtection="0"/>
    <xf numFmtId="0" fontId="9" fillId="0" borderId="0" applyNumberFormat="0" applyFill="0" applyBorder="0" applyAlignment="0" applyProtection="0"/>
    <xf numFmtId="9" fontId="2" fillId="0" borderId="0" applyFont="0" applyFill="0" applyBorder="0" applyAlignment="0" applyProtection="0"/>
    <xf numFmtId="0" fontId="1" fillId="0" borderId="0"/>
  </cellStyleXfs>
  <cellXfs count="436">
    <xf numFmtId="0" fontId="0" fillId="0" borderId="0" xfId="0"/>
    <xf numFmtId="0" fontId="0" fillId="0" borderId="8" xfId="0" applyBorder="1"/>
    <xf numFmtId="0" fontId="0" fillId="0" borderId="9" xfId="0" applyBorder="1"/>
    <xf numFmtId="0" fontId="0" fillId="0" borderId="0" xfId="0" applyAlignment="1">
      <alignment wrapText="1"/>
    </xf>
    <xf numFmtId="0" fontId="3" fillId="3" borderId="15" xfId="0" applyFont="1" applyFill="1" applyBorder="1" applyAlignment="1">
      <alignment wrapText="1"/>
    </xf>
    <xf numFmtId="0" fontId="4" fillId="0" borderId="0" xfId="0" applyFont="1" applyAlignment="1">
      <alignment wrapText="1"/>
    </xf>
    <xf numFmtId="49" fontId="8" fillId="0" borderId="0" xfId="0" applyNumberFormat="1" applyFont="1" applyAlignment="1">
      <alignment horizontal="left" wrapText="1"/>
    </xf>
    <xf numFmtId="0" fontId="10" fillId="0" borderId="0" xfId="0" quotePrefix="1" applyFont="1" applyAlignment="1">
      <alignment wrapText="1"/>
    </xf>
    <xf numFmtId="49" fontId="0" fillId="0" borderId="0" xfId="0" applyNumberFormat="1" applyAlignment="1">
      <alignment wrapText="1"/>
    </xf>
    <xf numFmtId="0" fontId="3" fillId="3" borderId="16" xfId="0" applyFont="1" applyFill="1" applyBorder="1" applyAlignment="1">
      <alignment wrapText="1"/>
    </xf>
    <xf numFmtId="0" fontId="0" fillId="0" borderId="8" xfId="0" applyBorder="1" applyAlignment="1">
      <alignment wrapText="1"/>
    </xf>
    <xf numFmtId="0" fontId="0" fillId="0" borderId="9" xfId="0" applyBorder="1" applyAlignment="1">
      <alignment wrapText="1"/>
    </xf>
    <xf numFmtId="0" fontId="11" fillId="0" borderId="0" xfId="3" applyFont="1" applyAlignment="1">
      <alignment horizontal="left" vertical="center"/>
    </xf>
    <xf numFmtId="0" fontId="11" fillId="0" borderId="0" xfId="3" applyFont="1" applyAlignment="1">
      <alignment horizontal="right" vertical="center"/>
    </xf>
    <xf numFmtId="0" fontId="12" fillId="2" borderId="0" xfId="3" applyFont="1" applyFill="1" applyAlignment="1">
      <alignment horizontal="left" vertical="center"/>
    </xf>
    <xf numFmtId="0" fontId="13" fillId="2" borderId="0" xfId="3" applyFont="1" applyFill="1" applyAlignment="1">
      <alignment horizontal="left" vertical="center"/>
    </xf>
    <xf numFmtId="0" fontId="11" fillId="2" borderId="0" xfId="3" applyFont="1" applyFill="1" applyAlignment="1">
      <alignment horizontal="left" vertical="center"/>
    </xf>
    <xf numFmtId="0" fontId="14" fillId="2" borderId="0" xfId="3" applyFont="1" applyFill="1" applyAlignment="1">
      <alignment vertical="center"/>
    </xf>
    <xf numFmtId="0" fontId="11" fillId="2" borderId="0" xfId="3" applyFont="1" applyFill="1" applyAlignment="1">
      <alignment vertical="center"/>
    </xf>
    <xf numFmtId="0" fontId="15" fillId="2" borderId="0" xfId="3" applyFont="1" applyFill="1" applyAlignment="1">
      <alignment vertical="center"/>
    </xf>
    <xf numFmtId="0" fontId="12" fillId="2" borderId="0" xfId="3" applyFont="1" applyFill="1" applyAlignment="1">
      <alignment vertical="center"/>
    </xf>
    <xf numFmtId="0" fontId="16" fillId="5" borderId="0" xfId="3" applyFont="1" applyFill="1" applyAlignment="1">
      <alignment horizontal="left" vertical="center"/>
    </xf>
    <xf numFmtId="0" fontId="12" fillId="2" borderId="0" xfId="3" applyFont="1" applyFill="1" applyAlignment="1">
      <alignment horizontal="left" vertical="center" wrapText="1" indent="2"/>
    </xf>
    <xf numFmtId="0" fontId="17" fillId="5" borderId="0" xfId="3" applyFont="1" applyFill="1" applyAlignment="1">
      <alignment vertical="center"/>
    </xf>
    <xf numFmtId="0" fontId="12" fillId="2" borderId="0" xfId="3" applyFont="1" applyFill="1" applyAlignment="1">
      <alignment vertical="center" wrapText="1"/>
    </xf>
    <xf numFmtId="0" fontId="16" fillId="5" borderId="0" xfId="3" applyFont="1" applyFill="1" applyAlignment="1">
      <alignment vertical="center"/>
    </xf>
    <xf numFmtId="0" fontId="17" fillId="2" borderId="0" xfId="3" applyFont="1" applyFill="1" applyAlignment="1">
      <alignment vertical="center"/>
    </xf>
    <xf numFmtId="0" fontId="16" fillId="2" borderId="0" xfId="3" applyFont="1" applyFill="1" applyAlignment="1">
      <alignment vertical="center"/>
    </xf>
    <xf numFmtId="0" fontId="13" fillId="2" borderId="0" xfId="3" applyFont="1" applyFill="1" applyAlignment="1">
      <alignment vertical="center"/>
    </xf>
    <xf numFmtId="0" fontId="19" fillId="5" borderId="0" xfId="3" applyFont="1" applyFill="1" applyAlignment="1">
      <alignment vertical="center"/>
    </xf>
    <xf numFmtId="0" fontId="20" fillId="2" borderId="0" xfId="3" applyFont="1" applyFill="1" applyAlignment="1">
      <alignment vertical="center"/>
    </xf>
    <xf numFmtId="0" fontId="16" fillId="5" borderId="0" xfId="3" applyFont="1" applyFill="1" applyAlignment="1">
      <alignment horizontal="left" vertical="center" indent="2"/>
    </xf>
    <xf numFmtId="0" fontId="21" fillId="2" borderId="0" xfId="2" applyFont="1" applyFill="1" applyBorder="1" applyAlignment="1"/>
    <xf numFmtId="0" fontId="11" fillId="7" borderId="0" xfId="3" applyFont="1" applyFill="1" applyAlignment="1">
      <alignment horizontal="left" vertical="center"/>
    </xf>
    <xf numFmtId="0" fontId="13" fillId="7" borderId="0" xfId="3" applyFont="1" applyFill="1" applyAlignment="1">
      <alignment vertical="center"/>
    </xf>
    <xf numFmtId="0" fontId="22" fillId="7" borderId="0" xfId="2" applyFont="1" applyFill="1" applyBorder="1" applyAlignment="1"/>
    <xf numFmtId="0" fontId="11" fillId="0" borderId="0" xfId="3" applyFont="1" applyAlignment="1">
      <alignment horizontal="left" vertical="center" wrapText="1"/>
    </xf>
    <xf numFmtId="0" fontId="19" fillId="6" borderId="38" xfId="3" applyFont="1" applyFill="1" applyBorder="1" applyAlignment="1">
      <alignment horizontal="left" vertical="center" wrapText="1"/>
    </xf>
    <xf numFmtId="0" fontId="19" fillId="0" borderId="38" xfId="3" applyFont="1" applyBorder="1" applyAlignment="1">
      <alignment horizontal="left" vertical="center" wrapText="1"/>
    </xf>
    <xf numFmtId="0" fontId="23" fillId="7" borderId="0" xfId="3" applyFont="1" applyFill="1" applyAlignment="1">
      <alignment horizontal="left" vertical="center"/>
    </xf>
    <xf numFmtId="0" fontId="22" fillId="2" borderId="0" xfId="4" applyFont="1" applyFill="1" applyBorder="1" applyAlignment="1"/>
    <xf numFmtId="0" fontId="13" fillId="0" borderId="0" xfId="3" applyFont="1" applyAlignment="1">
      <alignment vertical="center"/>
    </xf>
    <xf numFmtId="0" fontId="22" fillId="0" borderId="0" xfId="4" applyFont="1" applyFill="1" applyBorder="1" applyAlignment="1"/>
    <xf numFmtId="0" fontId="24" fillId="4" borderId="27" xfId="3" applyFont="1" applyFill="1" applyBorder="1" applyAlignment="1">
      <alignment vertical="center" wrapText="1"/>
    </xf>
    <xf numFmtId="0" fontId="26" fillId="0" borderId="0" xfId="3" applyFont="1" applyAlignment="1">
      <alignment vertical="center" wrapText="1"/>
    </xf>
    <xf numFmtId="0" fontId="24" fillId="4" borderId="30" xfId="3" applyFont="1" applyFill="1" applyBorder="1" applyAlignment="1">
      <alignment vertical="center" wrapText="1"/>
    </xf>
    <xf numFmtId="0" fontId="26" fillId="4" borderId="1" xfId="3" applyFont="1" applyFill="1" applyBorder="1" applyAlignment="1">
      <alignment vertical="center" wrapText="1"/>
    </xf>
    <xf numFmtId="0" fontId="26" fillId="4" borderId="31" xfId="3" applyFont="1" applyFill="1" applyBorder="1" applyAlignment="1">
      <alignment vertical="center" wrapText="1"/>
    </xf>
    <xf numFmtId="0" fontId="26" fillId="4" borderId="28" xfId="3" applyFont="1" applyFill="1" applyBorder="1" applyAlignment="1">
      <alignment vertical="center" wrapText="1"/>
    </xf>
    <xf numFmtId="0" fontId="26" fillId="4" borderId="34" xfId="3" applyFont="1" applyFill="1" applyBorder="1" applyAlignment="1">
      <alignment vertical="center" wrapText="1"/>
    </xf>
    <xf numFmtId="0" fontId="26" fillId="4" borderId="0" xfId="3" applyFont="1" applyFill="1" applyAlignment="1">
      <alignment vertical="center" wrapText="1"/>
    </xf>
    <xf numFmtId="0" fontId="26" fillId="4" borderId="35" xfId="3" applyFont="1" applyFill="1" applyBorder="1" applyAlignment="1">
      <alignment vertical="center" wrapText="1"/>
    </xf>
    <xf numFmtId="0" fontId="27" fillId="4" borderId="29" xfId="3" applyFont="1" applyFill="1" applyBorder="1" applyAlignment="1">
      <alignment vertical="center" wrapText="1"/>
    </xf>
    <xf numFmtId="0" fontId="26" fillId="4" borderId="33" xfId="3" applyFont="1" applyFill="1" applyBorder="1" applyAlignment="1">
      <alignment vertical="center" wrapText="1"/>
    </xf>
    <xf numFmtId="0" fontId="13" fillId="0" borderId="3" xfId="3" applyFont="1" applyBorder="1" applyAlignment="1">
      <alignment vertical="center"/>
    </xf>
    <xf numFmtId="0" fontId="11" fillId="0" borderId="3" xfId="3" applyFont="1" applyBorder="1" applyAlignment="1">
      <alignment horizontal="left" vertical="center"/>
    </xf>
    <xf numFmtId="0" fontId="26" fillId="0" borderId="0" xfId="3" applyFont="1" applyAlignment="1">
      <alignment horizontal="left" vertical="center"/>
    </xf>
    <xf numFmtId="0" fontId="13" fillId="0" borderId="0" xfId="3" applyFont="1" applyAlignment="1">
      <alignment horizontal="left" vertical="center" indent="2"/>
    </xf>
    <xf numFmtId="0" fontId="12" fillId="0" borderId="0" xfId="3" applyFont="1" applyAlignment="1">
      <alignment vertical="center"/>
    </xf>
    <xf numFmtId="0" fontId="20" fillId="0" borderId="0" xfId="3" applyFont="1" applyAlignment="1">
      <alignment vertical="center"/>
    </xf>
    <xf numFmtId="0" fontId="12" fillId="0" borderId="0" xfId="3" applyFont="1" applyAlignment="1">
      <alignment horizontal="left" vertical="center"/>
    </xf>
    <xf numFmtId="0" fontId="12" fillId="0" borderId="0" xfId="3" applyFont="1" applyAlignment="1">
      <alignment horizontal="left" vertical="center" indent="2"/>
    </xf>
    <xf numFmtId="166" fontId="12" fillId="0" borderId="0" xfId="3" applyNumberFormat="1" applyFont="1" applyAlignment="1">
      <alignment vertical="center"/>
    </xf>
    <xf numFmtId="0" fontId="12" fillId="0" borderId="0" xfId="3" applyFont="1" applyAlignment="1">
      <alignment horizontal="left" vertical="center" wrapText="1" indent="2"/>
    </xf>
    <xf numFmtId="0" fontId="32" fillId="0" borderId="0" xfId="3" applyFont="1" applyAlignment="1">
      <alignment vertical="center"/>
    </xf>
    <xf numFmtId="0" fontId="12" fillId="0" borderId="0" xfId="3" applyFont="1" applyAlignment="1">
      <alignment horizontal="left" vertical="center" indent="4"/>
    </xf>
    <xf numFmtId="0" fontId="12" fillId="0" borderId="0" xfId="3" applyFont="1" applyAlignment="1">
      <alignment horizontal="left" vertical="center" indent="6"/>
    </xf>
    <xf numFmtId="0" fontId="33" fillId="0" borderId="0" xfId="2" applyFont="1" applyFill="1" applyBorder="1" applyAlignment="1">
      <alignment horizontal="left" vertical="center" indent="2"/>
    </xf>
    <xf numFmtId="165" fontId="12" fillId="0" borderId="0" xfId="1" applyNumberFormat="1" applyFont="1" applyFill="1" applyBorder="1" applyAlignment="1">
      <alignment vertical="center"/>
    </xf>
    <xf numFmtId="0" fontId="34" fillId="0" borderId="0" xfId="2" applyFont="1" applyFill="1" applyBorder="1" applyAlignment="1">
      <alignment horizontal="left" vertical="center" wrapText="1"/>
    </xf>
    <xf numFmtId="0" fontId="24" fillId="0" borderId="0" xfId="3" applyFont="1" applyAlignment="1">
      <alignment horizontal="left" vertical="center"/>
    </xf>
    <xf numFmtId="0" fontId="35" fillId="0" borderId="0" xfId="3" applyFont="1" applyAlignment="1">
      <alignment vertical="center"/>
    </xf>
    <xf numFmtId="10" fontId="12" fillId="0" borderId="0" xfId="3" applyNumberFormat="1" applyFont="1" applyAlignment="1">
      <alignment horizontal="left" vertical="center"/>
    </xf>
    <xf numFmtId="0" fontId="36" fillId="5" borderId="0" xfId="3" applyFont="1" applyFill="1" applyAlignment="1">
      <alignment horizontal="left" vertical="center"/>
    </xf>
    <xf numFmtId="0" fontId="11" fillId="5" borderId="0" xfId="3" applyFont="1" applyFill="1" applyAlignment="1">
      <alignment horizontal="left" vertical="center"/>
    </xf>
    <xf numFmtId="0" fontId="26" fillId="5" borderId="0" xfId="3" applyFont="1" applyFill="1" applyAlignment="1">
      <alignment vertical="center" wrapText="1"/>
    </xf>
    <xf numFmtId="0" fontId="38" fillId="2" borderId="0" xfId="2" applyFont="1" applyFill="1"/>
    <xf numFmtId="0" fontId="38" fillId="0" borderId="0" xfId="2" applyFont="1" applyFill="1"/>
    <xf numFmtId="0" fontId="23" fillId="0" borderId="0" xfId="3" applyFont="1" applyAlignment="1">
      <alignment horizontal="left" vertical="center"/>
    </xf>
    <xf numFmtId="0" fontId="19" fillId="0" borderId="38" xfId="3" applyFont="1" applyBorder="1" applyAlignment="1">
      <alignment horizontal="left" vertical="center"/>
    </xf>
    <xf numFmtId="0" fontId="11" fillId="0" borderId="0" xfId="3" quotePrefix="1" applyFont="1" applyAlignment="1">
      <alignment horizontal="left" vertical="center"/>
    </xf>
    <xf numFmtId="0" fontId="14" fillId="0" borderId="2" xfId="3" applyFont="1" applyBorder="1" applyAlignment="1" applyProtection="1">
      <alignment vertical="center"/>
      <protection locked="0"/>
    </xf>
    <xf numFmtId="0" fontId="11" fillId="0" borderId="2" xfId="3" applyFont="1" applyBorder="1" applyAlignment="1">
      <alignment horizontal="left" vertical="center"/>
    </xf>
    <xf numFmtId="0" fontId="11" fillId="0" borderId="2" xfId="3" applyFont="1" applyBorder="1" applyAlignment="1">
      <alignment vertical="center"/>
    </xf>
    <xf numFmtId="0" fontId="27" fillId="0" borderId="0" xfId="3" applyFont="1" applyAlignment="1">
      <alignment horizontal="left" vertical="center"/>
    </xf>
    <xf numFmtId="0" fontId="40" fillId="0" borderId="2" xfId="3" applyFont="1" applyBorder="1" applyAlignment="1" applyProtection="1">
      <alignment horizontal="left" vertical="center"/>
      <protection locked="0"/>
    </xf>
    <xf numFmtId="0" fontId="27" fillId="0" borderId="2" xfId="3" applyFont="1" applyBorder="1" applyAlignment="1">
      <alignment horizontal="left" vertical="center"/>
    </xf>
    <xf numFmtId="0" fontId="41" fillId="0" borderId="2" xfId="3" applyFont="1" applyBorder="1" applyAlignment="1">
      <alignment horizontal="left" vertical="center"/>
    </xf>
    <xf numFmtId="0" fontId="25" fillId="0" borderId="2" xfId="3" applyFont="1" applyBorder="1" applyAlignment="1">
      <alignment horizontal="left" vertical="center"/>
    </xf>
    <xf numFmtId="0" fontId="20" fillId="0" borderId="5" xfId="3" applyFont="1" applyBorder="1" applyAlignment="1">
      <alignment vertical="center"/>
    </xf>
    <xf numFmtId="0" fontId="20" fillId="0" borderId="10" xfId="3" applyFont="1" applyBorder="1" applyAlignment="1" applyProtection="1">
      <alignment vertical="center"/>
      <protection locked="0"/>
    </xf>
    <xf numFmtId="0" fontId="12" fillId="0" borderId="2" xfId="3" applyFont="1" applyBorder="1" applyAlignment="1">
      <alignment horizontal="left" vertical="center"/>
    </xf>
    <xf numFmtId="0" fontId="12" fillId="0" borderId="5" xfId="3" applyFont="1" applyBorder="1" applyAlignment="1" applyProtection="1">
      <alignment horizontal="left" vertical="center" indent="2"/>
      <protection locked="0"/>
    </xf>
    <xf numFmtId="0" fontId="26" fillId="6" borderId="7" xfId="3" applyFont="1" applyFill="1" applyBorder="1" applyAlignment="1">
      <alignment horizontal="left" vertical="center"/>
    </xf>
    <xf numFmtId="0" fontId="13" fillId="0" borderId="5" xfId="3" applyFont="1" applyBorder="1" applyAlignment="1" applyProtection="1">
      <alignment horizontal="left" vertical="center" indent="2"/>
      <protection locked="0"/>
    </xf>
    <xf numFmtId="0" fontId="12" fillId="0" borderId="6" xfId="3" applyFont="1" applyBorder="1" applyAlignment="1">
      <alignment vertical="center"/>
    </xf>
    <xf numFmtId="0" fontId="13" fillId="0" borderId="10" xfId="3" applyFont="1" applyBorder="1" applyAlignment="1" applyProtection="1">
      <alignment horizontal="left" vertical="center" indent="2"/>
      <protection locked="0"/>
    </xf>
    <xf numFmtId="0" fontId="26" fillId="0" borderId="2" xfId="3" applyFont="1" applyBorder="1" applyAlignment="1">
      <alignment horizontal="left" vertical="center"/>
    </xf>
    <xf numFmtId="0" fontId="12" fillId="0" borderId="11" xfId="3" applyFont="1" applyBorder="1" applyAlignment="1">
      <alignment vertical="center"/>
    </xf>
    <xf numFmtId="0" fontId="26" fillId="6" borderId="12" xfId="3" applyFont="1" applyFill="1" applyBorder="1" applyAlignment="1">
      <alignment horizontal="left" vertical="center"/>
    </xf>
    <xf numFmtId="0" fontId="12" fillId="0" borderId="10" xfId="3" applyFont="1" applyBorder="1" applyAlignment="1" applyProtection="1">
      <alignment horizontal="left" vertical="center" indent="2"/>
      <protection locked="0"/>
    </xf>
    <xf numFmtId="0" fontId="11" fillId="7" borderId="17" xfId="3" applyFont="1" applyFill="1" applyBorder="1" applyAlignment="1">
      <alignment horizontal="left" vertical="center"/>
    </xf>
    <xf numFmtId="0" fontId="12" fillId="0" borderId="5" xfId="3" applyFont="1" applyBorder="1" applyAlignment="1" applyProtection="1">
      <alignment horizontal="left" vertical="center" wrapText="1" indent="2"/>
      <protection locked="0"/>
    </xf>
    <xf numFmtId="0" fontId="12" fillId="0" borderId="13" xfId="3" applyFont="1" applyBorder="1" applyAlignment="1" applyProtection="1">
      <alignment horizontal="left" vertical="center" wrapText="1" indent="2"/>
      <protection locked="0"/>
    </xf>
    <xf numFmtId="0" fontId="26" fillId="0" borderId="1" xfId="3" applyFont="1" applyBorder="1" applyAlignment="1">
      <alignment horizontal="left" vertical="center"/>
    </xf>
    <xf numFmtId="0" fontId="26" fillId="6" borderId="1" xfId="3" applyFont="1" applyFill="1" applyBorder="1" applyAlignment="1">
      <alignment horizontal="left" vertical="center"/>
    </xf>
    <xf numFmtId="0" fontId="26" fillId="6" borderId="0" xfId="3" applyFont="1" applyFill="1" applyAlignment="1">
      <alignment horizontal="left" vertical="center"/>
    </xf>
    <xf numFmtId="0" fontId="26" fillId="0" borderId="13" xfId="3" applyFont="1" applyBorder="1" applyAlignment="1">
      <alignment horizontal="left" vertical="center"/>
    </xf>
    <xf numFmtId="0" fontId="26" fillId="6" borderId="14" xfId="3" applyFont="1" applyFill="1" applyBorder="1" applyAlignment="1">
      <alignment horizontal="left" vertical="center"/>
    </xf>
    <xf numFmtId="0" fontId="26" fillId="0" borderId="12" xfId="3" applyFont="1" applyBorder="1" applyAlignment="1">
      <alignment horizontal="left" vertical="center"/>
    </xf>
    <xf numFmtId="0" fontId="32" fillId="6" borderId="2" xfId="3" applyFont="1" applyFill="1" applyBorder="1" applyAlignment="1">
      <alignment vertical="center"/>
    </xf>
    <xf numFmtId="0" fontId="43" fillId="0" borderId="0" xfId="3" applyFont="1" applyAlignment="1">
      <alignment horizontal="left" vertical="center"/>
    </xf>
    <xf numFmtId="0" fontId="43" fillId="0" borderId="26" xfId="3" applyFont="1" applyBorder="1" applyAlignment="1">
      <alignment horizontal="left" vertical="center"/>
    </xf>
    <xf numFmtId="0" fontId="43" fillId="0" borderId="17" xfId="3" applyFont="1" applyBorder="1" applyAlignment="1">
      <alignment horizontal="left" vertical="center"/>
    </xf>
    <xf numFmtId="0" fontId="12" fillId="0" borderId="0" xfId="3" applyFont="1" applyAlignment="1">
      <alignment horizontal="left" vertical="center" indent="1"/>
    </xf>
    <xf numFmtId="0" fontId="44" fillId="0" borderId="0" xfId="3" applyFont="1" applyAlignment="1">
      <alignment horizontal="left" vertical="center"/>
    </xf>
    <xf numFmtId="0" fontId="32" fillId="6" borderId="39" xfId="3" applyFont="1" applyFill="1" applyBorder="1" applyAlignment="1">
      <alignment vertical="center"/>
    </xf>
    <xf numFmtId="0" fontId="12" fillId="0" borderId="2" xfId="3" applyFont="1" applyBorder="1" applyAlignment="1">
      <alignment horizontal="left" vertical="center" indent="1"/>
    </xf>
    <xf numFmtId="0" fontId="44" fillId="0" borderId="2" xfId="3" applyFont="1" applyBorder="1" applyAlignment="1">
      <alignment horizontal="left" vertical="center"/>
    </xf>
    <xf numFmtId="0" fontId="43" fillId="0" borderId="2" xfId="3" applyFont="1" applyBorder="1" applyAlignment="1">
      <alignment horizontal="left" vertical="center"/>
    </xf>
    <xf numFmtId="0" fontId="32" fillId="6" borderId="0" xfId="3" applyFont="1" applyFill="1" applyAlignment="1">
      <alignment vertical="center"/>
    </xf>
    <xf numFmtId="0" fontId="11" fillId="0" borderId="17" xfId="3" applyFont="1" applyBorder="1" applyAlignment="1">
      <alignment horizontal="left" vertical="center"/>
    </xf>
    <xf numFmtId="0" fontId="12" fillId="0" borderId="5" xfId="3" applyFont="1" applyBorder="1" applyAlignment="1" applyProtection="1">
      <alignment horizontal="left" vertical="center" indent="4"/>
      <protection locked="0"/>
    </xf>
    <xf numFmtId="0" fontId="12" fillId="0" borderId="5" xfId="3" applyFont="1" applyBorder="1" applyAlignment="1" applyProtection="1">
      <alignment horizontal="left" vertical="center" indent="6"/>
      <protection locked="0"/>
    </xf>
    <xf numFmtId="0" fontId="26" fillId="0" borderId="42" xfId="3" applyFont="1" applyBorder="1" applyAlignment="1">
      <alignment horizontal="left" vertical="center"/>
    </xf>
    <xf numFmtId="0" fontId="26" fillId="6" borderId="23" xfId="3" applyFont="1" applyFill="1" applyBorder="1" applyAlignment="1">
      <alignment horizontal="left" vertical="center"/>
    </xf>
    <xf numFmtId="0" fontId="33" fillId="0" borderId="1" xfId="2" applyFont="1" applyFill="1" applyBorder="1" applyAlignment="1" applyProtection="1">
      <alignment horizontal="left" vertical="center" indent="2"/>
      <protection locked="0"/>
    </xf>
    <xf numFmtId="0" fontId="12" fillId="0" borderId="0" xfId="3" applyFont="1" applyAlignment="1" applyProtection="1">
      <alignment horizontal="left" vertical="center" indent="4"/>
      <protection locked="0"/>
    </xf>
    <xf numFmtId="0" fontId="12" fillId="0" borderId="23" xfId="3" applyFont="1" applyBorder="1" applyAlignment="1" applyProtection="1">
      <alignment horizontal="left" vertical="center" indent="4"/>
      <protection locked="0"/>
    </xf>
    <xf numFmtId="0" fontId="26" fillId="0" borderId="23" xfId="3" applyFont="1" applyBorder="1" applyAlignment="1">
      <alignment horizontal="left" vertical="center"/>
    </xf>
    <xf numFmtId="0" fontId="22" fillId="0" borderId="5" xfId="2" applyFont="1" applyFill="1" applyBorder="1" applyAlignment="1" applyProtection="1">
      <alignment horizontal="left" vertical="center" wrapText="1"/>
      <protection locked="0"/>
    </xf>
    <xf numFmtId="0" fontId="12" fillId="0" borderId="1" xfId="3" applyFont="1" applyBorder="1" applyAlignment="1">
      <alignment vertical="center"/>
    </xf>
    <xf numFmtId="0" fontId="12" fillId="0" borderId="10" xfId="3" applyFont="1" applyBorder="1" applyAlignment="1" applyProtection="1">
      <alignment horizontal="left" vertical="center" indent="4"/>
      <protection locked="0"/>
    </xf>
    <xf numFmtId="0" fontId="26" fillId="6" borderId="2" xfId="3" applyFont="1" applyFill="1" applyBorder="1" applyAlignment="1">
      <alignment horizontal="left" vertical="center"/>
    </xf>
    <xf numFmtId="0" fontId="20" fillId="0" borderId="2" xfId="3" applyFont="1" applyBorder="1" applyAlignment="1" applyProtection="1">
      <alignment vertical="center"/>
      <protection locked="0"/>
    </xf>
    <xf numFmtId="0" fontId="24" fillId="0" borderId="2" xfId="3" applyFont="1" applyBorder="1" applyAlignment="1">
      <alignment horizontal="left" vertical="center"/>
    </xf>
    <xf numFmtId="10" fontId="35" fillId="0" borderId="17" xfId="3" applyNumberFormat="1" applyFont="1" applyBorder="1" applyAlignment="1">
      <alignment vertical="center"/>
    </xf>
    <xf numFmtId="0" fontId="26" fillId="0" borderId="7" xfId="3" applyFont="1" applyBorder="1" applyAlignment="1">
      <alignment horizontal="left" vertical="center"/>
    </xf>
    <xf numFmtId="10" fontId="11" fillId="0" borderId="0" xfId="6" applyNumberFormat="1" applyFont="1" applyFill="1" applyAlignment="1">
      <alignment horizontal="left" vertical="center"/>
    </xf>
    <xf numFmtId="0" fontId="20" fillId="0" borderId="26" xfId="3" applyFont="1" applyBorder="1" applyAlignment="1" applyProtection="1">
      <alignment vertical="center"/>
      <protection locked="0"/>
    </xf>
    <xf numFmtId="0" fontId="24" fillId="0" borderId="17" xfId="3" applyFont="1" applyBorder="1" applyAlignment="1">
      <alignment horizontal="left" vertical="center"/>
    </xf>
    <xf numFmtId="0" fontId="35" fillId="0" borderId="17" xfId="3" applyFont="1" applyBorder="1" applyAlignment="1">
      <alignment vertical="center"/>
    </xf>
    <xf numFmtId="0" fontId="12" fillId="0" borderId="10" xfId="3" applyFont="1" applyBorder="1" applyAlignment="1" applyProtection="1">
      <alignment vertical="center"/>
      <protection locked="0"/>
    </xf>
    <xf numFmtId="0" fontId="13" fillId="5" borderId="0" xfId="3" applyFont="1" applyFill="1" applyAlignment="1">
      <alignment horizontal="left" vertical="center"/>
    </xf>
    <xf numFmtId="0" fontId="23" fillId="6" borderId="38" xfId="3" applyFont="1" applyFill="1" applyBorder="1" applyAlignment="1">
      <alignment horizontal="left" vertical="center" wrapText="1"/>
    </xf>
    <xf numFmtId="0" fontId="23" fillId="0" borderId="38" xfId="3" applyFont="1" applyBorder="1" applyAlignment="1">
      <alignment horizontal="left" vertical="center" wrapText="1"/>
    </xf>
    <xf numFmtId="0" fontId="14" fillId="0" borderId="0" xfId="3" applyFont="1" applyAlignment="1">
      <alignment vertical="center"/>
    </xf>
    <xf numFmtId="0" fontId="11" fillId="0" borderId="0" xfId="3" applyFont="1" applyAlignment="1">
      <alignment vertical="center"/>
    </xf>
    <xf numFmtId="0" fontId="13" fillId="0" borderId="0" xfId="3" applyFont="1" applyAlignment="1">
      <alignment horizontal="left" vertical="center"/>
    </xf>
    <xf numFmtId="0" fontId="47" fillId="0" borderId="0" xfId="3" applyFont="1" applyAlignment="1">
      <alignment horizontal="left" vertical="center"/>
    </xf>
    <xf numFmtId="0" fontId="48" fillId="0" borderId="0" xfId="3" applyFont="1" applyAlignment="1">
      <alignment horizontal="left" vertical="center"/>
    </xf>
    <xf numFmtId="0" fontId="49" fillId="0" borderId="0" xfId="3" applyFont="1" applyAlignment="1">
      <alignment horizontal="left" vertical="center"/>
    </xf>
    <xf numFmtId="0" fontId="50" fillId="0" borderId="27" xfId="2" applyFont="1" applyFill="1" applyBorder="1" applyAlignment="1">
      <alignment horizontal="left" vertical="center" wrapText="1"/>
    </xf>
    <xf numFmtId="0" fontId="51" fillId="0" borderId="27" xfId="3" applyFont="1" applyBorder="1" applyAlignment="1">
      <alignment vertical="center" wrapText="1"/>
    </xf>
    <xf numFmtId="0" fontId="43" fillId="6" borderId="27" xfId="3" applyFont="1" applyFill="1" applyBorder="1" applyAlignment="1">
      <alignment horizontal="left" vertical="center"/>
    </xf>
    <xf numFmtId="0" fontId="51" fillId="0" borderId="28" xfId="3" applyFont="1" applyBorder="1" applyAlignment="1">
      <alignment horizontal="left" vertical="center" indent="1"/>
    </xf>
    <xf numFmtId="0" fontId="51" fillId="0" borderId="28" xfId="3" applyFont="1" applyBorder="1" applyAlignment="1">
      <alignment vertical="center" wrapText="1"/>
    </xf>
    <xf numFmtId="0" fontId="43" fillId="6" borderId="28" xfId="3" applyFont="1" applyFill="1" applyBorder="1" applyAlignment="1">
      <alignment horizontal="left" vertical="center"/>
    </xf>
    <xf numFmtId="0" fontId="51" fillId="0" borderId="29" xfId="3" applyFont="1" applyBorder="1" applyAlignment="1">
      <alignment horizontal="left" vertical="center" indent="3"/>
    </xf>
    <xf numFmtId="0" fontId="43" fillId="6" borderId="29" xfId="3" applyFont="1" applyFill="1" applyBorder="1" applyAlignment="1">
      <alignment horizontal="left" vertical="center"/>
    </xf>
    <xf numFmtId="0" fontId="51" fillId="0" borderId="0" xfId="3" applyFont="1" applyAlignment="1">
      <alignment horizontal="left" vertical="center"/>
    </xf>
    <xf numFmtId="0" fontId="52" fillId="0" borderId="0" xfId="3" applyFont="1" applyAlignment="1">
      <alignment horizontal="left" vertical="center"/>
    </xf>
    <xf numFmtId="0" fontId="11" fillId="0" borderId="35" xfId="3" applyFont="1" applyBorder="1" applyAlignment="1">
      <alignment horizontal="left" vertical="center"/>
    </xf>
    <xf numFmtId="0" fontId="43" fillId="0" borderId="28" xfId="3" applyFont="1" applyBorder="1" applyAlignment="1">
      <alignment horizontal="left" vertical="center"/>
    </xf>
    <xf numFmtId="0" fontId="51" fillId="0" borderId="41" xfId="3" applyFont="1" applyBorder="1" applyAlignment="1">
      <alignment horizontal="left" vertical="center"/>
    </xf>
    <xf numFmtId="0" fontId="43" fillId="0" borderId="41" xfId="3" applyFont="1" applyBorder="1" applyAlignment="1">
      <alignment horizontal="left" vertical="center"/>
    </xf>
    <xf numFmtId="0" fontId="53" fillId="0" borderId="27" xfId="3" applyFont="1" applyBorder="1" applyAlignment="1">
      <alignment vertical="center"/>
    </xf>
    <xf numFmtId="0" fontId="43" fillId="0" borderId="27" xfId="3" applyFont="1" applyBorder="1" applyAlignment="1">
      <alignment vertical="center"/>
    </xf>
    <xf numFmtId="0" fontId="51" fillId="0" borderId="29" xfId="3" applyFont="1" applyBorder="1" applyAlignment="1">
      <alignment horizontal="left" vertical="center" indent="1"/>
    </xf>
    <xf numFmtId="0" fontId="51" fillId="0" borderId="28" xfId="3" applyFont="1" applyBorder="1" applyAlignment="1">
      <alignment horizontal="left" vertical="center" wrapText="1" indent="1"/>
    </xf>
    <xf numFmtId="0" fontId="51" fillId="0" borderId="28" xfId="3" applyFont="1" applyBorder="1" applyAlignment="1">
      <alignment horizontal="left" vertical="center" wrapText="1" indent="3"/>
    </xf>
    <xf numFmtId="0" fontId="51" fillId="0" borderId="29" xfId="3" applyFont="1" applyBorder="1" applyAlignment="1">
      <alignment horizontal="left" vertical="center" wrapText="1" indent="3"/>
    </xf>
    <xf numFmtId="0" fontId="52" fillId="0" borderId="27" xfId="3" applyFont="1" applyBorder="1" applyAlignment="1">
      <alignment vertical="center"/>
    </xf>
    <xf numFmtId="0" fontId="54" fillId="0" borderId="28" xfId="2" applyFont="1" applyFill="1" applyBorder="1" applyAlignment="1">
      <alignment horizontal="left" vertical="center" wrapText="1" indent="1"/>
    </xf>
    <xf numFmtId="0" fontId="54" fillId="0" borderId="29" xfId="2" applyFont="1" applyFill="1" applyBorder="1" applyAlignment="1">
      <alignment horizontal="left" vertical="center" wrapText="1" indent="1"/>
    </xf>
    <xf numFmtId="0" fontId="51" fillId="0" borderId="29" xfId="3" applyFont="1" applyBorder="1" applyAlignment="1">
      <alignment vertical="center" wrapText="1"/>
    </xf>
    <xf numFmtId="0" fontId="54" fillId="0" borderId="28" xfId="2" applyFont="1" applyFill="1" applyBorder="1" applyAlignment="1">
      <alignment horizontal="left" vertical="center" wrapText="1" indent="3"/>
    </xf>
    <xf numFmtId="0" fontId="11" fillId="0" borderId="28" xfId="3" applyFont="1" applyBorder="1" applyAlignment="1">
      <alignment horizontal="left" vertical="center"/>
    </xf>
    <xf numFmtId="0" fontId="51" fillId="0" borderId="28" xfId="3" applyFont="1" applyBorder="1" applyAlignment="1">
      <alignment horizontal="left" vertical="center" wrapText="1" indent="5"/>
    </xf>
    <xf numFmtId="0" fontId="52" fillId="0" borderId="0" xfId="3" applyFont="1" applyAlignment="1">
      <alignment vertical="center"/>
    </xf>
    <xf numFmtId="0" fontId="54" fillId="0" borderId="29" xfId="2" applyFont="1" applyFill="1" applyBorder="1" applyAlignment="1">
      <alignment horizontal="left" vertical="center" wrapText="1" indent="3"/>
    </xf>
    <xf numFmtId="0" fontId="43" fillId="0" borderId="35" xfId="3" applyFont="1" applyBorder="1" applyAlignment="1">
      <alignment horizontal="left" vertical="center"/>
    </xf>
    <xf numFmtId="0" fontId="51" fillId="7" borderId="27" xfId="3" applyFont="1" applyFill="1" applyBorder="1" applyAlignment="1">
      <alignment vertical="center" wrapText="1"/>
    </xf>
    <xf numFmtId="0" fontId="52" fillId="7" borderId="27" xfId="3" applyFont="1" applyFill="1" applyBorder="1" applyAlignment="1">
      <alignment vertical="center"/>
    </xf>
    <xf numFmtId="0" fontId="54" fillId="0" borderId="28" xfId="2" applyFont="1" applyFill="1" applyBorder="1" applyAlignment="1">
      <alignment horizontal="left" vertical="center" wrapText="1"/>
    </xf>
    <xf numFmtId="0" fontId="55" fillId="0" borderId="28" xfId="2" applyFont="1" applyFill="1" applyBorder="1" applyAlignment="1">
      <alignment horizontal="left" vertical="center" wrapText="1" indent="1"/>
    </xf>
    <xf numFmtId="0" fontId="51" fillId="0" borderId="0" xfId="3" applyFont="1" applyAlignment="1">
      <alignment vertical="center" wrapText="1"/>
    </xf>
    <xf numFmtId="0" fontId="11" fillId="5" borderId="19" xfId="3" applyFont="1" applyFill="1" applyBorder="1" applyAlignment="1">
      <alignment horizontal="left" vertical="center"/>
    </xf>
    <xf numFmtId="0" fontId="11" fillId="5" borderId="25" xfId="3" applyFont="1" applyFill="1" applyBorder="1" applyAlignment="1">
      <alignment horizontal="left" vertical="center"/>
    </xf>
    <xf numFmtId="0" fontId="30" fillId="0" borderId="0" xfId="0" applyFont="1" applyAlignment="1">
      <alignment vertical="center"/>
    </xf>
    <xf numFmtId="0" fontId="57" fillId="0" borderId="0" xfId="0" applyFont="1" applyAlignment="1">
      <alignment vertical="center"/>
    </xf>
    <xf numFmtId="0" fontId="43" fillId="0" borderId="0" xfId="0" applyFont="1"/>
    <xf numFmtId="0" fontId="25" fillId="5" borderId="0" xfId="3" applyFont="1" applyFill="1" applyAlignment="1">
      <alignment horizontal="left" vertical="center"/>
    </xf>
    <xf numFmtId="0" fontId="25" fillId="0" borderId="0" xfId="3" applyFont="1" applyAlignment="1">
      <alignment horizontal="left" vertical="center"/>
    </xf>
    <xf numFmtId="0" fontId="26" fillId="5" borderId="0" xfId="3" applyFont="1" applyFill="1" applyAlignment="1">
      <alignment horizontal="left" vertical="center" wrapText="1" indent="3"/>
    </xf>
    <xf numFmtId="0" fontId="22" fillId="2" borderId="0" xfId="2" applyFont="1" applyFill="1"/>
    <xf numFmtId="0" fontId="58" fillId="0" borderId="0" xfId="3" applyFont="1" applyAlignment="1">
      <alignment vertical="center"/>
    </xf>
    <xf numFmtId="0" fontId="59" fillId="0" borderId="0" xfId="3" applyFont="1" applyAlignment="1">
      <alignment horizontal="left" vertical="center"/>
    </xf>
    <xf numFmtId="0" fontId="26" fillId="0" borderId="0" xfId="3" applyFont="1" applyAlignment="1">
      <alignment vertical="center"/>
    </xf>
    <xf numFmtId="164" fontId="26" fillId="0" borderId="0" xfId="1" applyFont="1" applyFill="1" applyAlignment="1">
      <alignment horizontal="left" vertical="center"/>
    </xf>
    <xf numFmtId="168" fontId="26" fillId="0" borderId="0" xfId="1" applyNumberFormat="1" applyFont="1" applyFill="1" applyAlignment="1">
      <alignment horizontal="left" vertical="center"/>
    </xf>
    <xf numFmtId="0" fontId="11" fillId="0" borderId="0" xfId="0" applyFont="1"/>
    <xf numFmtId="0" fontId="36" fillId="5" borderId="0" xfId="0" applyFont="1" applyFill="1" applyAlignment="1">
      <alignment vertical="center" wrapText="1"/>
    </xf>
    <xf numFmtId="0" fontId="26" fillId="2" borderId="0" xfId="0" applyFont="1" applyFill="1" applyAlignment="1">
      <alignment horizontal="left" vertical="center" wrapText="1" indent="3"/>
    </xf>
    <xf numFmtId="0" fontId="15" fillId="5" borderId="0" xfId="3" applyFont="1" applyFill="1" applyAlignment="1">
      <alignment horizontal="left" vertical="center" wrapText="1" indent="3"/>
    </xf>
    <xf numFmtId="0" fontId="15" fillId="2" borderId="0" xfId="0" applyFont="1" applyFill="1" applyAlignment="1">
      <alignment horizontal="left" vertical="center" wrapText="1" indent="3"/>
    </xf>
    <xf numFmtId="0" fontId="15" fillId="2" borderId="0" xfId="0" applyFont="1" applyFill="1" applyAlignment="1">
      <alignment horizontal="left" vertical="center" wrapText="1"/>
    </xf>
    <xf numFmtId="0" fontId="15" fillId="2" borderId="0" xfId="0" applyFont="1" applyFill="1" applyAlignment="1">
      <alignment horizontal="left" vertical="top" wrapText="1" indent="3"/>
    </xf>
    <xf numFmtId="0" fontId="11" fillId="5" borderId="0" xfId="3" applyFont="1" applyFill="1" applyAlignment="1">
      <alignment horizontal="left" vertical="center" wrapText="1"/>
    </xf>
    <xf numFmtId="0" fontId="14" fillId="5" borderId="0" xfId="3" applyFont="1" applyFill="1" applyAlignment="1">
      <alignment vertical="center"/>
    </xf>
    <xf numFmtId="0" fontId="11" fillId="5" borderId="0" xfId="3" applyFont="1" applyFill="1" applyAlignment="1">
      <alignment vertical="center"/>
    </xf>
    <xf numFmtId="0" fontId="61" fillId="2" borderId="0" xfId="0" applyFont="1" applyFill="1" applyAlignment="1">
      <alignment vertical="center"/>
    </xf>
    <xf numFmtId="0" fontId="62" fillId="2" borderId="0" xfId="0" applyFont="1" applyFill="1"/>
    <xf numFmtId="0" fontId="64" fillId="0" borderId="0" xfId="5" applyFont="1"/>
    <xf numFmtId="0" fontId="43" fillId="0" borderId="0" xfId="0" applyFont="1" applyAlignment="1">
      <alignment wrapText="1"/>
    </xf>
    <xf numFmtId="164" fontId="43" fillId="0" borderId="0" xfId="1" applyFont="1"/>
    <xf numFmtId="0" fontId="43" fillId="0" borderId="0" xfId="3" applyFont="1" applyAlignment="1">
      <alignment horizontal="left" vertical="center" wrapText="1"/>
    </xf>
    <xf numFmtId="0" fontId="59" fillId="0" borderId="36" xfId="0" applyFont="1" applyBorder="1"/>
    <xf numFmtId="0" fontId="59" fillId="0" borderId="17" xfId="0" applyFont="1" applyBorder="1"/>
    <xf numFmtId="0" fontId="69" fillId="2" borderId="0" xfId="0" applyFont="1" applyFill="1" applyAlignment="1">
      <alignment vertical="center"/>
    </xf>
    <xf numFmtId="0" fontId="44" fillId="2" borderId="0" xfId="3" applyFont="1" applyFill="1" applyAlignment="1">
      <alignment horizontal="left" vertical="center" indent="1"/>
    </xf>
    <xf numFmtId="0" fontId="44" fillId="2" borderId="0" xfId="3" applyFont="1" applyFill="1" applyAlignment="1">
      <alignment horizontal="left" vertical="center"/>
    </xf>
    <xf numFmtId="164" fontId="44" fillId="2" borderId="0" xfId="1" applyFont="1" applyFill="1" applyBorder="1" applyAlignment="1">
      <alignment horizontal="left" vertical="center"/>
    </xf>
    <xf numFmtId="0" fontId="62" fillId="2" borderId="1" xfId="3" applyFont="1" applyFill="1" applyBorder="1" applyAlignment="1">
      <alignment horizontal="left" vertical="center"/>
    </xf>
    <xf numFmtId="164" fontId="62" fillId="2" borderId="1" xfId="1" applyFont="1" applyFill="1" applyBorder="1" applyAlignment="1">
      <alignment horizontal="left" vertical="center"/>
    </xf>
    <xf numFmtId="164" fontId="62" fillId="2" borderId="41" xfId="1" applyFont="1" applyFill="1" applyBorder="1" applyAlignment="1">
      <alignment horizontal="left" vertical="center"/>
    </xf>
    <xf numFmtId="0" fontId="44" fillId="2" borderId="1" xfId="3" applyFont="1" applyFill="1" applyBorder="1" applyAlignment="1">
      <alignment horizontal="left" vertical="center"/>
    </xf>
    <xf numFmtId="164" fontId="44" fillId="2" borderId="1" xfId="1" applyFont="1" applyFill="1" applyBorder="1" applyAlignment="1">
      <alignment horizontal="left" vertical="center"/>
    </xf>
    <xf numFmtId="164" fontId="44" fillId="2" borderId="23" xfId="1" applyFont="1" applyFill="1" applyBorder="1" applyAlignment="1">
      <alignment horizontal="left" vertical="center"/>
    </xf>
    <xf numFmtId="0" fontId="44" fillId="2" borderId="21" xfId="3" applyFont="1" applyFill="1" applyBorder="1" applyAlignment="1">
      <alignment horizontal="left" vertical="center"/>
    </xf>
    <xf numFmtId="0" fontId="43" fillId="5" borderId="0" xfId="0" applyFont="1" applyFill="1"/>
    <xf numFmtId="0" fontId="43" fillId="5" borderId="0" xfId="0" applyFont="1" applyFill="1" applyAlignment="1">
      <alignment wrapText="1"/>
    </xf>
    <xf numFmtId="0" fontId="36" fillId="5" borderId="0" xfId="0" applyFont="1" applyFill="1" applyAlignment="1">
      <alignment vertical="center"/>
    </xf>
    <xf numFmtId="0" fontId="26" fillId="2" borderId="0" xfId="0" applyFont="1" applyFill="1" applyAlignment="1">
      <alignment horizontal="left" vertical="center" wrapText="1" indent="2"/>
    </xf>
    <xf numFmtId="164" fontId="59" fillId="0" borderId="37" xfId="1" applyFont="1" applyBorder="1"/>
    <xf numFmtId="0" fontId="17" fillId="0" borderId="24" xfId="2" applyFont="1" applyFill="1" applyBorder="1" applyAlignment="1"/>
    <xf numFmtId="0" fontId="17" fillId="0" borderId="0" xfId="2" applyFont="1" applyFill="1" applyBorder="1" applyAlignment="1"/>
    <xf numFmtId="0" fontId="17" fillId="0" borderId="25" xfId="2" applyFont="1" applyFill="1" applyBorder="1" applyAlignment="1"/>
    <xf numFmtId="0" fontId="29" fillId="0" borderId="25" xfId="2" applyFont="1" applyFill="1" applyBorder="1" applyAlignment="1"/>
    <xf numFmtId="0" fontId="11" fillId="8" borderId="0" xfId="3" applyFont="1" applyFill="1" applyAlignment="1">
      <alignment horizontal="left" vertical="center"/>
    </xf>
    <xf numFmtId="0" fontId="23" fillId="8" borderId="38" xfId="3" applyFont="1" applyFill="1" applyBorder="1" applyAlignment="1">
      <alignment horizontal="left" vertical="center" wrapText="1"/>
    </xf>
    <xf numFmtId="0" fontId="12" fillId="8" borderId="6" xfId="3" applyFont="1" applyFill="1" applyBorder="1" applyAlignment="1">
      <alignment vertical="center"/>
    </xf>
    <xf numFmtId="166" fontId="12" fillId="8" borderId="6" xfId="3" applyNumberFormat="1" applyFont="1" applyFill="1" applyBorder="1" applyAlignment="1">
      <alignment vertical="center"/>
    </xf>
    <xf numFmtId="0" fontId="12" fillId="8" borderId="0" xfId="3" applyFont="1" applyFill="1" applyAlignment="1">
      <alignment vertical="center"/>
    </xf>
    <xf numFmtId="166" fontId="12" fillId="8" borderId="0" xfId="3" applyNumberFormat="1" applyFont="1" applyFill="1" applyAlignment="1">
      <alignment vertical="center"/>
    </xf>
    <xf numFmtId="0" fontId="42" fillId="8" borderId="23" xfId="3" applyFont="1" applyFill="1" applyBorder="1" applyAlignment="1">
      <alignment vertical="center"/>
    </xf>
    <xf numFmtId="0" fontId="38" fillId="8" borderId="23" xfId="4" applyFont="1" applyFill="1" applyBorder="1" applyAlignment="1">
      <alignment vertical="center" wrapText="1"/>
    </xf>
    <xf numFmtId="0" fontId="12" fillId="8" borderId="39" xfId="3" applyFont="1" applyFill="1" applyBorder="1" applyAlignment="1">
      <alignment vertical="center" wrapText="1"/>
    </xf>
    <xf numFmtId="0" fontId="12" fillId="8" borderId="1" xfId="3" applyFont="1" applyFill="1" applyBorder="1" applyAlignment="1">
      <alignment vertical="center"/>
    </xf>
    <xf numFmtId="165" fontId="12" fillId="8" borderId="0" xfId="1" applyNumberFormat="1" applyFont="1" applyFill="1" applyBorder="1" applyAlignment="1">
      <alignment vertical="center"/>
    </xf>
    <xf numFmtId="0" fontId="51" fillId="8" borderId="28" xfId="3" applyFont="1" applyFill="1" applyBorder="1" applyAlignment="1">
      <alignment vertical="center" wrapText="1"/>
    </xf>
    <xf numFmtId="0" fontId="54" fillId="8" borderId="29" xfId="4" applyFont="1" applyFill="1" applyBorder="1" applyAlignment="1">
      <alignment vertical="center"/>
    </xf>
    <xf numFmtId="0" fontId="51" fillId="8" borderId="29" xfId="3" applyFont="1" applyFill="1" applyBorder="1" applyAlignment="1">
      <alignment vertical="center" wrapText="1"/>
    </xf>
    <xf numFmtId="0" fontId="70" fillId="0" borderId="0" xfId="3" applyFont="1" applyAlignment="1">
      <alignment horizontal="left" vertical="center"/>
    </xf>
    <xf numFmtId="0" fontId="71" fillId="0" borderId="27" xfId="3" applyFont="1" applyBorder="1" applyAlignment="1">
      <alignment vertical="center" wrapText="1"/>
    </xf>
    <xf numFmtId="0" fontId="70" fillId="6" borderId="27" xfId="3" applyFont="1" applyFill="1" applyBorder="1" applyAlignment="1">
      <alignment horizontal="left" vertical="center"/>
    </xf>
    <xf numFmtId="0" fontId="71" fillId="0" borderId="28" xfId="3" applyFont="1" applyBorder="1" applyAlignment="1">
      <alignment vertical="center" wrapText="1"/>
    </xf>
    <xf numFmtId="0" fontId="70" fillId="6" borderId="28" xfId="3" applyFont="1" applyFill="1" applyBorder="1" applyAlignment="1">
      <alignment horizontal="left" vertical="center"/>
    </xf>
    <xf numFmtId="0" fontId="71" fillId="0" borderId="28" xfId="3" applyFont="1" applyBorder="1" applyAlignment="1">
      <alignment horizontal="left" vertical="center" wrapText="1" indent="3"/>
    </xf>
    <xf numFmtId="0" fontId="70" fillId="0" borderId="28" xfId="3" applyFont="1" applyBorder="1" applyAlignment="1">
      <alignment horizontal="left" vertical="center"/>
    </xf>
    <xf numFmtId="0" fontId="71" fillId="0" borderId="29" xfId="3" applyFont="1" applyBorder="1" applyAlignment="1">
      <alignment horizontal="left" vertical="center" wrapText="1" indent="3"/>
    </xf>
    <xf numFmtId="0" fontId="70" fillId="6" borderId="29" xfId="3" applyFont="1" applyFill="1" applyBorder="1" applyAlignment="1">
      <alignment horizontal="left" vertical="center"/>
    </xf>
    <xf numFmtId="0" fontId="71" fillId="0" borderId="28" xfId="3" applyFont="1" applyBorder="1" applyAlignment="1">
      <alignment horizontal="left" vertical="center" wrapText="1" indent="1"/>
    </xf>
    <xf numFmtId="0" fontId="51" fillId="8" borderId="28" xfId="3" applyFont="1" applyFill="1" applyBorder="1" applyAlignment="1">
      <alignment horizontal="left" vertical="center" wrapText="1" indent="5"/>
    </xf>
    <xf numFmtId="0" fontId="47" fillId="8" borderId="0" xfId="3" applyFont="1" applyFill="1" applyAlignment="1">
      <alignment vertical="center"/>
    </xf>
    <xf numFmtId="0" fontId="26" fillId="8" borderId="0" xfId="3" applyFont="1" applyFill="1" applyAlignment="1">
      <alignment horizontal="left" vertical="center"/>
    </xf>
    <xf numFmtId="0" fontId="26" fillId="7" borderId="0" xfId="3" applyFont="1" applyFill="1" applyAlignment="1">
      <alignment horizontal="left" vertical="center"/>
    </xf>
    <xf numFmtId="0" fontId="47" fillId="7" borderId="0" xfId="3" applyFont="1" applyFill="1" applyAlignment="1">
      <alignment vertical="center"/>
    </xf>
    <xf numFmtId="0" fontId="58" fillId="9" borderId="43" xfId="3" applyFont="1" applyFill="1" applyBorder="1" applyAlignment="1">
      <alignment horizontal="left" vertical="center"/>
    </xf>
    <xf numFmtId="0" fontId="26" fillId="4" borderId="23" xfId="3" applyFont="1" applyFill="1" applyBorder="1" applyAlignment="1">
      <alignment vertical="center"/>
    </xf>
    <xf numFmtId="0" fontId="44" fillId="8" borderId="0" xfId="2" applyFont="1" applyFill="1" applyBorder="1" applyAlignment="1">
      <alignment horizontal="left" vertical="center" wrapText="1"/>
    </xf>
    <xf numFmtId="0" fontId="43" fillId="8" borderId="0" xfId="0" applyFont="1" applyFill="1"/>
    <xf numFmtId="0" fontId="43" fillId="0" borderId="23" xfId="3" applyFont="1" applyBorder="1" applyAlignment="1">
      <alignment horizontal="left" vertical="center"/>
    </xf>
    <xf numFmtId="0" fontId="51" fillId="8" borderId="29" xfId="3" applyFont="1" applyFill="1" applyBorder="1" applyAlignment="1">
      <alignment horizontal="left" vertical="center" wrapText="1" indent="5"/>
    </xf>
    <xf numFmtId="0" fontId="19" fillId="0" borderId="40" xfId="2" applyFont="1" applyFill="1" applyBorder="1" applyAlignment="1" applyProtection="1">
      <alignment vertical="center"/>
      <protection locked="0"/>
    </xf>
    <xf numFmtId="0" fontId="51" fillId="8" borderId="28" xfId="3" applyFont="1" applyFill="1" applyBorder="1" applyAlignment="1">
      <alignment horizontal="left" vertical="center" wrapText="1" indent="3"/>
    </xf>
    <xf numFmtId="0" fontId="43" fillId="0" borderId="28" xfId="3" applyFont="1" applyBorder="1" applyAlignment="1">
      <alignment vertical="center"/>
    </xf>
    <xf numFmtId="0" fontId="63" fillId="0" borderId="28" xfId="2" applyFont="1" applyFill="1" applyBorder="1" applyAlignment="1">
      <alignment horizontal="left" vertical="center" wrapText="1"/>
    </xf>
    <xf numFmtId="0" fontId="51" fillId="0" borderId="29" xfId="3" applyFont="1" applyBorder="1" applyAlignment="1">
      <alignment vertical="center"/>
    </xf>
    <xf numFmtId="0" fontId="52" fillId="0" borderId="41" xfId="3" applyFont="1" applyBorder="1" applyAlignment="1">
      <alignment vertical="center"/>
    </xf>
    <xf numFmtId="0" fontId="59" fillId="0" borderId="0" xfId="0" applyFont="1"/>
    <xf numFmtId="164" fontId="59" fillId="0" borderId="0" xfId="1" applyFont="1" applyBorder="1"/>
    <xf numFmtId="0" fontId="64" fillId="0" borderId="0" xfId="5" applyFont="1" applyAlignment="1">
      <alignment vertical="center"/>
    </xf>
    <xf numFmtId="0" fontId="43" fillId="0" borderId="0" xfId="0" applyFont="1" applyAlignment="1">
      <alignment vertical="center" wrapText="1"/>
    </xf>
    <xf numFmtId="0" fontId="43" fillId="0" borderId="0" xfId="0" applyFont="1" applyAlignment="1">
      <alignment vertical="center"/>
    </xf>
    <xf numFmtId="164" fontId="43" fillId="0" borderId="0" xfId="1" applyFont="1" applyAlignment="1">
      <alignment vertical="center"/>
    </xf>
    <xf numFmtId="0" fontId="64" fillId="0" borderId="0" xfId="5" applyNumberFormat="1" applyFont="1" applyAlignment="1">
      <alignment vertical="center"/>
    </xf>
    <xf numFmtId="0" fontId="44" fillId="0" borderId="0" xfId="0" applyFont="1" applyAlignment="1">
      <alignment vertical="center"/>
    </xf>
    <xf numFmtId="0" fontId="59" fillId="0" borderId="36" xfId="0" applyFont="1" applyBorder="1" applyAlignment="1">
      <alignment vertical="center"/>
    </xf>
    <xf numFmtId="164" fontId="59" fillId="0" borderId="17" xfId="1" applyFont="1" applyBorder="1" applyAlignment="1">
      <alignment vertical="center"/>
    </xf>
    <xf numFmtId="0" fontId="43" fillId="0" borderId="44" xfId="0" applyFont="1" applyBorder="1" applyAlignment="1">
      <alignment vertical="center"/>
    </xf>
    <xf numFmtId="164" fontId="43" fillId="0" borderId="0" xfId="0" applyNumberFormat="1" applyFont="1" applyAlignment="1">
      <alignment vertical="center"/>
    </xf>
    <xf numFmtId="0" fontId="64" fillId="0" borderId="0" xfId="0" applyFont="1" applyAlignment="1">
      <alignment vertical="center"/>
    </xf>
    <xf numFmtId="0" fontId="5" fillId="8" borderId="6" xfId="2" applyFill="1" applyBorder="1" applyAlignment="1">
      <alignment vertical="center"/>
    </xf>
    <xf numFmtId="0" fontId="43" fillId="6" borderId="28" xfId="3" applyFont="1" applyFill="1" applyBorder="1" applyAlignment="1">
      <alignment horizontal="left" vertical="center" wrapText="1"/>
    </xf>
    <xf numFmtId="168" fontId="51" fillId="8" borderId="28" xfId="1" applyNumberFormat="1" applyFont="1" applyFill="1" applyBorder="1" applyAlignment="1">
      <alignment horizontal="left" vertical="center" wrapText="1"/>
    </xf>
    <xf numFmtId="168" fontId="51" fillId="8" borderId="28" xfId="1" applyNumberFormat="1" applyFont="1" applyFill="1" applyBorder="1" applyAlignment="1">
      <alignment vertical="center" wrapText="1"/>
    </xf>
    <xf numFmtId="3" fontId="51" fillId="8" borderId="29" xfId="3" applyNumberFormat="1" applyFont="1" applyFill="1" applyBorder="1" applyAlignment="1">
      <alignment vertical="center" wrapText="1"/>
    </xf>
    <xf numFmtId="164" fontId="26" fillId="0" borderId="0" xfId="3" applyNumberFormat="1" applyFont="1" applyAlignment="1">
      <alignment horizontal="left" vertical="center"/>
    </xf>
    <xf numFmtId="0" fontId="43" fillId="6" borderId="29" xfId="3" applyFont="1" applyFill="1" applyBorder="1" applyAlignment="1">
      <alignment horizontal="left" vertical="center" wrapText="1"/>
    </xf>
    <xf numFmtId="3" fontId="51" fillId="8" borderId="28" xfId="3" applyNumberFormat="1" applyFont="1" applyFill="1" applyBorder="1" applyAlignment="1">
      <alignment vertical="center" wrapText="1"/>
    </xf>
    <xf numFmtId="14" fontId="11" fillId="8" borderId="0" xfId="3" applyNumberFormat="1" applyFont="1" applyFill="1" applyAlignment="1">
      <alignment horizontal="right" vertical="center"/>
    </xf>
    <xf numFmtId="0" fontId="67" fillId="2" borderId="0" xfId="2" applyFont="1" applyFill="1" applyAlignment="1">
      <alignment vertical="center"/>
    </xf>
    <xf numFmtId="164" fontId="24" fillId="0" borderId="0" xfId="1" applyFont="1" applyFill="1" applyAlignment="1">
      <alignment horizontal="left" vertical="center"/>
    </xf>
    <xf numFmtId="0" fontId="76" fillId="2" borderId="0" xfId="3" applyFont="1" applyFill="1" applyAlignment="1">
      <alignment horizontal="left" vertical="center"/>
    </xf>
    <xf numFmtId="0" fontId="65" fillId="2" borderId="0" xfId="3" applyFont="1" applyFill="1" applyAlignment="1">
      <alignment horizontal="center" vertical="center"/>
    </xf>
    <xf numFmtId="0" fontId="44" fillId="2" borderId="0" xfId="3" applyFont="1" applyFill="1" applyAlignment="1">
      <alignment horizontal="left" vertical="center" wrapText="1"/>
    </xf>
    <xf numFmtId="169" fontId="44" fillId="2" borderId="0" xfId="3" applyNumberFormat="1" applyFont="1" applyFill="1" applyAlignment="1">
      <alignment horizontal="left" vertical="center"/>
    </xf>
    <xf numFmtId="0" fontId="76" fillId="2" borderId="1" xfId="3" applyFont="1" applyFill="1" applyBorder="1" applyAlignment="1">
      <alignment horizontal="left" vertical="center"/>
    </xf>
    <xf numFmtId="169" fontId="76" fillId="2" borderId="1" xfId="3" applyNumberFormat="1" applyFont="1" applyFill="1" applyBorder="1" applyAlignment="1">
      <alignment horizontal="left" vertical="center"/>
    </xf>
    <xf numFmtId="0" fontId="76" fillId="2" borderId="21" xfId="3" applyFont="1" applyFill="1" applyBorder="1" applyAlignment="1">
      <alignment horizontal="left" vertical="center"/>
    </xf>
    <xf numFmtId="169" fontId="76" fillId="2" borderId="21" xfId="3" applyNumberFormat="1" applyFont="1" applyFill="1" applyBorder="1" applyAlignment="1">
      <alignment horizontal="left" vertical="center"/>
    </xf>
    <xf numFmtId="0" fontId="65" fillId="2" borderId="0" xfId="3" applyFont="1" applyFill="1" applyAlignment="1">
      <alignment horizontal="left" vertical="center"/>
    </xf>
    <xf numFmtId="168" fontId="24" fillId="0" borderId="0" xfId="1" applyNumberFormat="1" applyFont="1" applyFill="1" applyAlignment="1">
      <alignment horizontal="left" vertical="center"/>
    </xf>
    <xf numFmtId="168" fontId="26" fillId="0" borderId="0" xfId="3" applyNumberFormat="1" applyFont="1" applyAlignment="1">
      <alignment horizontal="left" vertical="center"/>
    </xf>
    <xf numFmtId="170" fontId="44" fillId="2" borderId="0" xfId="3" applyNumberFormat="1" applyFont="1" applyFill="1" applyAlignment="1">
      <alignment horizontal="left" vertical="center"/>
    </xf>
    <xf numFmtId="0" fontId="44" fillId="2" borderId="0" xfId="3" applyFont="1" applyFill="1" applyAlignment="1">
      <alignment horizontal="left" vertical="center" wrapText="1" indent="1"/>
    </xf>
    <xf numFmtId="168" fontId="44" fillId="2" borderId="0" xfId="3" applyNumberFormat="1" applyFont="1" applyFill="1" applyAlignment="1">
      <alignment vertical="center"/>
    </xf>
    <xf numFmtId="0" fontId="44" fillId="2" borderId="0" xfId="3" applyFont="1" applyFill="1" applyAlignment="1">
      <alignment vertical="center"/>
    </xf>
    <xf numFmtId="0" fontId="76" fillId="2" borderId="21" xfId="3" applyFont="1" applyFill="1" applyBorder="1" applyAlignment="1">
      <alignment horizontal="left" vertical="center" indent="1"/>
    </xf>
    <xf numFmtId="168" fontId="76" fillId="2" borderId="21" xfId="3" applyNumberFormat="1" applyFont="1" applyFill="1" applyBorder="1" applyAlignment="1">
      <alignment horizontal="left" vertical="center"/>
    </xf>
    <xf numFmtId="0" fontId="76" fillId="2" borderId="0" xfId="3" applyFont="1" applyFill="1" applyAlignment="1">
      <alignment horizontal="left" vertical="center" indent="1"/>
    </xf>
    <xf numFmtId="168" fontId="76" fillId="2" borderId="0" xfId="3" applyNumberFormat="1" applyFont="1" applyFill="1" applyAlignment="1">
      <alignment horizontal="left" vertical="center"/>
    </xf>
    <xf numFmtId="0" fontId="77" fillId="2" borderId="0" xfId="3" applyFont="1" applyFill="1" applyAlignment="1">
      <alignment horizontal="left" vertical="center" indent="1"/>
    </xf>
    <xf numFmtId="168" fontId="44" fillId="2" borderId="0" xfId="1" applyNumberFormat="1" applyFont="1" applyFill="1" applyBorder="1" applyAlignment="1">
      <alignment horizontal="left" vertical="center"/>
    </xf>
    <xf numFmtId="0" fontId="26" fillId="0" borderId="0" xfId="3" applyFont="1" applyAlignment="1">
      <alignment horizontal="right" vertical="center"/>
    </xf>
    <xf numFmtId="0" fontId="26" fillId="0" borderId="0" xfId="0" applyFont="1" applyAlignment="1">
      <alignment horizontal="left" vertical="center"/>
    </xf>
    <xf numFmtId="168" fontId="26" fillId="0" borderId="0" xfId="0" applyNumberFormat="1" applyFont="1" applyAlignment="1">
      <alignment horizontal="left" vertical="center"/>
    </xf>
    <xf numFmtId="168" fontId="24" fillId="0" borderId="0" xfId="0" applyNumberFormat="1" applyFont="1" applyAlignment="1">
      <alignment horizontal="left" vertical="center"/>
    </xf>
    <xf numFmtId="10" fontId="12" fillId="0" borderId="6" xfId="3" applyNumberFormat="1" applyFont="1" applyBorder="1" applyAlignment="1">
      <alignment horizontal="left" vertical="center"/>
    </xf>
    <xf numFmtId="0" fontId="5" fillId="8" borderId="23" xfId="2" applyFill="1" applyBorder="1" applyAlignment="1">
      <alignment vertical="center"/>
    </xf>
    <xf numFmtId="0" fontId="5" fillId="8" borderId="28" xfId="2" applyFill="1" applyBorder="1" applyAlignment="1">
      <alignment vertical="center" wrapText="1"/>
    </xf>
    <xf numFmtId="0" fontId="26" fillId="10" borderId="32" xfId="3" applyFont="1" applyFill="1" applyBorder="1" applyAlignment="1">
      <alignment vertical="center"/>
    </xf>
    <xf numFmtId="0" fontId="5" fillId="10" borderId="33" xfId="2" applyNumberFormat="1" applyFill="1" applyBorder="1" applyAlignment="1">
      <alignment vertical="center" wrapText="1"/>
    </xf>
    <xf numFmtId="0" fontId="26" fillId="11" borderId="0" xfId="3" applyFont="1" applyFill="1" applyAlignment="1">
      <alignment horizontal="left" vertical="center"/>
    </xf>
    <xf numFmtId="0" fontId="11" fillId="11" borderId="0" xfId="3" applyFont="1" applyFill="1" applyAlignment="1">
      <alignment horizontal="left" vertical="center"/>
    </xf>
    <xf numFmtId="168" fontId="26" fillId="0" borderId="0" xfId="1" applyNumberFormat="1" applyFont="1" applyFill="1" applyAlignment="1">
      <alignment horizontal="left" vertical="center" wrapText="1"/>
    </xf>
    <xf numFmtId="164" fontId="43" fillId="0" borderId="0" xfId="1" applyFont="1" applyAlignment="1"/>
    <xf numFmtId="164" fontId="43" fillId="5" borderId="0" xfId="1" applyFont="1" applyFill="1" applyAlignment="1"/>
    <xf numFmtId="164" fontId="36" fillId="5" borderId="0" xfId="1" applyFont="1" applyFill="1" applyAlignment="1">
      <alignment vertical="center" wrapText="1"/>
    </xf>
    <xf numFmtId="164" fontId="59" fillId="0" borderId="17" xfId="1" applyFont="1" applyBorder="1"/>
    <xf numFmtId="164" fontId="61" fillId="2" borderId="0" xfId="1" applyFont="1" applyFill="1" applyBorder="1" applyAlignment="1">
      <alignment vertical="center"/>
    </xf>
    <xf numFmtId="164" fontId="44" fillId="2" borderId="0" xfId="1" applyFont="1" applyFill="1" applyAlignment="1">
      <alignment vertical="center"/>
    </xf>
    <xf numFmtId="164" fontId="44" fillId="2" borderId="0" xfId="1" applyFont="1" applyFill="1" applyAlignment="1">
      <alignment horizontal="left" vertical="center"/>
    </xf>
    <xf numFmtId="164" fontId="13" fillId="0" borderId="3" xfId="1" applyFont="1" applyFill="1" applyBorder="1" applyAlignment="1">
      <alignment vertical="center"/>
    </xf>
    <xf numFmtId="168" fontId="43" fillId="0" borderId="0" xfId="0" applyNumberFormat="1" applyFont="1"/>
    <xf numFmtId="164" fontId="51" fillId="8" borderId="29" xfId="1" applyFont="1" applyFill="1" applyBorder="1" applyAlignment="1">
      <alignment vertical="center" wrapText="1"/>
    </xf>
    <xf numFmtId="0" fontId="54" fillId="0" borderId="29" xfId="2" applyFont="1" applyFill="1" applyBorder="1" applyAlignment="1">
      <alignment vertical="center" wrapText="1"/>
    </xf>
    <xf numFmtId="0" fontId="54" fillId="0" borderId="28" xfId="2" applyFont="1" applyFill="1" applyBorder="1" applyAlignment="1">
      <alignment vertical="center" wrapText="1"/>
    </xf>
    <xf numFmtId="0" fontId="51" fillId="0" borderId="28" xfId="3" applyFont="1" applyBorder="1" applyAlignment="1">
      <alignment vertical="center"/>
    </xf>
    <xf numFmtId="0" fontId="51" fillId="0" borderId="0" xfId="3" applyFont="1" applyAlignment="1">
      <alignment vertical="center"/>
    </xf>
    <xf numFmtId="0" fontId="51" fillId="0" borderId="34" xfId="3" applyFont="1" applyBorder="1" applyAlignment="1">
      <alignment vertical="center"/>
    </xf>
    <xf numFmtId="0" fontId="51" fillId="0" borderId="28" xfId="3" applyFont="1" applyBorder="1" applyAlignment="1">
      <alignment horizontal="left" vertical="center" wrapText="1"/>
    </xf>
    <xf numFmtId="0" fontId="26" fillId="0" borderId="0" xfId="3" applyFont="1" applyAlignment="1">
      <alignment horizontal="left" vertical="center" wrapText="1"/>
    </xf>
    <xf numFmtId="0" fontId="59" fillId="0" borderId="0" xfId="3" applyFont="1" applyAlignment="1">
      <alignment horizontal="left" vertical="center" wrapText="1"/>
    </xf>
    <xf numFmtId="165" fontId="12" fillId="8" borderId="0" xfId="1" applyNumberFormat="1" applyFont="1" applyFill="1" applyBorder="1" applyAlignment="1">
      <alignment vertical="center" wrapText="1"/>
    </xf>
    <xf numFmtId="0" fontId="44" fillId="11" borderId="0" xfId="3" applyFont="1" applyFill="1" applyAlignment="1">
      <alignment horizontal="left" vertical="center" wrapText="1"/>
    </xf>
    <xf numFmtId="0" fontId="26" fillId="0" borderId="0" xfId="3" applyFont="1" applyAlignment="1">
      <alignment horizontal="left" vertical="center"/>
    </xf>
    <xf numFmtId="0" fontId="44" fillId="2" borderId="0" xfId="3" applyFont="1" applyFill="1" applyAlignment="1">
      <alignment horizontal="left" vertical="center"/>
    </xf>
    <xf numFmtId="0" fontId="30" fillId="0" borderId="0" xfId="0" applyFont="1" applyAlignment="1">
      <alignment vertical="center"/>
    </xf>
    <xf numFmtId="0" fontId="17" fillId="5" borderId="24" xfId="2" applyFont="1" applyFill="1" applyBorder="1" applyAlignment="1">
      <alignment horizontal="center" vertical="center"/>
    </xf>
    <xf numFmtId="0" fontId="17" fillId="5" borderId="0" xfId="2" applyFont="1" applyFill="1" applyBorder="1" applyAlignment="1">
      <alignment horizontal="center" vertical="center"/>
    </xf>
    <xf numFmtId="0" fontId="17" fillId="5" borderId="25" xfId="2" applyFont="1" applyFill="1" applyBorder="1" applyAlignment="1">
      <alignment horizontal="center" vertical="center"/>
    </xf>
    <xf numFmtId="0" fontId="29" fillId="2" borderId="25" xfId="2" applyFont="1" applyFill="1" applyBorder="1" applyAlignment="1">
      <alignment horizontal="center" vertical="center"/>
    </xf>
    <xf numFmtId="0" fontId="44" fillId="2" borderId="0" xfId="3" applyFont="1" applyFill="1" applyAlignment="1">
      <alignment horizontal="left" vertical="center"/>
    </xf>
    <xf numFmtId="164" fontId="44" fillId="2" borderId="0" xfId="1" applyFont="1" applyFill="1" applyBorder="1" applyAlignment="1">
      <alignment horizontal="left" vertical="center"/>
    </xf>
    <xf numFmtId="164" fontId="51" fillId="8" borderId="28" xfId="1" applyFont="1" applyFill="1" applyBorder="1" applyAlignment="1">
      <alignment horizontal="left" vertical="center" wrapText="1"/>
    </xf>
    <xf numFmtId="9" fontId="43" fillId="6" borderId="28" xfId="6" applyFont="1" applyFill="1" applyBorder="1" applyAlignment="1">
      <alignment horizontal="left" vertical="center"/>
    </xf>
    <xf numFmtId="0" fontId="26" fillId="0" borderId="0" xfId="3" applyFont="1" applyFill="1" applyAlignment="1">
      <alignment horizontal="left" vertical="center"/>
    </xf>
    <xf numFmtId="0" fontId="11" fillId="0" borderId="0" xfId="3" applyFont="1" applyFill="1" applyAlignment="1">
      <alignment horizontal="left" vertical="center"/>
    </xf>
    <xf numFmtId="164" fontId="43" fillId="0" borderId="0" xfId="1" applyFont="1" applyFill="1" applyAlignment="1">
      <alignment vertical="center"/>
    </xf>
    <xf numFmtId="0" fontId="43" fillId="0" borderId="0" xfId="0" applyFont="1" applyFill="1" applyAlignment="1">
      <alignment vertical="center"/>
    </xf>
    <xf numFmtId="0" fontId="52" fillId="12" borderId="0" xfId="0" applyFont="1" applyFill="1" applyAlignment="1">
      <alignment vertical="center" wrapText="1"/>
    </xf>
    <xf numFmtId="0" fontId="52" fillId="0" borderId="0" xfId="0" applyFont="1" applyAlignment="1">
      <alignment vertical="center" wrapText="1"/>
    </xf>
    <xf numFmtId="168" fontId="43" fillId="0" borderId="0" xfId="1" applyNumberFormat="1" applyFont="1" applyFill="1"/>
    <xf numFmtId="164" fontId="43" fillId="0" borderId="0" xfId="1" applyFont="1" applyFill="1"/>
    <xf numFmtId="0" fontId="29" fillId="2" borderId="4" xfId="2" applyFont="1" applyFill="1" applyBorder="1" applyAlignment="1">
      <alignment horizontal="center"/>
    </xf>
    <xf numFmtId="0" fontId="30" fillId="0" borderId="22" xfId="0" applyFont="1" applyBorder="1" applyAlignment="1">
      <alignment vertical="center"/>
    </xf>
    <xf numFmtId="0" fontId="30" fillId="0" borderId="0" xfId="0" applyFont="1" applyAlignment="1">
      <alignment vertical="center"/>
    </xf>
    <xf numFmtId="0" fontId="16" fillId="5" borderId="0" xfId="2" applyFont="1" applyFill="1" applyBorder="1" applyAlignment="1">
      <alignment vertical="center" wrapText="1"/>
    </xf>
    <xf numFmtId="0" fontId="12" fillId="2" borderId="0" xfId="3" applyFont="1" applyFill="1" applyAlignment="1">
      <alignment horizontal="left" vertical="center" wrapText="1" indent="2"/>
    </xf>
    <xf numFmtId="0" fontId="13" fillId="2" borderId="0" xfId="3" applyFont="1" applyFill="1" applyAlignment="1">
      <alignment vertical="center" wrapText="1"/>
    </xf>
    <xf numFmtId="0" fontId="17" fillId="5" borderId="0" xfId="2" applyFont="1" applyFill="1" applyAlignment="1">
      <alignment horizontal="center"/>
    </xf>
    <xf numFmtId="0" fontId="17" fillId="5" borderId="19" xfId="2" applyFont="1" applyFill="1" applyBorder="1" applyAlignment="1">
      <alignment horizontal="center"/>
    </xf>
    <xf numFmtId="0" fontId="27" fillId="4" borderId="34" xfId="3" applyFont="1" applyFill="1" applyBorder="1" applyAlignment="1">
      <alignment horizontal="left" vertical="center" wrapText="1"/>
    </xf>
    <xf numFmtId="0" fontId="27" fillId="4" borderId="0" xfId="3" applyFont="1" applyFill="1" applyAlignment="1">
      <alignment horizontal="left" vertical="center" wrapText="1"/>
    </xf>
    <xf numFmtId="0" fontId="27" fillId="4" borderId="32" xfId="3" applyFont="1" applyFill="1" applyBorder="1" applyAlignment="1">
      <alignment horizontal="left" vertical="center" wrapText="1"/>
    </xf>
    <xf numFmtId="0" fontId="27" fillId="4" borderId="23" xfId="3" applyFont="1" applyFill="1" applyBorder="1" applyAlignment="1">
      <alignment horizontal="left" vertical="center" wrapText="1"/>
    </xf>
    <xf numFmtId="0" fontId="16" fillId="5" borderId="0" xfId="2" applyFont="1" applyFill="1" applyBorder="1" applyAlignment="1">
      <alignment vertical="center"/>
    </xf>
    <xf numFmtId="0" fontId="15" fillId="5" borderId="0" xfId="3" applyFont="1" applyFill="1" applyAlignment="1">
      <alignment horizontal="left" vertical="center" wrapText="1" indent="3"/>
    </xf>
    <xf numFmtId="0" fontId="26" fillId="5" borderId="0" xfId="3" applyFont="1" applyFill="1" applyAlignment="1">
      <alignment horizontal="left" vertical="center" wrapText="1" indent="3"/>
    </xf>
    <xf numFmtId="0" fontId="26" fillId="5" borderId="0" xfId="3" applyFont="1" applyFill="1" applyAlignment="1">
      <alignment vertical="center" wrapText="1"/>
    </xf>
    <xf numFmtId="0" fontId="29" fillId="0" borderId="0" xfId="2" applyFont="1" applyFill="1" applyBorder="1" applyAlignment="1">
      <alignment horizontal="center" vertical="center"/>
    </xf>
    <xf numFmtId="0" fontId="29" fillId="2" borderId="20" xfId="2" applyFont="1" applyFill="1" applyBorder="1" applyAlignment="1">
      <alignment horizontal="center"/>
    </xf>
    <xf numFmtId="0" fontId="29" fillId="2" borderId="18" xfId="2" applyFont="1" applyFill="1" applyBorder="1" applyAlignment="1">
      <alignment horizontal="center"/>
    </xf>
    <xf numFmtId="0" fontId="22" fillId="2" borderId="0" xfId="2" applyFont="1" applyFill="1" applyAlignment="1"/>
    <xf numFmtId="0" fontId="38" fillId="2" borderId="0" xfId="2" applyFont="1" applyFill="1" applyAlignment="1"/>
    <xf numFmtId="0" fontId="17" fillId="5" borderId="24" xfId="2" applyFont="1" applyFill="1" applyBorder="1" applyAlignment="1">
      <alignment horizontal="center"/>
    </xf>
    <xf numFmtId="0" fontId="17" fillId="5" borderId="0" xfId="2" applyFont="1" applyFill="1" applyBorder="1" applyAlignment="1">
      <alignment horizontal="center"/>
    </xf>
    <xf numFmtId="0" fontId="29" fillId="2" borderId="0" xfId="2" applyFont="1" applyFill="1" applyBorder="1" applyAlignment="1">
      <alignment horizontal="center"/>
    </xf>
    <xf numFmtId="0" fontId="14" fillId="5" borderId="2" xfId="3" applyFont="1" applyFill="1" applyBorder="1" applyAlignment="1">
      <alignment vertical="center"/>
    </xf>
    <xf numFmtId="0" fontId="40" fillId="2" borderId="17" xfId="3" applyFont="1" applyFill="1" applyBorder="1" applyAlignment="1">
      <alignment horizontal="left" vertical="center"/>
    </xf>
    <xf numFmtId="0" fontId="26" fillId="0" borderId="0" xfId="3" applyFont="1" applyAlignment="1">
      <alignment horizontal="left" vertical="center"/>
    </xf>
    <xf numFmtId="0" fontId="36" fillId="5" borderId="0" xfId="0" applyFont="1" applyFill="1" applyAlignment="1">
      <alignment vertical="center" wrapText="1"/>
    </xf>
    <xf numFmtId="0" fontId="26" fillId="2" borderId="0" xfId="0" applyFont="1" applyFill="1" applyAlignment="1">
      <alignment horizontal="left" vertical="center" wrapText="1" indent="3"/>
    </xf>
    <xf numFmtId="0" fontId="53" fillId="2" borderId="0" xfId="2" applyFont="1" applyFill="1" applyAlignment="1">
      <alignment vertical="center"/>
    </xf>
    <xf numFmtId="0" fontId="67" fillId="2" borderId="0" xfId="2" applyFont="1" applyFill="1" applyAlignment="1">
      <alignment vertical="center"/>
    </xf>
    <xf numFmtId="0" fontId="65" fillId="2" borderId="0" xfId="0" applyFont="1" applyFill="1" applyAlignment="1">
      <alignment vertical="center" wrapText="1"/>
    </xf>
    <xf numFmtId="0" fontId="15" fillId="2" borderId="0" xfId="0" applyFont="1" applyFill="1" applyAlignment="1">
      <alignment horizontal="left" vertical="center" wrapText="1" indent="3"/>
    </xf>
    <xf numFmtId="0" fontId="15" fillId="2" borderId="0" xfId="0" applyFont="1" applyFill="1" applyAlignment="1">
      <alignment horizontal="left" vertical="center" wrapText="1"/>
    </xf>
    <xf numFmtId="0" fontId="15" fillId="2" borderId="0" xfId="0" applyFont="1" applyFill="1" applyAlignment="1">
      <alignment horizontal="left" vertical="top" wrapText="1" indent="3"/>
    </xf>
    <xf numFmtId="0" fontId="44" fillId="2" borderId="0" xfId="0" applyFont="1" applyFill="1" applyAlignment="1">
      <alignment horizontal="left" vertical="center" wrapText="1"/>
    </xf>
    <xf numFmtId="0" fontId="44" fillId="8" borderId="5" xfId="2" applyFont="1" applyFill="1" applyBorder="1" applyAlignment="1">
      <alignment horizontal="left" vertical="center" wrapText="1"/>
    </xf>
    <xf numFmtId="0" fontId="11" fillId="5" borderId="0" xfId="3" applyFont="1" applyFill="1" applyAlignment="1">
      <alignment horizontal="left" vertical="center" wrapText="1"/>
    </xf>
    <xf numFmtId="0" fontId="63" fillId="2" borderId="5" xfId="2" applyFont="1" applyFill="1" applyBorder="1" applyAlignment="1">
      <alignment horizontal="left" vertical="center" wrapText="1"/>
    </xf>
    <xf numFmtId="0" fontId="63" fillId="2" borderId="0" xfId="2" applyFont="1" applyFill="1" applyBorder="1" applyAlignment="1">
      <alignment horizontal="left" vertical="center" wrapText="1"/>
    </xf>
    <xf numFmtId="0" fontId="14" fillId="2" borderId="0" xfId="3" applyFont="1" applyFill="1" applyAlignment="1">
      <alignment vertical="center"/>
    </xf>
    <xf numFmtId="164" fontId="14" fillId="2" borderId="0" xfId="1" applyFont="1" applyFill="1" applyBorder="1" applyAlignment="1">
      <alignment vertical="center"/>
    </xf>
    <xf numFmtId="0" fontId="63" fillId="8" borderId="0" xfId="2" applyFont="1" applyFill="1" applyBorder="1" applyAlignment="1">
      <alignment horizontal="left" vertical="center" wrapText="1"/>
    </xf>
    <xf numFmtId="164" fontId="63" fillId="8" borderId="0" xfId="1" applyFont="1" applyFill="1" applyBorder="1" applyAlignment="1">
      <alignment horizontal="left" vertical="center" wrapText="1"/>
    </xf>
    <xf numFmtId="0" fontId="63" fillId="8" borderId="5" xfId="2" applyFont="1" applyFill="1" applyBorder="1" applyAlignment="1">
      <alignment horizontal="left" vertical="center" wrapText="1"/>
    </xf>
    <xf numFmtId="0" fontId="26" fillId="2" borderId="0" xfId="0" applyFont="1" applyFill="1" applyAlignment="1">
      <alignment horizontal="left" vertical="center" wrapText="1"/>
    </xf>
    <xf numFmtId="164" fontId="26" fillId="2" borderId="0" xfId="1" applyFont="1" applyFill="1" applyAlignment="1">
      <alignment horizontal="left" vertical="center" wrapText="1"/>
    </xf>
    <xf numFmtId="164" fontId="38" fillId="2" borderId="0" xfId="1" applyFont="1" applyFill="1" applyAlignment="1"/>
    <xf numFmtId="0" fontId="26" fillId="2" borderId="0" xfId="0" applyFont="1" applyFill="1" applyAlignment="1">
      <alignment horizontal="left" vertical="center" wrapText="1" indent="2"/>
    </xf>
    <xf numFmtId="164" fontId="30" fillId="0" borderId="0" xfId="1" applyFont="1" applyAlignment="1">
      <alignment vertical="center"/>
    </xf>
    <xf numFmtId="0" fontId="29" fillId="2" borderId="25" xfId="2" applyFont="1" applyFill="1" applyBorder="1" applyAlignment="1">
      <alignment horizontal="center"/>
    </xf>
    <xf numFmtId="164" fontId="44" fillId="2" borderId="21" xfId="1" applyFont="1" applyFill="1" applyBorder="1" applyAlignment="1">
      <alignment horizontal="left" vertical="center"/>
    </xf>
    <xf numFmtId="0" fontId="44" fillId="2" borderId="0" xfId="3" applyFont="1" applyFill="1" applyBorder="1" applyAlignment="1">
      <alignment horizontal="left" vertical="center" indent="1"/>
    </xf>
    <xf numFmtId="0" fontId="43" fillId="0" borderId="0" xfId="0" applyFont="1" applyBorder="1"/>
    <xf numFmtId="0" fontId="44" fillId="2" borderId="0" xfId="3" applyFont="1" applyFill="1" applyBorder="1" applyAlignment="1">
      <alignment horizontal="left" vertical="center"/>
    </xf>
    <xf numFmtId="168" fontId="43" fillId="0" borderId="0" xfId="0" applyNumberFormat="1" applyFont="1" applyBorder="1"/>
    <xf numFmtId="168" fontId="44" fillId="2" borderId="0" xfId="3" applyNumberFormat="1" applyFont="1" applyFill="1" applyBorder="1" applyAlignment="1">
      <alignment horizontal="left" vertical="center"/>
    </xf>
    <xf numFmtId="9" fontId="51" fillId="0" borderId="29" xfId="6" applyFont="1" applyFill="1" applyBorder="1" applyAlignment="1">
      <alignment vertical="center" wrapText="1"/>
    </xf>
    <xf numFmtId="164" fontId="44" fillId="2" borderId="0" xfId="1" applyFont="1" applyFill="1" applyAlignment="1">
      <alignment horizontal="left" vertical="center" wrapText="1" indent="1"/>
    </xf>
    <xf numFmtId="164" fontId="76" fillId="2" borderId="0" xfId="1" applyFont="1" applyFill="1" applyBorder="1" applyAlignment="1">
      <alignment horizontal="left" vertical="center"/>
    </xf>
  </cellXfs>
  <cellStyles count="8">
    <cellStyle name="Comma" xfId="1" builtinId="3"/>
    <cellStyle name="Explanatory Text" xfId="5" builtinId="53"/>
    <cellStyle name="Hyperlink" xfId="2" builtinId="8"/>
    <cellStyle name="Hyperlink 2" xfId="4" xr:uid="{00000000-0005-0000-0000-000001000000}"/>
    <cellStyle name="Normal" xfId="0" builtinId="0"/>
    <cellStyle name="Normal 2" xfId="3" xr:uid="{00000000-0005-0000-0000-000004000000}"/>
    <cellStyle name="Normal 3" xfId="7" xr:uid="{36B3F2BC-A999-47ED-9B8F-C366D809E8F6}"/>
    <cellStyle name="Percent" xfId="6" builtinId="5"/>
  </cellStyles>
  <dxfs count="127">
    <dxf>
      <font>
        <b val="0"/>
        <i val="0"/>
        <strike val="0"/>
        <condense val="0"/>
        <extend val="0"/>
        <outline val="0"/>
        <shadow val="0"/>
        <u val="none"/>
        <vertAlign val="baseline"/>
        <sz val="10.5"/>
        <color theme="1"/>
        <name val="Franklin Gothic Book"/>
        <family val="2"/>
        <scheme val="none"/>
      </font>
      <numFmt numFmtId="164" formatCode="_ * #,##0.00_ ;_ * \-#,##0.00_ ;_ * &quot;-&quot;??_ ;_ @_ "/>
      <alignment horizontal="general" vertical="center"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numFmt numFmtId="164" formatCode="_ * #,##0.00_ ;_ * \-#,##0.00_ ;_ * &quot;-&quot;??_ ;_ @_ "/>
      <alignment horizontal="general" vertical="center"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b val="0"/>
        <i/>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b val="0"/>
        <i/>
        <strike val="0"/>
        <condense val="0"/>
        <extend val="0"/>
        <outline val="0"/>
        <shadow val="0"/>
        <u val="none"/>
        <vertAlign val="baseline"/>
        <sz val="10.5"/>
        <color rgb="FF7F7F7F"/>
        <name val="Franklin Gothic Book"/>
        <family val="2"/>
        <scheme val="none"/>
      </font>
      <alignment horizontal="general" vertical="center" textRotation="0" wrapText="0" indent="0" justifyLastLine="0" shrinkToFit="0" readingOrder="0"/>
    </dxf>
    <dxf>
      <font>
        <b val="0"/>
        <i/>
        <strike val="0"/>
        <condense val="0"/>
        <extend val="0"/>
        <outline val="0"/>
        <shadow val="0"/>
        <u val="none"/>
        <vertAlign val="baseline"/>
        <sz val="10.5"/>
        <color rgb="FF7F7F7F"/>
        <name val="Franklin Gothic Book"/>
        <family val="2"/>
        <scheme val="none"/>
      </font>
      <alignment horizontal="general" vertical="center" textRotation="0" wrapText="0" indent="0" justifyLastLine="0" shrinkToFit="0" readingOrder="0"/>
    </dxf>
    <dxf>
      <font>
        <b val="0"/>
        <i/>
        <strike val="0"/>
        <condense val="0"/>
        <extend val="0"/>
        <outline val="0"/>
        <shadow val="0"/>
        <u val="none"/>
        <vertAlign val="baseline"/>
        <sz val="10.5"/>
        <color rgb="FF7F7F7F"/>
        <name val="Franklin Gothic Book"/>
        <family val="2"/>
        <scheme val="none"/>
      </font>
      <alignment horizontal="general" vertical="center" textRotation="0" wrapText="0" indent="0" justifyLastLine="0" shrinkToFit="0" readingOrder="0"/>
    </dxf>
    <dxf>
      <font>
        <b val="0"/>
        <i/>
        <strike val="0"/>
        <condense val="0"/>
        <extend val="0"/>
        <outline val="0"/>
        <shadow val="0"/>
        <u val="none"/>
        <vertAlign val="baseline"/>
        <sz val="10.5"/>
        <color rgb="FF7F7F7F"/>
        <name val="Franklin Gothic Book"/>
        <family val="2"/>
        <scheme val="none"/>
      </font>
      <alignment horizontal="general" vertical="center" textRotation="0" wrapText="0" indent="0" justifyLastLine="0" shrinkToFit="0" readingOrder="0"/>
    </dxf>
    <dxf>
      <font>
        <strike val="0"/>
        <outline val="0"/>
        <shadow val="0"/>
        <vertAlign val="baseline"/>
        <name val="Franklin Gothic Book"/>
        <family val="2"/>
        <scheme val="none"/>
      </font>
      <numFmt numFmtId="0" formatCode="General"/>
    </dxf>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168" formatCode="_ * #,##0_ ;_ * \-#,##0_ ;_ * &quot;-&quot;??_ ;_ @_ "/>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fill>
        <patternFill patternType="solid">
          <fgColor indexed="64"/>
          <bgColor rgb="FFFFFF00"/>
        </patternFill>
      </fill>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i/>
        <strike val="0"/>
        <condense val="0"/>
        <extend val="0"/>
        <outline val="0"/>
        <shadow val="0"/>
        <u val="none"/>
        <vertAlign val="baseline"/>
        <sz val="12"/>
        <color theme="1"/>
        <name val="Franklin Gothic Book"/>
        <family val="2"/>
        <scheme val="none"/>
      </font>
      <numFmt numFmtId="168"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4" formatCode="_ * #,##0.00_ ;_ * \-#,##0.0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strike val="0"/>
        <outline val="0"/>
        <shadow val="0"/>
        <vertAlign val="baseline"/>
        <name val="Franklin Gothic Book"/>
        <family val="2"/>
        <scheme val="none"/>
      </font>
      <fill>
        <patternFill patternType="solid">
          <fgColor indexed="64"/>
          <bgColor rgb="FFFFFF00"/>
        </patternFill>
      </fill>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1"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pivot="0" count="0" xr9:uid="{1E105F24-99F8-43C5-BDF9-D6A753A24FA2}"/>
    <tableStyle name="EITI Table 2" pivot="0" count="3" xr9:uid="{75225649-1FD3-452E-B344-3C5F7BA5401C}">
      <tableStyleElement type="headerRow" dxfId="126"/>
      <tableStyleElement type="firstRowStripe" dxfId="125"/>
      <tableStyleElement type="secondRowStripe" dxfId="124"/>
    </tableStyle>
    <tableStyle name="EITI Table 3" pivot="0" count="3" xr9:uid="{75225649-1FD3-452E-B344-3C5F7BA5401C}">
      <tableStyleElement type="headerRow" dxfId="123"/>
      <tableStyleElement type="firstRowStripe" dxfId="122"/>
      <tableStyleElement type="secondRowStripe" dxfId="121"/>
    </tableStyle>
  </tableStyles>
  <colors>
    <mruColors>
      <color rgb="FFF6A70A"/>
      <color rgb="FFF2F2F2"/>
      <color rgb="FF0076AF"/>
      <color rgb="FFD9D9D9"/>
      <color rgb="FFF0D9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onnections" Target="connection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xdr:col>
      <xdr:colOff>28575</xdr:colOff>
      <xdr:row>0</xdr:row>
      <xdr:rowOff>0</xdr:rowOff>
    </xdr:from>
    <xdr:to>
      <xdr:col>2</xdr:col>
      <xdr:colOff>1765254</xdr:colOff>
      <xdr:row>4</xdr:row>
      <xdr:rowOff>183252</xdr:rowOff>
    </xdr:to>
    <xdr:pic>
      <xdr:nvPicPr>
        <xdr:cNvPr id="7" name="Picture 6" descr="https://eiti.org/sites/default/files/styles/img-narrow/public/inline/logo_gradient_-_under.png?itok=F8fw0Tyz">
          <a:extLst>
            <a:ext uri="{FF2B5EF4-FFF2-40B4-BE49-F238E27FC236}">
              <a16:creationId xmlns:a16="http://schemas.microsoft.com/office/drawing/2014/main" id="{61640C93-182B-4D91-B8CE-534A3A65E72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304800" y="0"/>
          <a:ext cx="1736679" cy="10119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5</xdr:row>
      <xdr:rowOff>45017</xdr:rowOff>
    </xdr:from>
    <xdr:to>
      <xdr:col>7</xdr:col>
      <xdr:colOff>0</xdr:colOff>
      <xdr:row>5</xdr:row>
      <xdr:rowOff>99390</xdr:rowOff>
    </xdr:to>
    <xdr:grpSp>
      <xdr:nvGrpSpPr>
        <xdr:cNvPr id="8" name="Group 7">
          <a:extLst>
            <a:ext uri="{FF2B5EF4-FFF2-40B4-BE49-F238E27FC236}">
              <a16:creationId xmlns:a16="http://schemas.microsoft.com/office/drawing/2014/main" id="{ED1E856C-C8D8-4A69-9BD1-D9667437E682}"/>
            </a:ext>
          </a:extLst>
        </xdr:cNvPr>
        <xdr:cNvGrpSpPr>
          <a:grpSpLocks/>
        </xdr:cNvGrpSpPr>
      </xdr:nvGrpSpPr>
      <xdr:grpSpPr bwMode="auto">
        <a:xfrm flipV="1">
          <a:off x="276225" y="1083242"/>
          <a:ext cx="14020800" cy="54373"/>
          <a:chOff x="1134" y="1904"/>
          <a:chExt cx="9546" cy="181"/>
        </a:xfrm>
      </xdr:grpSpPr>
      <xdr:sp macro="" textlink="">
        <xdr:nvSpPr>
          <xdr:cNvPr id="9" name="Rectangle 8">
            <a:extLst>
              <a:ext uri="{FF2B5EF4-FFF2-40B4-BE49-F238E27FC236}">
                <a16:creationId xmlns:a16="http://schemas.microsoft.com/office/drawing/2014/main" id="{2E72EF97-04EB-4C69-ABDD-AD665FD2B8B4}"/>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DAFE90F5-9E8A-48BC-9FC0-B1BC9C9EF2E3}"/>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826F2BEA-D9F9-4706-8913-3B37C0F9E61C}"/>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616F3F3E-32D9-4E9F-9875-9C4ACC925326}"/>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632467AE-B8EF-479C-8ABE-E4B87B75128D}"/>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09223E0-7FAC-46F2-99E3-1A136AC46D0D}"/>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408FDE80-9D68-4E68-9BC4-E67C1A9B1C75}"/>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9" name="Rectangle 18">
            <a:extLst>
              <a:ext uri="{FF2B5EF4-FFF2-40B4-BE49-F238E27FC236}">
                <a16:creationId xmlns:a16="http://schemas.microsoft.com/office/drawing/2014/main" id="{15D8932D-D2E1-47D4-A300-482A260DD3DF}"/>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xdr:row>
      <xdr:rowOff>200024</xdr:rowOff>
    </xdr:from>
    <xdr:to>
      <xdr:col>7</xdr:col>
      <xdr:colOff>0</xdr:colOff>
      <xdr:row>5</xdr:row>
      <xdr:rowOff>200024</xdr:rowOff>
    </xdr:to>
    <xdr:grpSp>
      <xdr:nvGrpSpPr>
        <xdr:cNvPr id="3" name="Group 2">
          <a:extLst>
            <a:ext uri="{FF2B5EF4-FFF2-40B4-BE49-F238E27FC236}">
              <a16:creationId xmlns:a16="http://schemas.microsoft.com/office/drawing/2014/main" id="{C65A8299-B3EA-458C-8DE3-6AF5BE52D529}"/>
            </a:ext>
          </a:extLst>
        </xdr:cNvPr>
        <xdr:cNvGrpSpPr>
          <a:grpSpLocks/>
        </xdr:cNvGrpSpPr>
      </xdr:nvGrpSpPr>
      <xdr:grpSpPr bwMode="auto">
        <a:xfrm>
          <a:off x="276225" y="0"/>
          <a:ext cx="14439900" cy="0"/>
          <a:chOff x="1133" y="1230"/>
          <a:chExt cx="8460" cy="208"/>
        </a:xfrm>
      </xdr:grpSpPr>
      <xdr:sp macro="" textlink="">
        <xdr:nvSpPr>
          <xdr:cNvPr id="4" name="Rektangel 2">
            <a:extLst>
              <a:ext uri="{FF2B5EF4-FFF2-40B4-BE49-F238E27FC236}">
                <a16:creationId xmlns:a16="http://schemas.microsoft.com/office/drawing/2014/main" id="{A533F3F1-6CF8-4E74-A2A8-CF7F1527F08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E2275F57-1341-4AA4-AA80-F9B361BC26D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xdr:row>
      <xdr:rowOff>200024</xdr:rowOff>
    </xdr:from>
    <xdr:to>
      <xdr:col>8</xdr:col>
      <xdr:colOff>0</xdr:colOff>
      <xdr:row>5</xdr:row>
      <xdr:rowOff>200024</xdr:rowOff>
    </xdr:to>
    <xdr:grpSp>
      <xdr:nvGrpSpPr>
        <xdr:cNvPr id="3" name="Group 2">
          <a:extLst>
            <a:ext uri="{FF2B5EF4-FFF2-40B4-BE49-F238E27FC236}">
              <a16:creationId xmlns:a16="http://schemas.microsoft.com/office/drawing/2014/main" id="{327F5133-DAE1-49FE-BA13-854C2168A81B}"/>
            </a:ext>
          </a:extLst>
        </xdr:cNvPr>
        <xdr:cNvGrpSpPr>
          <a:grpSpLocks/>
        </xdr:cNvGrpSpPr>
      </xdr:nvGrpSpPr>
      <xdr:grpSpPr bwMode="auto">
        <a:xfrm>
          <a:off x="276225" y="0"/>
          <a:ext cx="16983075" cy="0"/>
          <a:chOff x="1133" y="1230"/>
          <a:chExt cx="8460" cy="208"/>
        </a:xfrm>
      </xdr:grpSpPr>
      <xdr:sp macro="" textlink="">
        <xdr:nvSpPr>
          <xdr:cNvPr id="4" name="Rektangel 2">
            <a:extLst>
              <a:ext uri="{FF2B5EF4-FFF2-40B4-BE49-F238E27FC236}">
                <a16:creationId xmlns:a16="http://schemas.microsoft.com/office/drawing/2014/main" id="{0C52EB97-EF20-49FD-ABE0-FDCD3013BCE0}"/>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0AC24B51-FA8F-4143-89F4-000FFE854C18}"/>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4</xdr:row>
      <xdr:rowOff>200024</xdr:rowOff>
    </xdr:from>
    <xdr:to>
      <xdr:col>4</xdr:col>
      <xdr:colOff>2285999</xdr:colOff>
      <xdr:row>6</xdr:row>
      <xdr:rowOff>0</xdr:rowOff>
    </xdr:to>
    <xdr:grpSp>
      <xdr:nvGrpSpPr>
        <xdr:cNvPr id="3" name="Group 2">
          <a:extLst>
            <a:ext uri="{FF2B5EF4-FFF2-40B4-BE49-F238E27FC236}">
              <a16:creationId xmlns:a16="http://schemas.microsoft.com/office/drawing/2014/main" id="{8C2159D8-7352-4E2D-A5BF-AE8DA13A5427}"/>
            </a:ext>
          </a:extLst>
        </xdr:cNvPr>
        <xdr:cNvGrpSpPr>
          <a:grpSpLocks/>
        </xdr:cNvGrpSpPr>
      </xdr:nvGrpSpPr>
      <xdr:grpSpPr bwMode="auto">
        <a:xfrm>
          <a:off x="266699" y="0"/>
          <a:ext cx="8650605" cy="0"/>
          <a:chOff x="1133" y="1230"/>
          <a:chExt cx="8460" cy="208"/>
        </a:xfrm>
      </xdr:grpSpPr>
      <xdr:sp macro="" textlink="">
        <xdr:nvSpPr>
          <xdr:cNvPr id="4" name="Rektangel 2">
            <a:extLst>
              <a:ext uri="{FF2B5EF4-FFF2-40B4-BE49-F238E27FC236}">
                <a16:creationId xmlns:a16="http://schemas.microsoft.com/office/drawing/2014/main" id="{07BB548C-1AB7-47DF-867C-65043575991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9959B6CB-7FEE-4CD1-9F79-0BEC2E07616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209550" y="1019174"/>
          <a:ext cx="22269450" cy="238126"/>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60</xdr:row>
      <xdr:rowOff>0</xdr:rowOff>
    </xdr:from>
    <xdr:to>
      <xdr:col>14</xdr:col>
      <xdr:colOff>19313</xdr:colOff>
      <xdr:row>101</xdr:row>
      <xdr:rowOff>20849</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hared.eiti.org/Shared%20Documents/Not%20country-specific/Summary%20Data/2.0%20Summary%20data%20up-to-date%20template/Summary%20Data%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r65\Downloads\SD\2.0\Summary%20Data%202.0%20data%20validation%20french%20translation.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6f9770e905b32528/Moore%20Stephens/02-%20Missions/2019/01-%20ITIE/05-%20Mali/EITI%20Summary%20data/v2/MALI%20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6f9770e905b32528/Moore%20Stephens/02-%20Missions/2019/01-%20ITIE/05-%20Mali/EITI%20Summary%20data/v2/Copie%20de%20Copie%20de%20fr_eiti_summary_data_template_2.0_5%20MALI%202017%20V%2010-02-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Summary Data 2.0"/>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 val="Part 3 - Reporting entities"/>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ie 1 - Présentation"/>
      <sheetName val="Partie 2 - Liste de pointage"/>
      <sheetName val="Partie 3 - Entités déclarantes"/>
      <sheetName val="Partie 4 - Recettes de l’État"/>
      <sheetName val="Partie 5 - Données d’entreprise"/>
      <sheetName val="Listes"/>
    </sheetNames>
    <sheetDataSet>
      <sheetData sheetId="0" refreshError="1"/>
      <sheetData sheetId="1" refreshError="1">
        <row r="26">
          <cell r="E26">
            <v>43465</v>
          </cell>
        </row>
        <row r="30">
          <cell r="E30" t="str">
            <v>November 2020</v>
          </cell>
        </row>
        <row r="33">
          <cell r="E33" t="str">
            <v>N/A</v>
          </cell>
        </row>
      </sheetData>
      <sheetData sheetId="2" refreshError="1"/>
      <sheetData sheetId="3" refreshError="1"/>
      <sheetData sheetId="4" refreshError="1"/>
      <sheetData sheetId="5" refreshError="1"/>
      <sheetData sheetId="6" refreshError="1">
        <row r="4">
          <cell r="K4" t="str">
            <v>Oui, divulgation systématique</v>
          </cell>
        </row>
        <row r="5">
          <cell r="K5" t="str">
            <v>Oui, à travers le rapportage ITIE</v>
          </cell>
        </row>
        <row r="6">
          <cell r="K6" t="str">
            <v>Sans objet.</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Copie de Copie de fr_eiti_summa"/>
    </sheetNames>
    <sheetDataSet>
      <sheetData sheetId="0" refreshError="1"/>
      <sheetData sheetId="1" refreshError="1"/>
      <sheetData sheetId="2" refreshError="1"/>
      <sheetData sheetId="3"/>
      <sheetData sheetId="4" refreshError="1"/>
      <sheetData sheetId="5"/>
      <sheetData sheetId="6" refreshError="1"/>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44:I76" totalsRowCount="1" headerRowDxfId="120" dataDxfId="119" tableBorderDxfId="118" headerRowCellStyle="Normal 2">
  <autoFilter ref="B44:I75" xr:uid="{00000000-0009-0000-0100-000009000000}"/>
  <sortState xmlns:xlrd2="http://schemas.microsoft.com/office/spreadsheetml/2017/richdata2" ref="B45:I75">
    <sortCondition ref="B44:B75"/>
  </sortState>
  <tableColumns count="8">
    <tableColumn id="1" xr3:uid="{00000000-0010-0000-0000-000001000000}" name="Nom complet de l’entreprise" dataDxfId="117" totalsRowDxfId="116"/>
    <tableColumn id="7" xr3:uid="{808AAC1E-1D33-4EC8-B148-4FFBA7D63DC5}" name="Type d'entreprise" dataDxfId="115" totalsRowDxfId="114" dataCellStyle="Normal 2"/>
    <tableColumn id="2" xr3:uid="{00000000-0010-0000-0000-000002000000}" name="Identifiant de l’entreprise" dataDxfId="113" totalsRowDxfId="112" dataCellStyle="Normal 2"/>
    <tableColumn id="5" xr3:uid="{00000000-0010-0000-0000-000005000000}" name="Secteur" dataDxfId="111" totalsRowDxfId="110" dataCellStyle="Normal 2"/>
    <tableColumn id="3" xr3:uid="{00000000-0010-0000-0000-000003000000}" name="Matières premières (séparation par virgule)" dataDxfId="109" totalsRowDxfId="108" dataCellStyle="Normal 2"/>
    <tableColumn id="4" xr3:uid="{00000000-0010-0000-0000-000004000000}" name="Cotation boursière ou site Internet d’entreprise " dataDxfId="107" totalsRowDxfId="106"/>
    <tableColumn id="8" xr3:uid="{22462830-EB9B-4EA7-8DF6-E0AD5C287116}" name="Rapport financier audité (si indisponible, bilan comptable ou flux de trésorerie…)" dataDxfId="105" totalsRowDxfId="104"/>
    <tableColumn id="6" xr3:uid="{00000000-0010-0000-0000-000006000000}" name="Rapport de paiements à l’État" totalsRowFunction="sum" dataDxfId="103" totalsRowDxfId="102">
      <calculatedColumnFormula>SUMIF([4]!Table10[Entreprise],[4]!Companies[[#This Row],[Nom complet de l’entreprise]],[4]!Table10[Valeur de revenus])</calculatedColumnFormula>
    </tableColumn>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33" dataDxfId="32">
  <autoFilter ref="S2:Y30" xr:uid="{00000000-0009-0000-0100-000007000000}"/>
  <tableColumns count="7">
    <tableColumn id="4" xr3:uid="{00000000-0010-0000-0A00-000004000000}" name="Combiné" dataDxfId="31"/>
    <tableColumn id="1" xr3:uid="{00000000-0010-0000-0A00-000001000000}" name="Codes GFS des flux de revenus issus des entreprises extractives" dataDxfId="30"/>
    <tableColumn id="2" xr3:uid="{00000000-0010-0000-0A00-000002000000}" name="Code GFS" dataDxfId="29"/>
    <tableColumn id="5" xr3:uid="{00000000-0010-0000-0A00-000005000000}" name="GFS Niveau 1" dataDxfId="28"/>
    <tableColumn id="6" xr3:uid="{00000000-0010-0000-0A00-000006000000}" name="GFS Niveau 2" dataDxfId="27"/>
    <tableColumn id="7" xr3:uid="{00000000-0010-0000-0A00-000007000000}" name="GFS Niveau 3" dataDxfId="26"/>
    <tableColumn id="8" xr3:uid="{00000000-0010-0000-0A00-000008000000}" name="GFS Niveau 4" dataDxfId="25"/>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24" dataDxfId="23">
  <autoFilter ref="AA2:AA9" xr:uid="{00000000-0009-0000-0100-000008000000}"/>
  <tableColumns count="1">
    <tableColumn id="1" xr3:uid="{00000000-0010-0000-0B00-000001000000}" name="Secteur (s)" dataDxfId="22"/>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21" dataDxfId="20">
  <autoFilter ref="AC2:AC8" xr:uid="{00000000-0009-0000-0100-00000C000000}"/>
  <tableColumns count="1">
    <tableColumn id="1" xr3:uid="{00000000-0010-0000-0C00-000001000000}" name="Étapes du projet" dataDxfId="19"/>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DD3455F-4958-4C88-AAD7-2B3E95C9C1C1}" name="Table15" displayName="Table15" ref="AE2:AE7" totalsRowShown="0" headerRowDxfId="18" dataDxfId="17">
  <autoFilter ref="AE2:AE7" xr:uid="{CD58DBE6-DBB8-4355-BE05-6A7896FEE10E}"/>
  <tableColumns count="1">
    <tableColumn id="1" xr3:uid="{6A3BD155-D04E-45FA-B3C6-8D7C66767FAA}" name="Type d'Agence" dataDxfId="16"/>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4" totalsRowShown="0" headerRowDxfId="15" dataDxfId="14">
  <autoFilter ref="N2:P74" xr:uid="{00000000-0009-0000-0100-000005000000}"/>
  <tableColumns count="3">
    <tableColumn id="1" xr3:uid="{00000000-0010-0000-0900-000001000000}" name="Code de produit HS" dataDxfId="13"/>
    <tableColumn id="4" xr3:uid="{3E801F50-2500-42BD-BE8A-30F558C882A2}" name="Description de produit HS" dataDxfId="12"/>
    <tableColumn id="3" xr3:uid="{00000000-0010-0000-0900-000003000000}" name="Description de produit HS av. volume" dataDxfId="11"/>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20:E29" totalsRowShown="0" headerRowDxfId="101" dataDxfId="100" tableBorderDxfId="99" headerRowCellStyle="Normal 2">
  <autoFilter ref="B20:E29" xr:uid="{00000000-0009-0000-0100-00000B000000}"/>
  <tableColumns count="4">
    <tableColumn id="1" xr3:uid="{00000000-0010-0000-0100-000001000000}" name="Nom complet de l’entité" dataDxfId="98" dataCellStyle="Normal 2"/>
    <tableColumn id="4" xr3:uid="{A515A55C-F4BE-4632-9726-8C5991446E4D}" name="Type d'Agence" dataDxfId="97" dataCellStyle="Normal 2"/>
    <tableColumn id="2" xr3:uid="{00000000-0010-0000-0100-000002000000}" name="N° d’identifiant (le cas échéant)" dataDxfId="96"/>
    <tableColumn id="3" xr3:uid="{00000000-0010-0000-0100-000003000000}" name="Total déclaré" dataDxfId="95"/>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91:K92" insertRow="1" totalsRowShown="0" headerRowDxfId="94" dataDxfId="93" tableBorderDxfId="92" headerRowCellStyle="Normal 2">
  <autoFilter ref="B91:K92" xr:uid="{00000000-0009-0000-0100-00000E000000}"/>
  <tableColumns count="10">
    <tableColumn id="1" xr3:uid="{00000000-0010-0000-0200-000001000000}" name="Nom complet du projet" dataDxfId="91"/>
    <tableColumn id="2" xr3:uid="{00000000-0010-0000-0200-000002000000}" name="Référence(s) de la convention juridique : contrat, licence, bail, concession,..." dataDxfId="90"/>
    <tableColumn id="3" xr3:uid="{00000000-0010-0000-0200-000003000000}" name="Sociétés associées, commencer par l’Opérateur" dataDxfId="89"/>
    <tableColumn id="5" xr3:uid="{00000000-0010-0000-0200-000005000000}" name="Matières premières (une matière/ligne)" dataDxfId="88" dataCellStyle="Normal 2"/>
    <tableColumn id="6" xr3:uid="{00000000-0010-0000-0200-000006000000}" name="Statut" dataDxfId="87"/>
    <tableColumn id="7" xr3:uid="{00000000-0010-0000-0200-000007000000}" name="Volume de production" dataDxfId="86"/>
    <tableColumn id="8" xr3:uid="{00000000-0010-0000-0200-000008000000}" name="Unité" dataDxfId="85"/>
    <tableColumn id="9" xr3:uid="{69ACE613-4186-4537-828E-9BCF9A056E9C}" name="Valeur de production" dataDxfId="84"/>
    <tableColumn id="10" xr3:uid="{34361E49-3DC3-4CE9-84F8-49A8DCDE718A}" name="Devise" dataDxfId="83"/>
    <tableColumn id="4" xr3:uid="{86DC888B-61DA-4873-96A1-9AE7C00F31F5}" name="Colonne1" dataDxfId="8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61" totalsRowCount="1" headerRowDxfId="81" dataDxfId="80">
  <autoFilter ref="B21:K60" xr:uid="{00000000-0009-0000-0100-000006000000}">
    <filterColumn colId="7">
      <filters>
        <filter val="Directions Régionales des Impôts (DRI)"/>
      </filters>
    </filterColumn>
  </autoFilter>
  <sortState xmlns:xlrd2="http://schemas.microsoft.com/office/spreadsheetml/2017/richdata2" ref="B22:K60">
    <sortCondition ref="I21:I60"/>
  </sortState>
  <tableColumns count="10">
    <tableColumn id="8" xr3:uid="{00000000-0010-0000-0300-000008000000}" name="GFS Niveau 1" dataDxfId="79" totalsRowDxfId="9"/>
    <tableColumn id="9" xr3:uid="{00000000-0010-0000-0300-000009000000}" name="GFS Niveau 2" dataDxfId="78" totalsRowDxfId="8"/>
    <tableColumn id="10" xr3:uid="{00000000-0010-0000-0300-00000A000000}" name="GFS Niveau 3" dataDxfId="77" totalsRowDxfId="7"/>
    <tableColumn id="7" xr3:uid="{00000000-0010-0000-0300-000007000000}" name="GFS Niveau 4" dataDxfId="76" totalsRowDxfId="6"/>
    <tableColumn id="1" xr3:uid="{00000000-0010-0000-0300-000001000000}" name="Classification SFP" dataDxfId="75" totalsRowDxfId="5"/>
    <tableColumn id="11" xr3:uid="{00000000-0010-0000-0300-00000B000000}" name="Secteur" dataDxfId="74" totalsRowDxfId="4"/>
    <tableColumn id="3" xr3:uid="{00000000-0010-0000-0300-000003000000}" name="Nom du flux de revenus" dataDxfId="73" totalsRowDxfId="3"/>
    <tableColumn id="4" xr3:uid="{00000000-0010-0000-0300-000004000000}" name="Entité de l’État" dataDxfId="72" totalsRowDxfId="2"/>
    <tableColumn id="5" xr3:uid="{00000000-0010-0000-0300-000005000000}" name="Valeur des revenus" dataDxfId="71" totalsRowDxfId="1"/>
    <tableColumn id="2" xr3:uid="{8F9EFD48-22AC-49D1-90C9-330FE689ED70}" name="Devise" dataDxfId="70" totalsRowDxfId="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1205" totalsRowShown="0" headerRowDxfId="69" dataDxfId="68">
  <autoFilter ref="B14:N1205" xr:uid="{00000000-0009-0000-0100-00000A000000}"/>
  <sortState xmlns:xlrd2="http://schemas.microsoft.com/office/spreadsheetml/2017/richdata2" ref="B15:N1205">
    <sortCondition ref="E14:E1205"/>
  </sortState>
  <tableColumns count="13">
    <tableColumn id="7" xr3:uid="{00000000-0010-0000-0400-000007000000}" name="Secteur" dataDxfId="67"/>
    <tableColumn id="1" xr3:uid="{00000000-0010-0000-0400-000001000000}" name="Entreprise" dataDxfId="66"/>
    <tableColumn id="3" xr3:uid="{00000000-0010-0000-0400-000003000000}" name="Entité de l’État" dataDxfId="65"/>
    <tableColumn id="4" xr3:uid="{00000000-0010-0000-0400-000004000000}" name="Nom du paiement" dataDxfId="64"/>
    <tableColumn id="5" xr3:uid="{00000000-0010-0000-0400-000005000000}" name="Perçu par projet (O/N)" dataDxfId="63"/>
    <tableColumn id="6" xr3:uid="{00000000-0010-0000-0400-000006000000}" name="Déclaré par projet (O/N)" dataDxfId="62"/>
    <tableColumn id="2" xr3:uid="{00000000-0010-0000-0400-000002000000}" name="Nom du projet" dataDxfId="61"/>
    <tableColumn id="13" xr3:uid="{00000000-0010-0000-0400-00000D000000}" name="Devise de déclaration" dataDxfId="60"/>
    <tableColumn id="14" xr3:uid="{00000000-0010-0000-0400-00000E000000}" name="Valeur de revenus" dataDxfId="59"/>
    <tableColumn id="18" xr3:uid="{00000000-0010-0000-0400-000012000000}" name="Paiement effectué en nature?" dataDxfId="58"/>
    <tableColumn id="8" xr3:uid="{4EDA321B-D206-45BE-AA21-450873EED28F}" name="Volume en nature (si applicable)" dataDxfId="57"/>
    <tableColumn id="9" xr3:uid="{7C32B81E-95F3-4AFA-A063-B66F8C1C5A0B}" name="Unité (si applicable)" dataDxfId="56"/>
    <tableColumn id="11" xr3:uid="{F3B0EE0C-7585-4B02-A792-5C92BFE24FBA}" name="Commentaires" dataDxfId="10"/>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55" dataDxfId="54">
  <autoFilter ref="A2:G246" xr:uid="{00000000-0009-0000-0100-000001000000}"/>
  <sortState xmlns:xlrd2="http://schemas.microsoft.com/office/spreadsheetml/2017/richdata2" ref="A3:G246">
    <sortCondition ref="A2:A246"/>
  </sortState>
  <tableColumns count="7">
    <tableColumn id="1" xr3:uid="{00000000-0010-0000-0500-000001000000}" name="Nom de pays ou région" dataDxfId="53"/>
    <tableColumn id="2" xr3:uid="{00000000-0010-0000-0500-000002000000}" name="Code ISO de pays (alpha 2)" dataDxfId="52"/>
    <tableColumn id="3" xr3:uid="{00000000-0010-0000-0500-000003000000}" name="Code ISO de devise (alpha 3)" dataDxfId="51"/>
    <tableColumn id="4" xr3:uid="{00000000-0010-0000-0500-000004000000}" name="Code numérique ISO (UN M49)" dataDxfId="50"/>
    <tableColumn id="5" xr3:uid="{00000000-0010-0000-0500-000005000000}" name="Code de devise (ISO 4217)" dataDxfId="49"/>
    <tableColumn id="6" xr3:uid="{00000000-0010-0000-0500-000006000000}" name="Code numérique de devise (ISO 4217)" dataDxfId="48"/>
    <tableColumn id="7" xr3:uid="{00000000-0010-0000-0500-000007000000}" name="Devise" dataDxfId="4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46" dataDxfId="45">
  <autoFilter ref="I2:I7" xr:uid="{00000000-0009-0000-0100-000002000000}"/>
  <tableColumns count="1">
    <tableColumn id="1" xr3:uid="{00000000-0010-0000-0600-000001000000}" name="Liste" dataDxfId="44"/>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43" dataDxfId="41" headerRowBorderDxfId="42" tableBorderDxfId="40">
  <autoFilter ref="I10:K168" xr:uid="{00000000-0009-0000-0100-000004000000}"/>
  <tableColumns count="3">
    <tableColumn id="1" xr3:uid="{00000000-0010-0000-0700-000001000000}" name="Code de devise (ISO 4217)" dataDxfId="39"/>
    <tableColumn id="2" xr3:uid="{00000000-0010-0000-0700-000002000000}" name="Code numérique de devise (ISO 4217)" dataDxfId="38"/>
    <tableColumn id="3" xr3:uid="{00000000-0010-0000-0700-000003000000}" name="Devise" dataDxfId="37"/>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36" dataDxfId="35">
  <autoFilter ref="K2:K7" xr:uid="{00000000-0009-0000-0100-000003000000}"/>
  <tableColumns count="1">
    <tableColumn id="1" xr3:uid="{00000000-0010-0000-0800-000001000000}" name="Liste" dataDxfId="34"/>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fr/pays" TargetMode="External"/><Relationship Id="rId3" Type="http://schemas.openxmlformats.org/officeDocument/2006/relationships/hyperlink" Target="mailto:data@eiti.org" TargetMode="External"/><Relationship Id="rId7" Type="http://schemas.openxmlformats.org/officeDocument/2006/relationships/hyperlink" Target="https://eiti.org/fr" TargetMode="External"/><Relationship Id="rId12" Type="http://schemas.openxmlformats.org/officeDocument/2006/relationships/drawing" Target="../drawings/drawing1.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mailto:data@eiti.org" TargetMode="External"/><Relationship Id="rId11" Type="http://schemas.openxmlformats.org/officeDocument/2006/relationships/printerSettings" Target="../printerSettings/printerSettings1.bin"/><Relationship Id="rId5" Type="http://schemas.openxmlformats.org/officeDocument/2006/relationships/hyperlink" Target="https://eiti.org/fr/donnees" TargetMode="External"/><Relationship Id="rId10" Type="http://schemas.openxmlformats.org/officeDocument/2006/relationships/hyperlink" Target="mailto:data@eiti.org" TargetMode="External"/><Relationship Id="rId4" Type="http://schemas.openxmlformats.org/officeDocument/2006/relationships/hyperlink" Target="mailto:data@eiti.org" TargetMode="External"/><Relationship Id="rId9" Type="http://schemas.openxmlformats.org/officeDocument/2006/relationships/hyperlink" Target="https://eiti.org/fr/document/modele-donnees-resumees-iti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printerSettings" Target="../printerSettings/printerSettings2.bin"/><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mailto:seydou.zerbo@pyramis-ac.com" TargetMode="Externa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drawing" Target="../drawings/drawing3.xml"/><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printerSettings" Target="../printerSettings/printerSettings3.bin"/><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www.finances.gouv.ml/" TargetMode="External"/><Relationship Id="rId8" Type="http://schemas.openxmlformats.org/officeDocument/2006/relationships/hyperlink" Target="https://eiti.org/fr/document/norme-itie-2016" TargetMode="External"/><Relationship Id="rId3" Type="http://schemas.openxmlformats.org/officeDocument/2006/relationships/hyperlink" Target="https://eiti.org/fr/document/norme-itie-2016"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eiti.org/fr/pays" TargetMode="External"/><Relationship Id="rId7" Type="http://schemas.openxmlformats.org/officeDocument/2006/relationships/drawing" Target="../drawings/drawing4.xml"/><Relationship Id="rId2" Type="http://schemas.openxmlformats.org/officeDocument/2006/relationships/hyperlink" Target="https://eiti.org/fr/document/modele-donnees-resumees-itie"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4.bin"/><Relationship Id="rId5" Type="http://schemas.openxmlformats.org/officeDocument/2006/relationships/hyperlink" Target="https://mali.revenuedev.org/dashboard" TargetMode="External"/><Relationship Id="rId10" Type="http://schemas.openxmlformats.org/officeDocument/2006/relationships/table" Target="../tables/table3.xml"/><Relationship Id="rId4" Type="http://schemas.openxmlformats.org/officeDocument/2006/relationships/hyperlink" Target="mailto:data@eiti.org" TargetMode="External"/><Relationship Id="rId9" Type="http://schemas.openxmlformats.org/officeDocument/2006/relationships/table" Target="../tables/table2.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4" Type="http://schemas.openxmlformats.org/officeDocument/2006/relationships/hyperlink" Target="https://eiti.org/fr/pays"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O122"/>
  <sheetViews>
    <sheetView showGridLines="0" topLeftCell="A18" zoomScale="80" zoomScaleNormal="80" workbookViewId="0">
      <selection activeCell="G4" sqref="G4"/>
    </sheetView>
  </sheetViews>
  <sheetFormatPr defaultColWidth="4" defaultRowHeight="24" customHeight="1" x14ac:dyDescent="0.3"/>
  <cols>
    <col min="1" max="1" width="4" style="12"/>
    <col min="2" max="2" width="4" style="12" hidden="1" customWidth="1"/>
    <col min="3" max="3" width="76.5546875" style="12" customWidth="1"/>
    <col min="4" max="4" width="2.88671875" style="12" customWidth="1"/>
    <col min="5" max="5" width="61.5546875" style="12" customWidth="1"/>
    <col min="6" max="6" width="10.5546875" style="12" customWidth="1"/>
    <col min="7" max="7" width="52.88671875" style="12" customWidth="1"/>
    <col min="8" max="14" width="4" style="12"/>
    <col min="15" max="15" width="42" style="12" bestFit="1" customWidth="1"/>
    <col min="16" max="16384" width="4" style="12"/>
  </cols>
  <sheetData>
    <row r="1" spans="3:7" ht="15.75" customHeight="1" x14ac:dyDescent="0.3"/>
    <row r="2" spans="3:7" ht="16.2" x14ac:dyDescent="0.3"/>
    <row r="3" spans="3:7" ht="16.2" x14ac:dyDescent="0.3">
      <c r="E3" s="13"/>
      <c r="G3" s="13"/>
    </row>
    <row r="4" spans="3:7" ht="16.2" x14ac:dyDescent="0.3">
      <c r="E4" s="13" t="s">
        <v>0</v>
      </c>
      <c r="F4" s="239"/>
      <c r="G4" s="301">
        <v>45497</v>
      </c>
    </row>
    <row r="5" spans="3:7" ht="16.2" x14ac:dyDescent="0.3"/>
    <row r="6" spans="3:7" ht="27" customHeight="1" x14ac:dyDescent="0.3"/>
    <row r="7" spans="3:7" ht="0.6" customHeight="1" x14ac:dyDescent="0.3"/>
    <row r="8" spans="3:7" ht="20.100000000000001" customHeight="1" x14ac:dyDescent="0.3"/>
    <row r="9" spans="3:7" ht="16.2" x14ac:dyDescent="0.3">
      <c r="C9" s="14"/>
      <c r="D9" s="15"/>
      <c r="E9" s="15"/>
      <c r="F9" s="16"/>
      <c r="G9" s="16"/>
    </row>
    <row r="10" spans="3:7" x14ac:dyDescent="0.3">
      <c r="C10" s="17" t="s">
        <v>1</v>
      </c>
      <c r="D10" s="18"/>
      <c r="E10" s="18"/>
      <c r="F10" s="16"/>
      <c r="G10" s="16"/>
    </row>
    <row r="11" spans="3:7" ht="16.2" x14ac:dyDescent="0.3">
      <c r="C11" s="19" t="s">
        <v>2</v>
      </c>
      <c r="D11" s="20"/>
      <c r="E11" s="20"/>
      <c r="F11" s="16"/>
      <c r="G11" s="16"/>
    </row>
    <row r="12" spans="3:7" ht="16.2" x14ac:dyDescent="0.3">
      <c r="C12" s="14"/>
      <c r="D12" s="15"/>
      <c r="E12" s="15"/>
      <c r="F12" s="16"/>
      <c r="G12" s="16"/>
    </row>
    <row r="13" spans="3:7" ht="16.2" x14ac:dyDescent="0.3">
      <c r="C13" s="21" t="s">
        <v>3</v>
      </c>
      <c r="D13" s="15"/>
      <c r="E13" s="15"/>
      <c r="F13" s="16"/>
      <c r="G13" s="16"/>
    </row>
    <row r="14" spans="3:7" ht="16.2" x14ac:dyDescent="0.3">
      <c r="C14" s="380" t="s">
        <v>4</v>
      </c>
      <c r="D14" s="380"/>
      <c r="E14" s="380"/>
      <c r="F14" s="16"/>
      <c r="G14" s="16"/>
    </row>
    <row r="15" spans="3:7" ht="16.2" x14ac:dyDescent="0.3">
      <c r="C15" s="22"/>
      <c r="D15" s="22"/>
      <c r="E15" s="22"/>
      <c r="F15" s="16"/>
      <c r="G15" s="16"/>
    </row>
    <row r="16" spans="3:7" ht="16.2" x14ac:dyDescent="0.3">
      <c r="C16" s="23" t="s">
        <v>5</v>
      </c>
      <c r="D16" s="24"/>
      <c r="E16" s="24"/>
      <c r="F16" s="16"/>
      <c r="G16" s="16"/>
    </row>
    <row r="17" spans="3:7" ht="16.2" x14ac:dyDescent="0.3">
      <c r="C17" s="25" t="s">
        <v>6</v>
      </c>
      <c r="D17" s="24"/>
      <c r="E17" s="24"/>
      <c r="F17" s="16"/>
      <c r="G17" s="16"/>
    </row>
    <row r="18" spans="3:7" ht="16.2" x14ac:dyDescent="0.3">
      <c r="C18" s="25" t="s">
        <v>7</v>
      </c>
      <c r="D18" s="24"/>
      <c r="E18" s="24"/>
      <c r="F18" s="16"/>
      <c r="G18" s="16"/>
    </row>
    <row r="19" spans="3:7" ht="16.2" x14ac:dyDescent="0.3">
      <c r="C19" s="388" t="s">
        <v>8</v>
      </c>
      <c r="D19" s="388"/>
      <c r="E19" s="388"/>
      <c r="F19" s="16"/>
      <c r="G19" s="16"/>
    </row>
    <row r="20" spans="3:7" ht="32.1" customHeight="1" x14ac:dyDescent="0.3">
      <c r="C20" s="379" t="s">
        <v>9</v>
      </c>
      <c r="D20" s="379"/>
      <c r="E20" s="379"/>
      <c r="F20" s="16"/>
      <c r="G20" s="16"/>
    </row>
    <row r="21" spans="3:7" ht="16.2" x14ac:dyDescent="0.3">
      <c r="C21" s="24"/>
      <c r="D21" s="24"/>
      <c r="E21" s="24"/>
      <c r="F21" s="16"/>
      <c r="G21" s="16"/>
    </row>
    <row r="22" spans="3:7" ht="16.2" x14ac:dyDescent="0.3">
      <c r="C22" s="26" t="s">
        <v>10</v>
      </c>
      <c r="D22" s="27"/>
      <c r="E22" s="27"/>
      <c r="F22" s="16"/>
      <c r="G22" s="16"/>
    </row>
    <row r="23" spans="3:7" ht="16.2" x14ac:dyDescent="0.3">
      <c r="C23" s="27"/>
      <c r="D23" s="27"/>
      <c r="E23" s="27"/>
      <c r="F23" s="16"/>
      <c r="G23" s="16"/>
    </row>
    <row r="24" spans="3:7" ht="16.2" x14ac:dyDescent="0.3">
      <c r="C24" s="28"/>
      <c r="D24" s="18"/>
      <c r="E24" s="18"/>
      <c r="F24" s="16"/>
      <c r="G24" s="16"/>
    </row>
    <row r="25" spans="3:7" ht="16.2" x14ac:dyDescent="0.3">
      <c r="C25" s="29" t="s">
        <v>11</v>
      </c>
      <c r="D25" s="18"/>
      <c r="E25" s="18"/>
      <c r="F25" s="16"/>
      <c r="G25" s="16"/>
    </row>
    <row r="26" spans="3:7" ht="16.2" x14ac:dyDescent="0.3">
      <c r="C26" s="30"/>
      <c r="D26" s="18"/>
      <c r="E26" s="18"/>
      <c r="F26" s="16"/>
      <c r="G26" s="16"/>
    </row>
    <row r="27" spans="3:7" ht="16.2" x14ac:dyDescent="0.3">
      <c r="C27" s="31" t="s">
        <v>12</v>
      </c>
      <c r="D27" s="18"/>
      <c r="E27" s="18"/>
      <c r="F27" s="16"/>
      <c r="G27" s="16"/>
    </row>
    <row r="28" spans="3:7" ht="16.2" x14ac:dyDescent="0.3">
      <c r="C28" s="31" t="s">
        <v>13</v>
      </c>
      <c r="D28" s="18"/>
      <c r="E28" s="18"/>
      <c r="F28" s="16"/>
      <c r="G28" s="16"/>
    </row>
    <row r="29" spans="3:7" ht="16.2" x14ac:dyDescent="0.3">
      <c r="C29" s="31" t="s">
        <v>14</v>
      </c>
      <c r="D29" s="18"/>
      <c r="E29" s="18"/>
      <c r="F29" s="16"/>
      <c r="G29" s="16"/>
    </row>
    <row r="30" spans="3:7" ht="16.2" x14ac:dyDescent="0.3">
      <c r="C30" s="31" t="s">
        <v>15</v>
      </c>
      <c r="D30" s="18"/>
      <c r="E30" s="18"/>
      <c r="F30" s="16"/>
      <c r="G30" s="16"/>
    </row>
    <row r="31" spans="3:7" ht="16.2" x14ac:dyDescent="0.3">
      <c r="C31" s="31" t="s">
        <v>16</v>
      </c>
      <c r="D31" s="18"/>
      <c r="E31" s="18"/>
      <c r="F31" s="16"/>
      <c r="G31" s="16"/>
    </row>
    <row r="32" spans="3:7" ht="16.2" x14ac:dyDescent="0.3">
      <c r="C32" s="28"/>
      <c r="D32" s="28"/>
      <c r="E32" s="28"/>
      <c r="F32" s="16"/>
      <c r="G32" s="16"/>
    </row>
    <row r="33" spans="3:7" ht="16.2" x14ac:dyDescent="0.35">
      <c r="C33" s="381" t="s">
        <v>17</v>
      </c>
      <c r="D33" s="381"/>
      <c r="E33" s="32" t="s">
        <v>18</v>
      </c>
      <c r="F33" s="16"/>
      <c r="G33" s="16"/>
    </row>
    <row r="34" spans="3:7" s="33" customFormat="1" ht="16.2" x14ac:dyDescent="0.35">
      <c r="C34" s="34"/>
      <c r="D34" s="34"/>
      <c r="E34" s="35"/>
    </row>
    <row r="35" spans="3:7" s="36" customFormat="1" ht="32.4" x14ac:dyDescent="0.3">
      <c r="C35" s="240" t="s">
        <v>19</v>
      </c>
      <c r="E35" s="37" t="s">
        <v>20</v>
      </c>
      <c r="G35" s="38" t="s">
        <v>21</v>
      </c>
    </row>
    <row r="36" spans="3:7" s="33" customFormat="1" ht="16.2" x14ac:dyDescent="0.3">
      <c r="C36" s="39"/>
      <c r="E36" s="39"/>
      <c r="G36" s="39"/>
    </row>
    <row r="37" spans="3:7" ht="16.2" x14ac:dyDescent="0.35">
      <c r="C37" s="23" t="s">
        <v>22</v>
      </c>
      <c r="D37" s="28"/>
      <c r="E37" s="40"/>
      <c r="F37" s="16"/>
      <c r="G37" s="16"/>
    </row>
    <row r="38" spans="3:7" ht="16.2" x14ac:dyDescent="0.35">
      <c r="C38" s="41"/>
      <c r="D38" s="41"/>
      <c r="E38" s="42"/>
    </row>
    <row r="40" spans="3:7" ht="15.6" customHeight="1" x14ac:dyDescent="0.3">
      <c r="C40" s="43" t="s">
        <v>23</v>
      </c>
      <c r="D40" s="44"/>
      <c r="E40" s="45" t="s">
        <v>24</v>
      </c>
      <c r="F40" s="46"/>
      <c r="G40" s="47"/>
    </row>
    <row r="41" spans="3:7" ht="43.5" customHeight="1" x14ac:dyDescent="0.3">
      <c r="C41" s="48" t="s">
        <v>25</v>
      </c>
      <c r="D41" s="44"/>
      <c r="E41" s="49" t="s">
        <v>26</v>
      </c>
      <c r="F41" s="50"/>
      <c r="G41" s="51"/>
    </row>
    <row r="42" spans="3:7" ht="45" customHeight="1" x14ac:dyDescent="0.3">
      <c r="C42" s="48" t="s">
        <v>27</v>
      </c>
      <c r="D42" s="44"/>
      <c r="E42" s="384" t="s">
        <v>28</v>
      </c>
      <c r="F42" s="385"/>
      <c r="G42" s="51"/>
    </row>
    <row r="43" spans="3:7" ht="30" customHeight="1" x14ac:dyDescent="0.3">
      <c r="C43" s="48" t="s">
        <v>29</v>
      </c>
      <c r="D43" s="44"/>
      <c r="E43" s="49" t="s">
        <v>30</v>
      </c>
      <c r="F43" s="50"/>
      <c r="G43" s="51"/>
    </row>
    <row r="44" spans="3:7" ht="48" customHeight="1" x14ac:dyDescent="0.3">
      <c r="C44" s="52" t="s">
        <v>31</v>
      </c>
      <c r="D44" s="44"/>
      <c r="E44" s="386" t="s">
        <v>32</v>
      </c>
      <c r="F44" s="387"/>
      <c r="G44" s="53"/>
    </row>
    <row r="45" spans="3:7" ht="9" customHeight="1" x14ac:dyDescent="0.3"/>
    <row r="46" spans="3:7" ht="17.25" customHeight="1" thickBot="1" x14ac:dyDescent="0.4">
      <c r="C46" s="382" t="s">
        <v>33</v>
      </c>
      <c r="D46" s="382"/>
      <c r="E46" s="382"/>
      <c r="F46" s="382"/>
      <c r="G46" s="382"/>
    </row>
    <row r="47" spans="3:7" ht="24" customHeight="1" thickBot="1" x14ac:dyDescent="0.4">
      <c r="C47" s="383" t="s">
        <v>34</v>
      </c>
      <c r="D47" s="383"/>
      <c r="E47" s="383"/>
      <c r="F47" s="383"/>
      <c r="G47" s="383"/>
    </row>
    <row r="48" spans="3:7" ht="19.5" customHeight="1" thickBot="1" x14ac:dyDescent="0.4">
      <c r="C48" s="382" t="s">
        <v>35</v>
      </c>
      <c r="D48" s="382"/>
      <c r="E48" s="382"/>
      <c r="F48" s="382"/>
      <c r="G48" s="382"/>
    </row>
    <row r="49" spans="2:15" ht="18.75" customHeight="1" thickBot="1" x14ac:dyDescent="0.4">
      <c r="C49" s="376" t="s">
        <v>36</v>
      </c>
      <c r="D49" s="376"/>
      <c r="E49" s="376"/>
      <c r="F49" s="376"/>
      <c r="G49" s="376"/>
    </row>
    <row r="50" spans="2:15" ht="16.8" thickBot="1" x14ac:dyDescent="0.35">
      <c r="C50" s="54"/>
      <c r="D50" s="54"/>
      <c r="E50" s="54"/>
      <c r="F50" s="54"/>
      <c r="G50" s="55"/>
    </row>
    <row r="51" spans="2:15" ht="18.75" customHeight="1" x14ac:dyDescent="0.3">
      <c r="C51" s="377" t="s">
        <v>37</v>
      </c>
      <c r="D51" s="377"/>
      <c r="E51" s="377"/>
    </row>
    <row r="52" spans="2:15" ht="16.2" x14ac:dyDescent="0.3">
      <c r="C52" s="378" t="s">
        <v>38</v>
      </c>
      <c r="D52" s="378"/>
      <c r="E52" s="378"/>
    </row>
    <row r="53" spans="2:15" ht="16.2" x14ac:dyDescent="0.3">
      <c r="B53" s="56" t="s">
        <v>39</v>
      </c>
      <c r="C53" s="57"/>
      <c r="D53" s="56"/>
      <c r="E53" s="58"/>
      <c r="F53" s="56"/>
      <c r="G53" s="56"/>
    </row>
    <row r="54" spans="2:15" ht="16.2" x14ac:dyDescent="0.3">
      <c r="B54" s="59"/>
      <c r="C54" s="59"/>
      <c r="E54" s="60"/>
      <c r="G54" s="60"/>
    </row>
    <row r="55" spans="2:15" s="56" customFormat="1" ht="16.2" x14ac:dyDescent="0.3">
      <c r="B55" s="56" t="s">
        <v>40</v>
      </c>
      <c r="C55" s="61"/>
      <c r="E55" s="62"/>
    </row>
    <row r="56" spans="2:15" s="56" customFormat="1" ht="16.2" x14ac:dyDescent="0.3">
      <c r="B56" s="56" t="s">
        <v>40</v>
      </c>
      <c r="C56" s="61"/>
      <c r="E56" s="62"/>
    </row>
    <row r="57" spans="2:15" ht="15" customHeight="1" x14ac:dyDescent="0.3">
      <c r="B57" s="59"/>
      <c r="C57" s="59"/>
      <c r="E57" s="60"/>
      <c r="G57" s="60"/>
    </row>
    <row r="58" spans="2:15" ht="16.2" x14ac:dyDescent="0.3">
      <c r="B58" s="56" t="s">
        <v>41</v>
      </c>
      <c r="C58" s="63"/>
      <c r="D58" s="56"/>
      <c r="E58" s="58"/>
      <c r="F58" s="56"/>
      <c r="G58" s="56"/>
      <c r="O58" s="56"/>
    </row>
    <row r="59" spans="2:15" s="56" customFormat="1" ht="16.2" x14ac:dyDescent="0.3">
      <c r="B59" s="56" t="s">
        <v>41</v>
      </c>
      <c r="C59" s="61"/>
      <c r="E59" s="58"/>
    </row>
    <row r="60" spans="2:15" ht="16.2" x14ac:dyDescent="0.3">
      <c r="B60" s="56" t="s">
        <v>41</v>
      </c>
      <c r="C60" s="61"/>
      <c r="D60" s="56"/>
      <c r="E60" s="62"/>
      <c r="F60" s="56"/>
      <c r="G60" s="56"/>
    </row>
    <row r="61" spans="2:15" s="56" customFormat="1" ht="16.2" x14ac:dyDescent="0.3">
      <c r="B61" s="56" t="s">
        <v>41</v>
      </c>
      <c r="C61" s="61"/>
      <c r="E61" s="58"/>
      <c r="G61" s="64"/>
    </row>
    <row r="62" spans="2:15" ht="16.2" x14ac:dyDescent="0.3">
      <c r="B62" s="56" t="s">
        <v>41</v>
      </c>
      <c r="C62" s="63"/>
      <c r="D62" s="56"/>
      <c r="E62" s="58"/>
      <c r="F62" s="56"/>
      <c r="G62" s="56"/>
    </row>
    <row r="63" spans="2:15" ht="16.2" x14ac:dyDescent="0.3">
      <c r="B63" s="56" t="s">
        <v>41</v>
      </c>
      <c r="C63" s="61"/>
      <c r="D63" s="56"/>
      <c r="E63" s="62"/>
      <c r="F63" s="56"/>
      <c r="G63" s="56"/>
    </row>
    <row r="64" spans="2:15" s="56" customFormat="1" ht="16.2" x14ac:dyDescent="0.3">
      <c r="B64" s="56" t="s">
        <v>41</v>
      </c>
      <c r="C64" s="61"/>
      <c r="E64" s="58"/>
      <c r="G64" s="64"/>
    </row>
    <row r="65" spans="2:7" ht="16.2" x14ac:dyDescent="0.3">
      <c r="B65" s="56" t="s">
        <v>41</v>
      </c>
      <c r="C65" s="63"/>
      <c r="D65" s="56"/>
      <c r="E65" s="58"/>
      <c r="F65" s="56"/>
      <c r="G65" s="56"/>
    </row>
    <row r="66" spans="2:7" s="56" customFormat="1" ht="16.2" x14ac:dyDescent="0.3">
      <c r="B66" s="56" t="s">
        <v>41</v>
      </c>
      <c r="C66" s="61"/>
      <c r="E66" s="62"/>
    </row>
    <row r="67" spans="2:7" s="56" customFormat="1" ht="16.2" x14ac:dyDescent="0.3">
      <c r="B67" s="56" t="s">
        <v>41</v>
      </c>
      <c r="C67" s="61"/>
      <c r="E67" s="58"/>
      <c r="G67" s="64"/>
    </row>
    <row r="68" spans="2:7" s="56" customFormat="1" ht="16.2" x14ac:dyDescent="0.3">
      <c r="B68" s="59"/>
      <c r="C68" s="59"/>
      <c r="D68" s="12"/>
      <c r="E68" s="60"/>
      <c r="F68" s="12"/>
      <c r="G68" s="60"/>
    </row>
    <row r="69" spans="2:7" ht="16.2" x14ac:dyDescent="0.3">
      <c r="B69" s="56" t="s">
        <v>42</v>
      </c>
      <c r="C69" s="57"/>
      <c r="D69" s="56"/>
      <c r="E69" s="58"/>
      <c r="F69" s="56"/>
      <c r="G69" s="56"/>
    </row>
    <row r="70" spans="2:7" s="56" customFormat="1" ht="16.2" x14ac:dyDescent="0.3">
      <c r="B70" s="56" t="s">
        <v>42</v>
      </c>
      <c r="C70" s="65"/>
      <c r="E70" s="58"/>
    </row>
    <row r="71" spans="2:7" s="56" customFormat="1" ht="16.2" x14ac:dyDescent="0.3">
      <c r="B71" s="56" t="s">
        <v>42</v>
      </c>
      <c r="C71" s="65"/>
      <c r="E71" s="58"/>
    </row>
    <row r="72" spans="2:7" ht="16.2" x14ac:dyDescent="0.3">
      <c r="B72" s="56" t="s">
        <v>42</v>
      </c>
      <c r="C72" s="65"/>
      <c r="D72" s="56"/>
      <c r="E72" s="58"/>
      <c r="F72" s="56"/>
      <c r="G72" s="56"/>
    </row>
    <row r="73" spans="2:7" s="56" customFormat="1" ht="16.2" x14ac:dyDescent="0.3">
      <c r="B73" s="56" t="s">
        <v>42</v>
      </c>
      <c r="C73" s="65"/>
      <c r="E73" s="58"/>
    </row>
    <row r="74" spans="2:7" s="56" customFormat="1" ht="16.2" x14ac:dyDescent="0.3">
      <c r="B74" s="56" t="s">
        <v>42</v>
      </c>
      <c r="C74" s="66"/>
      <c r="E74" s="58"/>
    </row>
    <row r="75" spans="2:7" ht="16.2" x14ac:dyDescent="0.3">
      <c r="B75" s="56" t="s">
        <v>42</v>
      </c>
      <c r="C75" s="65"/>
      <c r="D75" s="56"/>
      <c r="E75" s="58"/>
      <c r="F75" s="56"/>
      <c r="G75" s="56"/>
    </row>
    <row r="76" spans="2:7" ht="16.2" x14ac:dyDescent="0.3">
      <c r="B76" s="56" t="s">
        <v>42</v>
      </c>
      <c r="C76" s="65"/>
      <c r="D76" s="56"/>
      <c r="E76" s="58"/>
      <c r="F76" s="56"/>
      <c r="G76" s="56"/>
    </row>
    <row r="77" spans="2:7" ht="16.2" x14ac:dyDescent="0.3">
      <c r="B77" s="56" t="s">
        <v>42</v>
      </c>
      <c r="C77" s="67"/>
      <c r="D77" s="56"/>
      <c r="E77" s="58"/>
      <c r="F77" s="56"/>
      <c r="G77" s="56"/>
    </row>
    <row r="78" spans="2:7" ht="16.2" x14ac:dyDescent="0.3">
      <c r="B78" s="56" t="s">
        <v>42</v>
      </c>
      <c r="C78" s="65"/>
      <c r="D78" s="56"/>
      <c r="E78" s="68"/>
      <c r="F78" s="56"/>
      <c r="G78" s="56"/>
    </row>
    <row r="79" spans="2:7" ht="16.2" x14ac:dyDescent="0.3">
      <c r="B79" s="56" t="s">
        <v>42</v>
      </c>
      <c r="C79" s="69"/>
      <c r="D79" s="56"/>
      <c r="E79" s="58"/>
      <c r="F79" s="56"/>
      <c r="G79" s="56"/>
    </row>
    <row r="80" spans="2:7" ht="16.2" x14ac:dyDescent="0.3">
      <c r="B80" s="56" t="s">
        <v>42</v>
      </c>
      <c r="C80" s="65"/>
      <c r="D80" s="56"/>
      <c r="E80" s="58"/>
      <c r="F80" s="56"/>
      <c r="G80" s="56"/>
    </row>
    <row r="81" spans="2:7" ht="16.2" x14ac:dyDescent="0.3">
      <c r="B81" s="56" t="s">
        <v>42</v>
      </c>
      <c r="C81" s="65"/>
      <c r="D81" s="56"/>
      <c r="E81" s="58"/>
      <c r="F81" s="56"/>
      <c r="G81" s="56"/>
    </row>
    <row r="82" spans="2:7" ht="16.2" x14ac:dyDescent="0.3">
      <c r="B82" s="56" t="s">
        <v>42</v>
      </c>
      <c r="C82" s="65"/>
      <c r="D82" s="56"/>
      <c r="E82" s="58"/>
      <c r="F82" s="56"/>
      <c r="G82" s="56"/>
    </row>
    <row r="83" spans="2:7" ht="16.2" x14ac:dyDescent="0.3">
      <c r="B83" s="56" t="s">
        <v>42</v>
      </c>
      <c r="C83" s="65"/>
      <c r="D83" s="56"/>
      <c r="E83" s="58"/>
      <c r="F83" s="56"/>
      <c r="G83" s="56"/>
    </row>
    <row r="84" spans="2:7" ht="16.2" x14ac:dyDescent="0.3">
      <c r="B84" s="56"/>
      <c r="C84" s="59"/>
      <c r="D84" s="70"/>
      <c r="E84" s="71"/>
      <c r="F84" s="70"/>
      <c r="G84" s="70"/>
    </row>
    <row r="85" spans="2:7" ht="16.2" x14ac:dyDescent="0.3">
      <c r="B85" s="56"/>
      <c r="C85" s="61"/>
      <c r="D85" s="56"/>
      <c r="E85" s="72"/>
      <c r="F85" s="56"/>
      <c r="G85" s="56"/>
    </row>
    <row r="86" spans="2:7" ht="16.2" x14ac:dyDescent="0.3">
      <c r="B86" s="56"/>
      <c r="C86" s="61"/>
      <c r="D86" s="56"/>
      <c r="E86" s="72"/>
      <c r="F86" s="56"/>
      <c r="G86" s="56"/>
    </row>
    <row r="87" spans="2:7" ht="16.2" x14ac:dyDescent="0.3">
      <c r="B87" s="56"/>
      <c r="C87" s="61"/>
      <c r="D87" s="56"/>
      <c r="E87" s="72"/>
      <c r="F87" s="56"/>
      <c r="G87" s="56"/>
    </row>
    <row r="88" spans="2:7" ht="16.2" x14ac:dyDescent="0.3">
      <c r="B88" s="56"/>
      <c r="C88" s="61"/>
      <c r="D88" s="56"/>
      <c r="E88" s="72"/>
      <c r="F88" s="56"/>
      <c r="G88" s="56"/>
    </row>
    <row r="89" spans="2:7" s="56" customFormat="1" ht="16.2" x14ac:dyDescent="0.3">
      <c r="B89" s="59"/>
      <c r="C89" s="59"/>
      <c r="D89" s="70"/>
      <c r="E89" s="71"/>
      <c r="F89" s="70"/>
      <c r="G89" s="70"/>
    </row>
    <row r="90" spans="2:7" ht="16.2" x14ac:dyDescent="0.3">
      <c r="B90" s="56" t="s">
        <v>43</v>
      </c>
      <c r="C90" s="61"/>
      <c r="D90" s="56"/>
      <c r="E90" s="58"/>
      <c r="F90" s="56"/>
      <c r="G90" s="56"/>
    </row>
    <row r="91" spans="2:7" ht="16.2" x14ac:dyDescent="0.3">
      <c r="B91" s="56" t="s">
        <v>43</v>
      </c>
      <c r="C91" s="61"/>
      <c r="D91" s="56"/>
      <c r="E91" s="58"/>
      <c r="F91" s="56"/>
      <c r="G91" s="56"/>
    </row>
    <row r="92" spans="2:7" ht="16.2" x14ac:dyDescent="0.3">
      <c r="B92" s="56" t="s">
        <v>43</v>
      </c>
      <c r="C92" s="61"/>
      <c r="D92" s="56"/>
      <c r="E92" s="58"/>
      <c r="F92" s="56"/>
      <c r="G92" s="56"/>
    </row>
    <row r="93" spans="2:7" ht="16.2" x14ac:dyDescent="0.3">
      <c r="B93" s="56" t="s">
        <v>43</v>
      </c>
      <c r="C93" s="58"/>
      <c r="D93" s="56"/>
      <c r="E93" s="58"/>
      <c r="F93" s="56"/>
      <c r="G93" s="56"/>
    </row>
    <row r="94" spans="2:7" ht="16.2" x14ac:dyDescent="0.3">
      <c r="C94" s="41"/>
      <c r="D94" s="41"/>
      <c r="E94" s="41"/>
      <c r="F94" s="41"/>
    </row>
    <row r="95" spans="2:7" ht="16.2" x14ac:dyDescent="0.3"/>
    <row r="103" ht="16.2" x14ac:dyDescent="0.3"/>
    <row r="104" ht="16.2" x14ac:dyDescent="0.3"/>
    <row r="105" ht="16.2" x14ac:dyDescent="0.3"/>
    <row r="106" ht="16.2" x14ac:dyDescent="0.3"/>
    <row r="107" ht="16.2" x14ac:dyDescent="0.3"/>
    <row r="108" ht="16.2" x14ac:dyDescent="0.3"/>
    <row r="109" ht="16.2" x14ac:dyDescent="0.3"/>
    <row r="110" ht="16.2" x14ac:dyDescent="0.3"/>
    <row r="111" ht="16.2" x14ac:dyDescent="0.3"/>
    <row r="112" ht="16.2" x14ac:dyDescent="0.3"/>
    <row r="113" ht="16.2" x14ac:dyDescent="0.3"/>
    <row r="114" ht="16.2" x14ac:dyDescent="0.3"/>
    <row r="115" ht="16.2" x14ac:dyDescent="0.3"/>
    <row r="116" ht="16.2" x14ac:dyDescent="0.3"/>
    <row r="117" ht="16.2" x14ac:dyDescent="0.3"/>
    <row r="118" ht="16.2" x14ac:dyDescent="0.3"/>
    <row r="119" ht="16.2" x14ac:dyDescent="0.3"/>
    <row r="120" ht="16.2" x14ac:dyDescent="0.3"/>
    <row r="121" ht="16.2" x14ac:dyDescent="0.3"/>
    <row r="122" ht="16.2" x14ac:dyDescent="0.3"/>
  </sheetData>
  <mergeCells count="12">
    <mergeCell ref="C49:G49"/>
    <mergeCell ref="C51:E51"/>
    <mergeCell ref="C52:E52"/>
    <mergeCell ref="C20:E20"/>
    <mergeCell ref="C14:E14"/>
    <mergeCell ref="C33:D33"/>
    <mergeCell ref="C46:G46"/>
    <mergeCell ref="C47:G47"/>
    <mergeCell ref="C48:G48"/>
    <mergeCell ref="E42:F42"/>
    <mergeCell ref="E44:F44"/>
    <mergeCell ref="C19:E19"/>
  </mergeCells>
  <dataValidations count="5">
    <dataValidation type="whole" allowBlank="1" showInputMessage="1" showErrorMessage="1" errorTitle="Veuillez ne pas modifier" error="Veuillez ne pas modifier ces cellules" sqref="C50:E51 F50:G52 C43:C45 C9:C10 C12:C41 D9:G45" xr:uid="{13F155AD-BBB8-4E9A-B392-DA413267DE35}">
      <formula1>10000</formula1>
      <formula2>50000</formula2>
    </dataValidation>
    <dataValidation type="whole" errorStyle="warning" allowBlank="1" showInputMessage="1" showErrorMessage="1" errorTitle="Veuillez ne pas modifier" error="Renseigné par le Secrétariat International" sqref="G4" xr:uid="{F920BEDA-BF7E-4A43-83C5-3937312D3587}">
      <formula1>444</formula1>
      <formula2>555</formula2>
    </dataValidation>
    <dataValidation type="whole" allowBlank="1" showInputMessage="1" showErrorMessage="1" errorTitle="Veuillez ne pas modifier" error="Veuillez ne pas modifier ces cellules" sqref="C46:G49 C42" xr:uid="{EAE1BBC4-6443-47CD-9131-7AE0B65466F1}">
      <formula1>444</formula1>
      <formula2>445</formula2>
    </dataValidation>
    <dataValidation allowBlank="1" showInputMessage="1" showErrorMessage="1" errorTitle="Veuillez ne pas modifier" error="Veuillez ne pas modifier ces cellules" sqref="C52:E52" xr:uid="{655ACAC1-5954-4C64-B9C5-3C0536942680}"/>
    <dataValidation type="whole" allowBlank="1" showInputMessage="1" showErrorMessage="1" errorTitle="Veuillez ne pas modifier" error="Veuillez ne pas modifier ces cellules" sqref="C11" xr:uid="{4DD1DD63-FCE6-41BF-8EB8-0746FAC32F0A}">
      <formula1>4</formula1>
      <formula2>5</formula2>
    </dataValidation>
  </dataValidations>
  <hyperlinks>
    <hyperlink ref="C49:G49" r:id="rId1" display="Give us your feedback or report a conflict in the data! Write to us at  data@eiti.org" xr:uid="{00000000-0004-0000-0000-000003000000}"/>
    <hyperlink ref="G49" r:id="rId2" display="Give us your feedback or report a conflict in the data! Write to us at  data@eiti.org" xr:uid="{00000000-0004-0000-0000-000007000000}"/>
    <hyperlink ref="E49:F49" r:id="rId3" display="Give us your feedback or report a conflict in the data! Write to us at  data@eiti.org" xr:uid="{00000000-0004-0000-0000-00000B000000}"/>
    <hyperlink ref="F49" r:id="rId4" display="Give us your feedback or report a conflict in the data! Write to us at  data@eiti.org" xr:uid="{00000000-0004-0000-0000-00000F000000}"/>
    <hyperlink ref="C20:E20" r:id="rId5" display="4. Les données serviront à alimenter le référentiel mondial de données ITIE, disponible sur le site Internet international de l’ITIE à https://eiti.org/fr/donnees. Le fichier vous sera renvoyé, afin de pouvoir être publié sur les canaux de votre choix." xr:uid="{00000000-0004-0000-0000-000011000000}"/>
    <hyperlink ref="E33" r:id="rId6" xr:uid="{00000000-0004-0000-0000-000010000000}"/>
    <hyperlink ref="C46:G46" r:id="rId7" display="Pour plus d’information sur l’ITIE, visitez notre site Internet  https://eiti.org" xr:uid="{3E04576D-7ECA-4DE4-8061-A5DAEEDAD777}"/>
    <hyperlink ref="C47:G47" r:id="rId8" display="Vous voulez en savoir plus sur votre pays ? Vérifiez si votre pays met en œuvre la Norme ITIE en visitant https://eiti.org/countries" xr:uid="{59122BD4-E3AC-460E-97D6-C3A524F16B1E}"/>
    <hyperlink ref="C48:G48" r:id="rId9" display="Pour la version la plus récente des modèles de données résumées, consultez https://eiti.org/fr/document/modele-donnees-resumees-itie" xr:uid="{383869F0-2B8C-4CEC-ACE7-9224BDDDC087}"/>
    <hyperlink ref="C19:E19" r:id="rId10" display="3. Prière de soumettre cette fiche de données en même temps que le Rapport ITIE. L’envoyer au Secrétariat international à : data@eiti.org. " xr:uid="{FB3CFA49-57A4-49D6-8B35-1EE96AAAD3B8}"/>
  </hyperlinks>
  <pageMargins left="0.7" right="0.7" top="0.75" bottom="0.75" header="0.3" footer="0.3"/>
  <pageSetup paperSize="9" orientation="portrait"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126"/>
  <sheetViews>
    <sheetView showGridLines="0" topLeftCell="A46" zoomScale="80" zoomScaleNormal="80" workbookViewId="0">
      <selection activeCell="E60" sqref="E60"/>
    </sheetView>
  </sheetViews>
  <sheetFormatPr defaultColWidth="4" defaultRowHeight="24" customHeight="1" x14ac:dyDescent="0.3"/>
  <cols>
    <col min="1" max="1" width="4" style="12"/>
    <col min="2" max="2" width="4" style="12" hidden="1" customWidth="1"/>
    <col min="3" max="3" width="84.109375" style="12" customWidth="1"/>
    <col min="4" max="4" width="2.88671875" style="12" customWidth="1"/>
    <col min="5" max="5" width="62.109375" style="12" customWidth="1"/>
    <col min="6" max="6" width="2.88671875" style="12" customWidth="1"/>
    <col min="7" max="7" width="58.44140625" style="12" customWidth="1"/>
    <col min="8" max="10" width="4" style="12"/>
    <col min="11" max="11" width="9.5546875" style="12" bestFit="1" customWidth="1"/>
    <col min="12" max="14" width="4" style="12"/>
    <col min="15" max="15" width="42" style="12" bestFit="1" customWidth="1"/>
    <col min="16" max="16" width="50" style="12" customWidth="1"/>
    <col min="17" max="16384" width="4" style="12"/>
  </cols>
  <sheetData>
    <row r="1" spans="3:9" ht="15.75" hidden="1" customHeight="1" x14ac:dyDescent="0.3"/>
    <row r="2" spans="3:9" ht="16.2" hidden="1" x14ac:dyDescent="0.3"/>
    <row r="3" spans="3:9" ht="16.2" hidden="1" x14ac:dyDescent="0.3">
      <c r="E3" s="13"/>
      <c r="G3" s="13" t="s">
        <v>44</v>
      </c>
    </row>
    <row r="4" spans="3:9" ht="16.2" hidden="1" x14ac:dyDescent="0.3">
      <c r="E4" s="13"/>
      <c r="G4" s="13">
        <f>Introduction!G4</f>
        <v>45497</v>
      </c>
    </row>
    <row r="5" spans="3:9" ht="16.2" hidden="1" x14ac:dyDescent="0.3"/>
    <row r="6" spans="3:9" ht="16.2" hidden="1" x14ac:dyDescent="0.3"/>
    <row r="7" spans="3:9" ht="16.2" x14ac:dyDescent="0.3"/>
    <row r="8" spans="3:9" ht="16.2" x14ac:dyDescent="0.3">
      <c r="C8" s="15" t="s">
        <v>45</v>
      </c>
      <c r="D8" s="15"/>
      <c r="E8" s="15"/>
      <c r="F8" s="15"/>
      <c r="G8" s="15"/>
    </row>
    <row r="9" spans="3:9" ht="19.5" customHeight="1" x14ac:dyDescent="0.3">
      <c r="C9" s="73" t="s">
        <v>46</v>
      </c>
      <c r="D9" s="74"/>
      <c r="E9" s="74"/>
      <c r="F9" s="74"/>
      <c r="G9" s="73"/>
    </row>
    <row r="10" spans="3:9" ht="30.6" customHeight="1" x14ac:dyDescent="0.3">
      <c r="C10" s="389" t="s">
        <v>47</v>
      </c>
      <c r="D10" s="389"/>
      <c r="E10" s="389"/>
      <c r="F10" s="75"/>
      <c r="G10" s="391"/>
    </row>
    <row r="11" spans="3:9" ht="31.5" customHeight="1" x14ac:dyDescent="0.3">
      <c r="C11" s="390" t="s">
        <v>48</v>
      </c>
      <c r="D11" s="390"/>
      <c r="E11" s="390"/>
      <c r="F11" s="75"/>
      <c r="G11" s="391"/>
    </row>
    <row r="12" spans="3:9" ht="14.4" customHeight="1" x14ac:dyDescent="0.3">
      <c r="C12" s="390" t="s">
        <v>49</v>
      </c>
      <c r="D12" s="390"/>
      <c r="E12" s="390"/>
      <c r="F12" s="390"/>
      <c r="G12" s="391"/>
    </row>
    <row r="13" spans="3:9" ht="14.1" customHeight="1" x14ac:dyDescent="0.35">
      <c r="C13" s="76" t="s">
        <v>50</v>
      </c>
      <c r="D13" s="76"/>
      <c r="E13" s="76"/>
      <c r="F13" s="76"/>
      <c r="G13" s="391"/>
      <c r="H13" s="77"/>
      <c r="I13" s="77"/>
    </row>
    <row r="14" spans="3:9" ht="16.2" x14ac:dyDescent="0.3">
      <c r="D14" s="78"/>
      <c r="E14" s="78"/>
    </row>
    <row r="15" spans="3:9" ht="32.4" x14ac:dyDescent="0.3">
      <c r="C15" s="240" t="s">
        <v>19</v>
      </c>
      <c r="D15" s="33"/>
      <c r="E15" s="37" t="s">
        <v>51</v>
      </c>
      <c r="F15" s="33"/>
      <c r="G15" s="79" t="s">
        <v>21</v>
      </c>
    </row>
    <row r="16" spans="3:9" ht="16.2" x14ac:dyDescent="0.3">
      <c r="D16" s="78"/>
      <c r="E16" s="78"/>
    </row>
    <row r="17" spans="1:7" ht="24.6" thickBot="1" x14ac:dyDescent="0.35">
      <c r="B17" s="80"/>
      <c r="C17" s="81" t="s">
        <v>52</v>
      </c>
      <c r="D17" s="82"/>
      <c r="E17" s="83"/>
      <c r="F17" s="82"/>
      <c r="G17" s="82"/>
    </row>
    <row r="18" spans="1:7" ht="16.8" thickBot="1" x14ac:dyDescent="0.35">
      <c r="A18" s="84"/>
      <c r="B18" s="84"/>
      <c r="C18" s="85" t="s">
        <v>53</v>
      </c>
      <c r="D18" s="86"/>
      <c r="E18" s="87" t="s">
        <v>54</v>
      </c>
      <c r="F18" s="86"/>
      <c r="G18" s="88" t="s">
        <v>55</v>
      </c>
    </row>
    <row r="19" spans="1:7" ht="16.8" thickBot="1" x14ac:dyDescent="0.35">
      <c r="B19" s="89"/>
      <c r="C19" s="90" t="s">
        <v>39</v>
      </c>
      <c r="D19" s="82"/>
      <c r="E19" s="91"/>
      <c r="F19" s="82"/>
      <c r="G19" s="91"/>
    </row>
    <row r="20" spans="1:7" ht="16.2" x14ac:dyDescent="0.3">
      <c r="A20" s="56"/>
      <c r="B20" s="56" t="s">
        <v>39</v>
      </c>
      <c r="C20" s="92" t="s">
        <v>56</v>
      </c>
      <c r="D20" s="56"/>
      <c r="E20" s="241" t="s">
        <v>57</v>
      </c>
      <c r="F20" s="56"/>
      <c r="G20" s="93"/>
    </row>
    <row r="21" spans="1:7" ht="16.2" x14ac:dyDescent="0.3">
      <c r="A21" s="56"/>
      <c r="B21" s="56" t="s">
        <v>39</v>
      </c>
      <c r="C21" s="94" t="s">
        <v>58</v>
      </c>
      <c r="D21" s="56"/>
      <c r="E21" s="95" t="str">
        <f>IFERROR(VLOOKUP($E$20,Table1_Country_codes_and_currencies[],3,FALSE),"")</f>
        <v>MLI</v>
      </c>
      <c r="F21" s="56"/>
      <c r="G21" s="93"/>
    </row>
    <row r="22" spans="1:7" ht="16.2" x14ac:dyDescent="0.3">
      <c r="B22" s="56" t="s">
        <v>39</v>
      </c>
      <c r="C22" s="94" t="s">
        <v>59</v>
      </c>
      <c r="D22" s="56"/>
      <c r="E22" s="95" t="s">
        <v>60</v>
      </c>
      <c r="F22" s="56"/>
      <c r="G22" s="93"/>
    </row>
    <row r="23" spans="1:7" ht="16.8" thickBot="1" x14ac:dyDescent="0.35">
      <c r="B23" s="56" t="s">
        <v>39</v>
      </c>
      <c r="C23" s="96" t="s">
        <v>61</v>
      </c>
      <c r="D23" s="97"/>
      <c r="E23" s="98" t="str">
        <f>IFERROR(VLOOKUP($E$20,Table1_Country_codes_and_currencies[],5,FALSE),"")</f>
        <v>XOF</v>
      </c>
      <c r="F23" s="97"/>
      <c r="G23" s="99"/>
    </row>
    <row r="24" spans="1:7" ht="16.8" thickBot="1" x14ac:dyDescent="0.35">
      <c r="B24" s="89"/>
      <c r="C24" s="90" t="s">
        <v>40</v>
      </c>
      <c r="D24" s="82"/>
      <c r="E24" s="91"/>
      <c r="F24" s="82"/>
      <c r="G24" s="91"/>
    </row>
    <row r="25" spans="1:7" ht="16.2" x14ac:dyDescent="0.3">
      <c r="A25" s="56"/>
      <c r="B25" s="56" t="s">
        <v>40</v>
      </c>
      <c r="C25" s="92" t="s">
        <v>62</v>
      </c>
      <c r="D25" s="56"/>
      <c r="E25" s="242">
        <v>44562</v>
      </c>
      <c r="F25" s="56"/>
      <c r="G25" s="93"/>
    </row>
    <row r="26" spans="1:7" ht="16.8" thickBot="1" x14ac:dyDescent="0.35">
      <c r="A26" s="56"/>
      <c r="B26" s="56" t="s">
        <v>40</v>
      </c>
      <c r="C26" s="100" t="s">
        <v>63</v>
      </c>
      <c r="D26" s="97"/>
      <c r="E26" s="242">
        <v>44926</v>
      </c>
      <c r="F26" s="97"/>
      <c r="G26" s="99"/>
    </row>
    <row r="27" spans="1:7" ht="16.8" thickBot="1" x14ac:dyDescent="0.35">
      <c r="B27" s="89"/>
      <c r="C27" s="90" t="s">
        <v>41</v>
      </c>
      <c r="D27" s="82"/>
      <c r="E27" s="101"/>
      <c r="F27" s="82"/>
      <c r="G27" s="91"/>
    </row>
    <row r="28" spans="1:7" ht="16.2" x14ac:dyDescent="0.3">
      <c r="B28" s="56" t="s">
        <v>41</v>
      </c>
      <c r="C28" s="102" t="s">
        <v>64</v>
      </c>
      <c r="D28" s="56"/>
      <c r="E28" s="241" t="s">
        <v>65</v>
      </c>
      <c r="F28" s="56"/>
      <c r="G28" s="93"/>
    </row>
    <row r="29" spans="1:7" ht="16.2" x14ac:dyDescent="0.3">
      <c r="A29" s="56"/>
      <c r="B29" s="56" t="s">
        <v>41</v>
      </c>
      <c r="C29" s="92" t="s">
        <v>66</v>
      </c>
      <c r="D29" s="56"/>
      <c r="E29" s="243" t="s">
        <v>67</v>
      </c>
      <c r="F29" s="56"/>
      <c r="G29" s="93"/>
    </row>
    <row r="30" spans="1:7" ht="16.2" x14ac:dyDescent="0.3">
      <c r="B30" s="56" t="s">
        <v>41</v>
      </c>
      <c r="C30" s="92" t="s">
        <v>68</v>
      </c>
      <c r="D30" s="56"/>
      <c r="E30" s="244">
        <v>45463</v>
      </c>
      <c r="F30" s="56"/>
      <c r="G30" s="93"/>
    </row>
    <row r="31" spans="1:7" ht="16.2" x14ac:dyDescent="0.3">
      <c r="A31" s="56"/>
      <c r="B31" s="56" t="s">
        <v>41</v>
      </c>
      <c r="C31" s="92" t="s">
        <v>69</v>
      </c>
      <c r="D31" s="56"/>
      <c r="E31" s="330" t="s">
        <v>2461</v>
      </c>
      <c r="F31" s="56"/>
      <c r="G31" s="93"/>
    </row>
    <row r="32" spans="1:7" ht="32.4" x14ac:dyDescent="0.3">
      <c r="B32" s="56" t="s">
        <v>41</v>
      </c>
      <c r="C32" s="103" t="s">
        <v>70</v>
      </c>
      <c r="D32" s="104"/>
      <c r="E32" s="243" t="s">
        <v>71</v>
      </c>
      <c r="F32" s="104"/>
      <c r="G32" s="105"/>
    </row>
    <row r="33" spans="1:9" ht="16.2" x14ac:dyDescent="0.3">
      <c r="B33" s="56" t="s">
        <v>41</v>
      </c>
      <c r="C33" s="92" t="s">
        <v>72</v>
      </c>
      <c r="D33" s="56"/>
      <c r="E33" s="244" t="s">
        <v>73</v>
      </c>
      <c r="F33" s="56"/>
      <c r="G33" s="106"/>
    </row>
    <row r="34" spans="1:9" ht="16.2" x14ac:dyDescent="0.3">
      <c r="A34" s="56"/>
      <c r="B34" s="56" t="s">
        <v>41</v>
      </c>
      <c r="C34" s="92" t="s">
        <v>74</v>
      </c>
      <c r="D34" s="56"/>
      <c r="E34" s="245"/>
      <c r="F34" s="56"/>
      <c r="G34" s="106"/>
    </row>
    <row r="35" spans="1:9" ht="16.2" x14ac:dyDescent="0.3">
      <c r="B35" s="56" t="s">
        <v>41</v>
      </c>
      <c r="C35" s="103" t="s">
        <v>75</v>
      </c>
      <c r="D35" s="104"/>
      <c r="E35" s="243" t="s">
        <v>71</v>
      </c>
      <c r="F35" s="107"/>
      <c r="G35" s="108"/>
    </row>
    <row r="36" spans="1:9" ht="16.2" x14ac:dyDescent="0.3">
      <c r="A36" s="56"/>
      <c r="B36" s="56" t="s">
        <v>41</v>
      </c>
      <c r="C36" s="92" t="s">
        <v>76</v>
      </c>
      <c r="D36" s="56"/>
      <c r="E36" s="244" t="s">
        <v>73</v>
      </c>
      <c r="F36" s="56"/>
      <c r="G36" s="93"/>
    </row>
    <row r="37" spans="1:9" ht="16.8" thickBot="1" x14ac:dyDescent="0.35">
      <c r="A37" s="56"/>
      <c r="B37" s="56" t="s">
        <v>41</v>
      </c>
      <c r="C37" s="92" t="s">
        <v>77</v>
      </c>
      <c r="D37" s="109"/>
      <c r="E37" s="246"/>
      <c r="F37" s="97"/>
      <c r="G37" s="110"/>
      <c r="H37" s="111"/>
      <c r="I37" s="111"/>
    </row>
    <row r="38" spans="1:9" ht="15.9" customHeight="1" thickBot="1" x14ac:dyDescent="0.35">
      <c r="C38" s="274" t="s">
        <v>78</v>
      </c>
      <c r="D38" s="112"/>
      <c r="E38" s="58"/>
      <c r="F38" s="113"/>
      <c r="G38" s="64"/>
      <c r="H38" s="111"/>
      <c r="I38" s="111"/>
    </row>
    <row r="39" spans="1:9" ht="16.2" x14ac:dyDescent="0.3">
      <c r="A39" s="56"/>
      <c r="B39" s="59"/>
      <c r="C39" s="114" t="s">
        <v>79</v>
      </c>
      <c r="D39" s="115"/>
      <c r="E39" s="247" t="s">
        <v>80</v>
      </c>
      <c r="F39" s="111"/>
      <c r="G39" s="116"/>
      <c r="H39" s="111"/>
      <c r="I39" s="111"/>
    </row>
    <row r="40" spans="1:9" ht="16.8" thickBot="1" x14ac:dyDescent="0.35">
      <c r="B40" s="56" t="s">
        <v>42</v>
      </c>
      <c r="C40" s="117" t="s">
        <v>81</v>
      </c>
      <c r="D40" s="118"/>
      <c r="E40" s="246"/>
      <c r="F40" s="119"/>
      <c r="G40" s="120"/>
      <c r="H40" s="111"/>
      <c r="I40" s="111"/>
    </row>
    <row r="41" spans="1:9" ht="18" customHeight="1" thickBot="1" x14ac:dyDescent="0.35">
      <c r="A41" s="56"/>
      <c r="B41" s="56" t="s">
        <v>42</v>
      </c>
      <c r="C41" s="90" t="s">
        <v>42</v>
      </c>
      <c r="D41" s="82"/>
      <c r="E41" s="121"/>
      <c r="F41" s="82"/>
      <c r="G41" s="121"/>
    </row>
    <row r="42" spans="1:9" ht="15.6" customHeight="1" x14ac:dyDescent="0.3">
      <c r="B42" s="56" t="s">
        <v>42</v>
      </c>
      <c r="C42" s="94" t="s">
        <v>82</v>
      </c>
      <c r="D42" s="56"/>
      <c r="E42" s="95"/>
      <c r="F42" s="56"/>
      <c r="G42" s="56"/>
    </row>
    <row r="43" spans="1:9" ht="16.5" customHeight="1" x14ac:dyDescent="0.3">
      <c r="A43" s="56"/>
      <c r="B43" s="56" t="s">
        <v>42</v>
      </c>
      <c r="C43" s="122" t="s">
        <v>83</v>
      </c>
      <c r="D43" s="56"/>
      <c r="E43" s="243" t="s">
        <v>65</v>
      </c>
      <c r="F43" s="56"/>
      <c r="G43" s="106"/>
      <c r="H43" s="111"/>
      <c r="I43" s="111"/>
    </row>
    <row r="44" spans="1:9" ht="16.5" customHeight="1" x14ac:dyDescent="0.3">
      <c r="A44" s="56"/>
      <c r="B44" s="56" t="s">
        <v>42</v>
      </c>
      <c r="C44" s="122" t="s">
        <v>84</v>
      </c>
      <c r="D44" s="56"/>
      <c r="E44" s="243" t="s">
        <v>65</v>
      </c>
      <c r="F44" s="56"/>
      <c r="G44" s="106"/>
      <c r="H44" s="111"/>
      <c r="I44" s="111"/>
    </row>
    <row r="45" spans="1:9" ht="15.6" customHeight="1" x14ac:dyDescent="0.3">
      <c r="B45" s="56" t="s">
        <v>42</v>
      </c>
      <c r="C45" s="122" t="s">
        <v>85</v>
      </c>
      <c r="D45" s="56"/>
      <c r="E45" s="243" t="s">
        <v>65</v>
      </c>
      <c r="F45" s="56"/>
      <c r="G45" s="106"/>
      <c r="H45" s="111"/>
      <c r="I45" s="111"/>
    </row>
    <row r="46" spans="1:9" ht="18" customHeight="1" x14ac:dyDescent="0.3">
      <c r="B46" s="56" t="s">
        <v>42</v>
      </c>
      <c r="C46" s="122" t="s">
        <v>86</v>
      </c>
      <c r="D46" s="56"/>
      <c r="E46" s="243" t="s">
        <v>71</v>
      </c>
      <c r="F46" s="56"/>
      <c r="G46" s="106"/>
    </row>
    <row r="47" spans="1:9" ht="16.2" x14ac:dyDescent="0.3">
      <c r="B47" s="56" t="s">
        <v>42</v>
      </c>
      <c r="C47" s="123" t="s">
        <v>87</v>
      </c>
      <c r="D47" s="56"/>
      <c r="E47" s="243"/>
      <c r="F47" s="56"/>
      <c r="G47" s="106"/>
    </row>
    <row r="48" spans="1:9" ht="16.2" x14ac:dyDescent="0.3">
      <c r="B48" s="56" t="s">
        <v>42</v>
      </c>
      <c r="C48" s="122" t="s">
        <v>88</v>
      </c>
      <c r="D48" s="56"/>
      <c r="E48" s="243">
        <v>9</v>
      </c>
      <c r="F48" s="56"/>
      <c r="G48" s="106" t="s">
        <v>2462</v>
      </c>
      <c r="H48" s="111"/>
      <c r="I48" s="111"/>
    </row>
    <row r="49" spans="1:15" ht="16.2" x14ac:dyDescent="0.3">
      <c r="B49" s="56" t="s">
        <v>42</v>
      </c>
      <c r="C49" s="122" t="s">
        <v>89</v>
      </c>
      <c r="D49" s="124"/>
      <c r="E49" s="243">
        <v>31</v>
      </c>
      <c r="F49" s="56"/>
      <c r="G49" s="125"/>
      <c r="H49" s="111"/>
      <c r="I49" s="111"/>
    </row>
    <row r="50" spans="1:15" ht="16.2" x14ac:dyDescent="0.3">
      <c r="B50" s="56" t="s">
        <v>42</v>
      </c>
      <c r="C50" s="126" t="s">
        <v>90</v>
      </c>
      <c r="D50" s="56"/>
      <c r="E50" s="248" t="s">
        <v>91</v>
      </c>
      <c r="F50" s="104"/>
      <c r="G50" s="106"/>
      <c r="H50" s="111"/>
      <c r="I50" s="111"/>
    </row>
    <row r="51" spans="1:15" ht="16.2" x14ac:dyDescent="0.3">
      <c r="B51" s="56" t="s">
        <v>42</v>
      </c>
      <c r="C51" s="127" t="s">
        <v>92</v>
      </c>
      <c r="D51" s="56"/>
      <c r="E51" s="249">
        <v>612.75</v>
      </c>
      <c r="F51" s="56"/>
      <c r="G51" s="106" t="s">
        <v>93</v>
      </c>
      <c r="H51" s="111"/>
      <c r="I51" s="111"/>
    </row>
    <row r="52" spans="1:15" ht="32.4" x14ac:dyDescent="0.3">
      <c r="B52" s="56" t="s">
        <v>42</v>
      </c>
      <c r="C52" s="128" t="s">
        <v>94</v>
      </c>
      <c r="D52" s="129"/>
      <c r="E52" s="355" t="s">
        <v>95</v>
      </c>
      <c r="F52" s="129"/>
      <c r="G52" s="106" t="s">
        <v>73</v>
      </c>
      <c r="H52" s="111"/>
      <c r="I52" s="111"/>
    </row>
    <row r="53" spans="1:15" s="84" customFormat="1" ht="25.5" customHeight="1" x14ac:dyDescent="0.3">
      <c r="A53" s="12"/>
      <c r="B53" s="56" t="s">
        <v>42</v>
      </c>
      <c r="C53" s="130" t="s">
        <v>96</v>
      </c>
      <c r="D53" s="56"/>
      <c r="E53" s="131"/>
      <c r="F53" s="56"/>
      <c r="G53" s="105"/>
      <c r="H53" s="12"/>
      <c r="I53" s="12"/>
    </row>
    <row r="54" spans="1:15" ht="15.6" customHeight="1" x14ac:dyDescent="0.3">
      <c r="B54" s="56" t="s">
        <v>42</v>
      </c>
      <c r="C54" s="122" t="s">
        <v>97</v>
      </c>
      <c r="D54" s="56"/>
      <c r="E54" s="243" t="s">
        <v>65</v>
      </c>
      <c r="F54" s="56"/>
      <c r="G54" s="106"/>
    </row>
    <row r="55" spans="1:15" s="56" customFormat="1" ht="16.2" x14ac:dyDescent="0.3">
      <c r="A55" s="12"/>
      <c r="C55" s="122" t="s">
        <v>98</v>
      </c>
      <c r="E55" s="243" t="s">
        <v>65</v>
      </c>
      <c r="G55" s="106"/>
      <c r="H55" s="12"/>
      <c r="I55" s="12"/>
    </row>
    <row r="56" spans="1:15" s="56" customFormat="1" ht="15.6" customHeight="1" x14ac:dyDescent="0.3">
      <c r="A56" s="12"/>
      <c r="C56" s="122" t="s">
        <v>99</v>
      </c>
      <c r="E56" s="243" t="s">
        <v>65</v>
      </c>
      <c r="G56" s="106"/>
      <c r="H56" s="84"/>
      <c r="I56" s="84"/>
    </row>
    <row r="57" spans="1:15" ht="16.8" thickBot="1" x14ac:dyDescent="0.35">
      <c r="B57" s="56"/>
      <c r="C57" s="132" t="s">
        <v>100</v>
      </c>
      <c r="D57" s="97"/>
      <c r="E57" s="243" t="s">
        <v>71</v>
      </c>
      <c r="F57" s="97"/>
      <c r="G57" s="133"/>
    </row>
    <row r="58" spans="1:15" ht="16.8" thickBot="1" x14ac:dyDescent="0.35">
      <c r="B58" s="56"/>
      <c r="C58" s="134" t="s">
        <v>101</v>
      </c>
      <c r="D58" s="135"/>
      <c r="E58" s="136">
        <f>SUM(E59:E62)</f>
        <v>1</v>
      </c>
      <c r="F58" s="135"/>
      <c r="G58" s="135"/>
      <c r="H58" s="56"/>
      <c r="I58" s="56"/>
    </row>
    <row r="59" spans="1:15" ht="16.2" x14ac:dyDescent="0.3">
      <c r="B59" s="56"/>
      <c r="C59" s="92" t="s">
        <v>102</v>
      </c>
      <c r="D59" s="56"/>
      <c r="E59" s="329">
        <f>COUNTIF('Partie 2 - Liste de pointage'!$D:$D,Listes!$K$4)/SUM(COUNTIF('Partie 2 - Liste de pointage'!$D:$D,"*Rapportage ITIE ou divulgation systématique?*"),COUNTIF('Partie 2 - Liste de pointage'!$D:$D,Listes!$K$4),COUNTIF('Partie 2 - Liste de pointage'!$D:$D,Listes!$K$5),COUNTIF('Partie 2 - Liste de pointage'!$D:$D,Listes!$K$6),COUNTIF('Partie 2 - Liste de pointage'!$D:$D,Listes!$K$7))</f>
        <v>1.8867924528301886E-2</v>
      </c>
      <c r="F59" s="56"/>
      <c r="G59" s="137" t="s">
        <v>103</v>
      </c>
      <c r="H59" s="56"/>
      <c r="I59" s="334"/>
      <c r="K59" s="138"/>
    </row>
    <row r="60" spans="1:15" s="56" customFormat="1" ht="16.2" x14ac:dyDescent="0.3">
      <c r="B60" s="89"/>
      <c r="C60" s="92" t="s">
        <v>104</v>
      </c>
      <c r="E60" s="329">
        <f>COUNTIF('Partie 2 - Liste de pointage'!$D:$D,Listes!$K$5)/SUM(COUNTIF('Partie 2 - Liste de pointage'!$D:$D,"*Rapportage ITIE ou divulgation systématique?*"),COUNTIF('Partie 2 - Liste de pointage'!$D:$D,Listes!$K$4),COUNTIF('Partie 2 - Liste de pointage'!$D:$D,Listes!$K$5),COUNTIF('Partie 2 - Liste de pointage'!$D:$D,Listes!$K$6),COUNTIF('Partie 2 - Liste de pointage'!$D:$D,Listes!$K$7))</f>
        <v>0.69811320754716977</v>
      </c>
      <c r="G60" s="137" t="s">
        <v>103</v>
      </c>
      <c r="H60" s="12"/>
      <c r="I60" s="335"/>
      <c r="K60" s="138"/>
    </row>
    <row r="61" spans="1:15" s="56" customFormat="1" ht="16.2" x14ac:dyDescent="0.3">
      <c r="A61" s="12"/>
      <c r="B61" s="56" t="s">
        <v>43</v>
      </c>
      <c r="C61" s="92" t="s">
        <v>105</v>
      </c>
      <c r="E61" s="329">
        <f>COUNTIF('Partie 2 - Liste de pointage'!$D:$D,Listes!$K$6)/SUM(COUNTIF('Partie 2 - Liste de pointage'!$D:$D,"*Rapportage ITIE ou divulgation systématique?*"),COUNTIF('Partie 2 - Liste de pointage'!$D:$D,Listes!$K$4),COUNTIF('Partie 2 - Liste de pointage'!$D:$D,Listes!$K$5),COUNTIF('Partie 2 - Liste de pointage'!$D:$D,Listes!$K$6),COUNTIF('Partie 2 - Liste de pointage'!$D:$D,Listes!$K$7))</f>
        <v>5.6603773584905662E-2</v>
      </c>
      <c r="G61" s="137" t="s">
        <v>103</v>
      </c>
      <c r="H61" s="12"/>
      <c r="I61" s="335"/>
      <c r="K61" s="138"/>
    </row>
    <row r="62" spans="1:15" ht="15" customHeight="1" thickBot="1" x14ac:dyDescent="0.35">
      <c r="B62" s="56" t="s">
        <v>43</v>
      </c>
      <c r="C62" s="92" t="s">
        <v>106</v>
      </c>
      <c r="D62" s="56"/>
      <c r="E62" s="329">
        <f>COUNTIF('Partie 2 - Liste de pointage'!$D:$D,Listes!$K$7)/SUM(COUNTIF('Partie 2 - Liste de pointage'!$D:$D,"*Rapportage ITIE ou divulgation systématique?*"),COUNTIF('Partie 2 - Liste de pointage'!$D:$D,Listes!$K$4),COUNTIF('Partie 2 - Liste de pointage'!$D:$D,Listes!$K$5),COUNTIF('Partie 2 - Liste de pointage'!$D:$D,Listes!$K$6),COUNTIF('Partie 2 - Liste de pointage'!$D:$D,Listes!$K$7))</f>
        <v>0.22641509433962265</v>
      </c>
      <c r="F62" s="56"/>
      <c r="G62" s="137" t="s">
        <v>103</v>
      </c>
      <c r="I62" s="335"/>
      <c r="K62" s="138"/>
    </row>
    <row r="63" spans="1:15" ht="16.8" thickBot="1" x14ac:dyDescent="0.35">
      <c r="B63" s="56" t="s">
        <v>43</v>
      </c>
      <c r="C63" s="139" t="s">
        <v>107</v>
      </c>
      <c r="D63" s="140"/>
      <c r="E63" s="141"/>
      <c r="F63" s="140"/>
      <c r="G63" s="140"/>
      <c r="H63" s="56"/>
      <c r="I63" s="56"/>
      <c r="O63" s="56"/>
    </row>
    <row r="64" spans="1:15" s="56" customFormat="1" ht="16.2" x14ac:dyDescent="0.3">
      <c r="A64" s="12"/>
      <c r="B64" s="56" t="s">
        <v>43</v>
      </c>
      <c r="C64" s="92" t="s">
        <v>108</v>
      </c>
      <c r="E64" s="241" t="s">
        <v>109</v>
      </c>
      <c r="G64" s="93"/>
    </row>
    <row r="65" spans="1:9" ht="16.2" x14ac:dyDescent="0.3">
      <c r="C65" s="92" t="s">
        <v>110</v>
      </c>
      <c r="D65" s="56"/>
      <c r="E65" s="241" t="s">
        <v>111</v>
      </c>
      <c r="F65" s="56"/>
      <c r="G65" s="93"/>
    </row>
    <row r="66" spans="1:9" ht="12.75" customHeight="1" x14ac:dyDescent="0.3">
      <c r="C66" s="92" t="s">
        <v>112</v>
      </c>
      <c r="D66" s="56"/>
      <c r="E66" s="293" t="s">
        <v>113</v>
      </c>
      <c r="F66" s="56"/>
      <c r="G66" s="93"/>
    </row>
    <row r="67" spans="1:9" ht="18.75" customHeight="1" thickBot="1" x14ac:dyDescent="0.35">
      <c r="C67" s="142"/>
      <c r="D67" s="97"/>
      <c r="E67" s="98"/>
      <c r="F67" s="97"/>
      <c r="G67" s="109"/>
      <c r="H67" s="56"/>
      <c r="I67" s="56"/>
    </row>
    <row r="68" spans="1:9" s="56" customFormat="1" ht="17.25" customHeight="1" x14ac:dyDescent="0.3">
      <c r="A68" s="12"/>
      <c r="B68" s="12"/>
      <c r="C68" s="41"/>
      <c r="D68" s="41"/>
      <c r="E68" s="41"/>
      <c r="F68" s="41"/>
      <c r="G68" s="12"/>
      <c r="H68" s="12"/>
      <c r="I68" s="12"/>
    </row>
    <row r="69" spans="1:9" ht="17.25" hidden="1" customHeight="1" thickBot="1" x14ac:dyDescent="0.4">
      <c r="C69" s="382" t="s">
        <v>33</v>
      </c>
      <c r="D69" s="382"/>
      <c r="E69" s="382"/>
      <c r="F69" s="382"/>
      <c r="G69" s="382"/>
    </row>
    <row r="70" spans="1:9" ht="24" hidden="1" customHeight="1" thickBot="1" x14ac:dyDescent="0.4">
      <c r="C70" s="383" t="s">
        <v>34</v>
      </c>
      <c r="D70" s="383"/>
      <c r="E70" s="383"/>
      <c r="F70" s="383"/>
      <c r="G70" s="383"/>
    </row>
    <row r="71" spans="1:9" ht="19.5" hidden="1" customHeight="1" thickBot="1" x14ac:dyDescent="0.4">
      <c r="C71" s="382" t="s">
        <v>35</v>
      </c>
      <c r="D71" s="382"/>
      <c r="E71" s="382"/>
      <c r="F71" s="382"/>
      <c r="G71" s="382"/>
    </row>
    <row r="72" spans="1:9" ht="18.75" hidden="1" customHeight="1" thickBot="1" x14ac:dyDescent="0.4">
      <c r="C72" s="376" t="s">
        <v>36</v>
      </c>
      <c r="D72" s="376"/>
      <c r="E72" s="376"/>
      <c r="F72" s="376"/>
      <c r="G72" s="376"/>
    </row>
    <row r="73" spans="1:9" ht="16.8" thickBot="1" x14ac:dyDescent="0.35">
      <c r="B73" s="56" t="s">
        <v>42</v>
      </c>
      <c r="C73" s="54"/>
      <c r="D73" s="54"/>
      <c r="E73" s="54"/>
      <c r="F73" s="54"/>
      <c r="G73" s="55"/>
      <c r="H73" s="56"/>
      <c r="I73" s="56"/>
    </row>
    <row r="74" spans="1:9" s="56" customFormat="1" ht="16.2" x14ac:dyDescent="0.3">
      <c r="B74" s="56" t="s">
        <v>42</v>
      </c>
      <c r="C74" s="377" t="s">
        <v>114</v>
      </c>
      <c r="D74" s="377"/>
      <c r="E74" s="377"/>
      <c r="F74" s="12"/>
      <c r="G74" s="12"/>
    </row>
    <row r="75" spans="1:9" s="56" customFormat="1" ht="16.2" x14ac:dyDescent="0.3">
      <c r="B75" s="56" t="s">
        <v>42</v>
      </c>
      <c r="C75" s="378" t="s">
        <v>38</v>
      </c>
      <c r="D75" s="378"/>
      <c r="E75" s="378"/>
      <c r="F75" s="12"/>
      <c r="G75" s="12"/>
    </row>
    <row r="76" spans="1:9" ht="16.2" x14ac:dyDescent="0.3">
      <c r="B76" s="56" t="s">
        <v>42</v>
      </c>
      <c r="C76" s="57"/>
      <c r="D76" s="56"/>
      <c r="E76" s="58"/>
      <c r="F76" s="56"/>
      <c r="G76" s="56"/>
    </row>
    <row r="77" spans="1:9" s="56" customFormat="1" ht="16.2" x14ac:dyDescent="0.3">
      <c r="B77" s="56" t="s">
        <v>42</v>
      </c>
      <c r="C77" s="65"/>
      <c r="E77" s="58"/>
    </row>
    <row r="78" spans="1:9" s="56" customFormat="1" ht="16.2" x14ac:dyDescent="0.3">
      <c r="B78" s="56" t="s">
        <v>42</v>
      </c>
      <c r="C78" s="65"/>
      <c r="E78" s="58"/>
    </row>
    <row r="79" spans="1:9" ht="16.2" x14ac:dyDescent="0.3">
      <c r="B79" s="56" t="s">
        <v>42</v>
      </c>
      <c r="C79" s="65"/>
      <c r="D79" s="56"/>
      <c r="E79" s="58"/>
      <c r="F79" s="56"/>
      <c r="G79" s="56"/>
    </row>
    <row r="80" spans="1:9" ht="16.2" x14ac:dyDescent="0.3">
      <c r="B80" s="56" t="s">
        <v>42</v>
      </c>
      <c r="C80" s="65"/>
      <c r="D80" s="56"/>
      <c r="E80" s="58"/>
      <c r="F80" s="56"/>
      <c r="G80" s="56"/>
      <c r="H80" s="56"/>
      <c r="I80" s="56"/>
    </row>
    <row r="81" spans="2:9" ht="16.2" x14ac:dyDescent="0.3">
      <c r="B81" s="56" t="s">
        <v>42</v>
      </c>
      <c r="C81" s="66"/>
      <c r="D81" s="56"/>
      <c r="E81" s="58"/>
      <c r="F81" s="56"/>
      <c r="G81" s="56"/>
      <c r="H81" s="56"/>
      <c r="I81" s="56"/>
    </row>
    <row r="82" spans="2:9" ht="16.2" x14ac:dyDescent="0.3">
      <c r="B82" s="56" t="s">
        <v>42</v>
      </c>
      <c r="C82" s="65"/>
      <c r="D82" s="56"/>
      <c r="E82" s="58"/>
      <c r="F82" s="56"/>
      <c r="G82" s="56"/>
    </row>
    <row r="83" spans="2:9" ht="16.2" x14ac:dyDescent="0.3">
      <c r="B83" s="56" t="s">
        <v>42</v>
      </c>
      <c r="C83" s="65"/>
      <c r="D83" s="56"/>
      <c r="E83" s="58"/>
      <c r="F83" s="56"/>
      <c r="G83" s="56"/>
    </row>
    <row r="84" spans="2:9" ht="16.2" x14ac:dyDescent="0.3">
      <c r="B84" s="56" t="s">
        <v>42</v>
      </c>
      <c r="C84" s="67"/>
      <c r="D84" s="56"/>
      <c r="E84" s="58"/>
      <c r="F84" s="56"/>
      <c r="G84" s="56"/>
    </row>
    <row r="85" spans="2:9" ht="16.2" x14ac:dyDescent="0.3">
      <c r="B85" s="56" t="s">
        <v>42</v>
      </c>
      <c r="C85" s="65"/>
      <c r="D85" s="56"/>
      <c r="E85" s="68"/>
      <c r="F85" s="56"/>
      <c r="G85" s="56"/>
    </row>
    <row r="86" spans="2:9" ht="16.2" x14ac:dyDescent="0.3">
      <c r="B86" s="56" t="s">
        <v>42</v>
      </c>
      <c r="C86" s="69"/>
      <c r="D86" s="56"/>
      <c r="E86" s="58"/>
      <c r="F86" s="56"/>
      <c r="G86" s="56"/>
    </row>
    <row r="87" spans="2:9" ht="16.2" x14ac:dyDescent="0.3">
      <c r="B87" s="56" t="s">
        <v>42</v>
      </c>
      <c r="C87" s="65"/>
      <c r="D87" s="56"/>
      <c r="E87" s="58"/>
      <c r="F87" s="56"/>
      <c r="G87" s="56"/>
    </row>
    <row r="88" spans="2:9" ht="16.2" x14ac:dyDescent="0.3">
      <c r="B88" s="56"/>
      <c r="C88" s="65"/>
      <c r="D88" s="56"/>
      <c r="E88" s="58"/>
      <c r="F88" s="56"/>
      <c r="G88" s="56"/>
    </row>
    <row r="89" spans="2:9" ht="16.2" x14ac:dyDescent="0.3">
      <c r="B89" s="56"/>
      <c r="C89" s="65"/>
      <c r="D89" s="56"/>
      <c r="E89" s="58"/>
      <c r="F89" s="56"/>
      <c r="G89" s="56"/>
    </row>
    <row r="90" spans="2:9" ht="16.2" x14ac:dyDescent="0.3">
      <c r="B90" s="56"/>
      <c r="C90" s="65"/>
      <c r="D90" s="56"/>
      <c r="E90" s="58"/>
      <c r="F90" s="56"/>
      <c r="G90" s="56"/>
    </row>
    <row r="91" spans="2:9" ht="16.2" x14ac:dyDescent="0.3">
      <c r="B91" s="56"/>
      <c r="C91" s="59"/>
      <c r="D91" s="70"/>
      <c r="E91" s="71"/>
      <c r="F91" s="70"/>
      <c r="G91" s="70"/>
    </row>
    <row r="92" spans="2:9" ht="16.2" x14ac:dyDescent="0.3">
      <c r="B92" s="56"/>
      <c r="C92" s="61"/>
      <c r="D92" s="56"/>
      <c r="E92" s="72"/>
      <c r="F92" s="56"/>
      <c r="G92" s="56"/>
    </row>
    <row r="93" spans="2:9" s="56" customFormat="1" ht="16.2" x14ac:dyDescent="0.3">
      <c r="B93" s="59"/>
      <c r="C93" s="61"/>
      <c r="E93" s="72"/>
      <c r="H93" s="12"/>
      <c r="I93" s="12"/>
    </row>
    <row r="94" spans="2:9" ht="16.2" x14ac:dyDescent="0.3">
      <c r="B94" s="56" t="s">
        <v>43</v>
      </c>
      <c r="C94" s="61"/>
      <c r="D94" s="56"/>
      <c r="E94" s="72"/>
      <c r="F94" s="56"/>
      <c r="G94" s="56"/>
    </row>
    <row r="95" spans="2:9" ht="16.2" x14ac:dyDescent="0.3">
      <c r="B95" s="56" t="s">
        <v>43</v>
      </c>
      <c r="C95" s="61"/>
      <c r="D95" s="56"/>
      <c r="E95" s="72"/>
      <c r="F95" s="56"/>
      <c r="G95" s="56"/>
    </row>
    <row r="96" spans="2:9" ht="16.2" x14ac:dyDescent="0.3">
      <c r="B96" s="56" t="s">
        <v>43</v>
      </c>
      <c r="C96" s="59"/>
      <c r="D96" s="70"/>
      <c r="E96" s="71"/>
      <c r="F96" s="70"/>
      <c r="G96" s="70"/>
      <c r="H96" s="56"/>
      <c r="I96" s="56"/>
    </row>
    <row r="97" spans="2:7" ht="16.2" x14ac:dyDescent="0.3">
      <c r="B97" s="56" t="s">
        <v>43</v>
      </c>
      <c r="C97" s="61"/>
      <c r="D97" s="56"/>
      <c r="E97" s="58"/>
      <c r="F97" s="56"/>
      <c r="G97" s="56"/>
    </row>
    <row r="98" spans="2:7" ht="16.2" x14ac:dyDescent="0.3">
      <c r="C98" s="61"/>
      <c r="D98" s="56"/>
      <c r="E98" s="58"/>
      <c r="F98" s="56"/>
      <c r="G98" s="56"/>
    </row>
    <row r="99" spans="2:7" ht="16.2" x14ac:dyDescent="0.3">
      <c r="C99" s="61"/>
      <c r="D99" s="56"/>
      <c r="E99" s="58"/>
      <c r="F99" s="56"/>
      <c r="G99" s="56"/>
    </row>
    <row r="100" spans="2:7" ht="16.2" x14ac:dyDescent="0.3">
      <c r="C100" s="58"/>
      <c r="D100" s="56"/>
      <c r="E100" s="58"/>
      <c r="F100" s="56"/>
      <c r="G100" s="56"/>
    </row>
    <row r="101" spans="2:7" ht="15" customHeight="1" x14ac:dyDescent="0.3">
      <c r="C101" s="41"/>
      <c r="D101" s="41"/>
      <c r="E101" s="41"/>
      <c r="F101" s="41"/>
    </row>
    <row r="102" spans="2:7" ht="15" customHeight="1" x14ac:dyDescent="0.3"/>
    <row r="103" spans="2:7" ht="16.2" x14ac:dyDescent="0.3">
      <c r="C103" s="392"/>
      <c r="D103" s="392"/>
      <c r="E103" s="392"/>
      <c r="F103" s="392"/>
      <c r="G103" s="392"/>
    </row>
    <row r="104" spans="2:7" ht="16.2" x14ac:dyDescent="0.3">
      <c r="C104" s="392"/>
      <c r="D104" s="392"/>
      <c r="E104" s="392"/>
      <c r="F104" s="392"/>
      <c r="G104" s="392"/>
    </row>
    <row r="105" spans="2:7" ht="18.75" customHeight="1" x14ac:dyDescent="0.3">
      <c r="C105" s="392"/>
      <c r="D105" s="392"/>
      <c r="E105" s="392"/>
      <c r="F105" s="392"/>
      <c r="G105" s="392"/>
    </row>
    <row r="106" spans="2:7" ht="16.2" x14ac:dyDescent="0.3">
      <c r="C106" s="392"/>
      <c r="D106" s="392"/>
      <c r="E106" s="392"/>
      <c r="F106" s="392"/>
      <c r="G106" s="392"/>
    </row>
    <row r="107" spans="2:7" ht="16.2" x14ac:dyDescent="0.3">
      <c r="C107" s="41"/>
      <c r="D107" s="41"/>
      <c r="E107" s="41"/>
      <c r="F107" s="41"/>
    </row>
    <row r="108" spans="2:7" ht="16.2" x14ac:dyDescent="0.3">
      <c r="C108" s="378"/>
      <c r="D108" s="378"/>
      <c r="E108" s="378"/>
    </row>
    <row r="109" spans="2:7" ht="16.2" x14ac:dyDescent="0.3">
      <c r="C109" s="378"/>
      <c r="D109" s="378"/>
      <c r="E109" s="378"/>
    </row>
    <row r="110" spans="2:7" ht="16.2" x14ac:dyDescent="0.3"/>
    <row r="111" spans="2:7" ht="16.2" x14ac:dyDescent="0.3"/>
    <row r="112" spans="2:7" ht="16.2" x14ac:dyDescent="0.3"/>
    <row r="113" ht="16.2" x14ac:dyDescent="0.3"/>
    <row r="114" ht="16.2" x14ac:dyDescent="0.3"/>
    <row r="115" ht="16.2" x14ac:dyDescent="0.3"/>
    <row r="116" ht="16.2" x14ac:dyDescent="0.3"/>
    <row r="117" ht="16.2" x14ac:dyDescent="0.3"/>
    <row r="118" ht="16.2" x14ac:dyDescent="0.3"/>
    <row r="119" ht="16.2" x14ac:dyDescent="0.3"/>
    <row r="120" ht="16.2" x14ac:dyDescent="0.3"/>
    <row r="121" ht="16.2" x14ac:dyDescent="0.3"/>
    <row r="122" ht="16.2" x14ac:dyDescent="0.3"/>
    <row r="123" ht="16.2" x14ac:dyDescent="0.3"/>
    <row r="124" ht="16.2" x14ac:dyDescent="0.3"/>
    <row r="125" ht="16.2" x14ac:dyDescent="0.3"/>
    <row r="126" ht="16.2" x14ac:dyDescent="0.3"/>
  </sheetData>
  <sheetProtection selectLockedCells="1"/>
  <dataConsolidate/>
  <mergeCells count="16">
    <mergeCell ref="C10:E10"/>
    <mergeCell ref="C11:E11"/>
    <mergeCell ref="C12:F12"/>
    <mergeCell ref="G10:G13"/>
    <mergeCell ref="C109:E109"/>
    <mergeCell ref="C103:G103"/>
    <mergeCell ref="C104:G104"/>
    <mergeCell ref="C105:G105"/>
    <mergeCell ref="C106:G106"/>
    <mergeCell ref="C108:E108"/>
    <mergeCell ref="C75:E75"/>
    <mergeCell ref="C69:G69"/>
    <mergeCell ref="C70:G70"/>
    <mergeCell ref="C71:G71"/>
    <mergeCell ref="C72:G72"/>
    <mergeCell ref="C74:E74"/>
  </mergeCells>
  <dataValidations xWindow="777" yWindow="769" count="21">
    <dataValidation allowBlank="1" showInputMessage="1" showErrorMessage="1" promptTitle="URL" prompt="Veuillez insérer l'URL directe vers le document de référence" sqref="G37:G40 E40 E37" xr:uid="{E079451B-F0E4-4AD3-9941-BD41CD0AABAD}"/>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9A0805BF-02A1-4F4E-A116-0CA1CECF2F4E}">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CE425872-3722-4945-9BB9-D513A7D33416}">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204367ED-FF72-4CE6-B669-BA931B6B6E1D}">
      <formula1>0</formula1>
      <formula2>9999999999999990000</formula2>
    </dataValidation>
    <dataValidation type="whole" allowBlank="1" showInputMessage="1" showErrorMessage="1" errorTitle="Veuillez ne pas remplir" error="Veuillez ne pas remplir manuellement ces celulles" sqref="E59:E62" xr:uid="{DB1D8CEA-302F-46A8-BF00-C83AAB649D46}">
      <formula1>10000</formula1>
      <formula2>50000</formula2>
    </dataValidation>
    <dataValidation type="decimal" allowBlank="1" showInputMessage="1" showErrorMessage="1" errorTitle="Veuillez ne pas modifier" sqref="E8:G8" xr:uid="{7976E308-631D-47E9-AC6A-05B221BD22C0}">
      <formula1>10000</formula1>
      <formula2>50000</formula2>
    </dataValidation>
    <dataValidation type="decimal" allowBlank="1" showInputMessage="1" showErrorMessage="1" errorTitle="Veuillez ne pas modifier" error="Veuillez ne pas modifier ces cellules" sqref="C8:D8 C73:E74 F73:G75" xr:uid="{D64B9237-40BB-4A17-AE35-69869BD025B3}">
      <formula1>10000</formula1>
      <formula2>50000</formula2>
    </dataValidation>
    <dataValidation allowBlank="1" showInputMessage="1" showErrorMessage="1" promptTitle="Saisissez la date" prompt="Saisissez la date sous un format spécifique: AAAA-MM-JJ" sqref="E36 E33 E30" xr:uid="{2638DAC4-0C69-40FC-8E12-1AEDE5F75F1D}"/>
    <dataValidation type="textLength" allowBlank="1" showInputMessage="1" showErrorMessage="1" errorTitle="Veuillez ne pas modifier" error="Veuillez ne pas modifier ces cellules" sqref="C66:C67 F15 D18:G19 D15" xr:uid="{AD85E4FE-6EDB-40B6-992E-49A3C54868FD}">
      <formula1>10000</formula1>
      <formula2>50000</formula2>
    </dataValidation>
    <dataValidation type="whole" allowBlank="1" showInputMessage="1" showErrorMessage="1" errorTitle="Veuillez ne pas modifier" error="Veuillez ne pas modifier ces cellules" sqref="G27 G15 E15 C53:C65 C50:C51 G59:G62 C47 C15 C17:C37 C39:C45" xr:uid="{D9F471FE-21F1-4AB1-B7D7-A0A504272613}">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57157CBF-9825-4A14-AF31-0E70778760BC}">
      <formula1>36161</formula1>
      <formula2>47848</formula2>
    </dataValidation>
    <dataValidation type="list" allowBlank="1" showInputMessage="1" showErrorMessage="1" promptTitle="Type de déclaration" prompt="Veuillez indiquer le type de déclaration, parmi:_x000a__x000a_Divulgation systématique_x000a_Déclaration ITIE_x000a_Non disponible_x000a_Sans objet" sqref="E39" xr:uid="{2A8D8647-49D4-4C5B-BDD9-282385638C13}">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098DF1B4-53AD-44A6-97D1-85C998D2E5A7}"/>
    <dataValidation allowBlank="1" showInputMessage="1" showErrorMessage="1" promptTitle="Fichiers de données (CSV, Excel…" prompt="Veuillez insérer l'URL directe dans les fichiers de données accompagnant le rapport sur le site Internet national de l'ITIE. Les fichiers de données f" sqref="E34" xr:uid="{46126CEB-AFCD-41D4-80C8-E999E679D3CE}"/>
    <dataValidation allowBlank="1" showInputMessage="1" showErrorMessage="1" promptTitle="Nom de l'entité" prompt="Veuillez insérer le nom de l'organisation, compagnie, ou agence gouvernementale" sqref="E29" xr:uid="{72F72F30-6E4D-4AB3-82D7-0F699FD184E2}"/>
    <dataValidation allowBlank="1" showInputMessage="1" showErrorMessage="1" promptTitle="URL du rapport ITIE" prompt="Veuillez insérer l'URL directe vers le Rapport ITIE (ou le dossier de rapport) sur le site Internet national de l'ITIE." sqref="E31" xr:uid="{E5D49664-A07A-4EDC-B3F6-B179E56BF911}"/>
    <dataValidation type="whole" allowBlank="1" showInputMessage="1" showErrorMessage="1" errorTitle="Veuillez ne pas modifier" error="Veuillez ne pas modifier ces cellules" sqref="C69:G72" xr:uid="{EF7F0EE1-6880-4244-A51B-FE07CEDFFB27}">
      <formula1>444</formula1>
      <formula2>445</formula2>
    </dataValidation>
    <dataValidation allowBlank="1" showInputMessage="1" showErrorMessage="1" errorTitle="Veuillez ne pas modifier" error="Veuillez ne pas modifier ces cellules" sqref="C52 C48:C49 C75:E75" xr:uid="{38E40CE9-FEFE-4F50-A54C-6DD0C626715E}"/>
    <dataValidation type="whole" allowBlank="1" showInputMessage="1" showErrorMessage="1" errorTitle="Veuillez ne pas modifier" error="Veuillez ne pas modifier ces cellules" sqref="C46" xr:uid="{31FC86A6-12C9-412D-92CF-30E961EB243C}">
      <formula1>4</formula1>
      <formula2>5</formula2>
    </dataValidation>
    <dataValidation allowBlank="1" showInputMessage="1" showErrorMessage="1" promptTitle="Autre secteur" prompt="Veuillez indiquer le nom du secteur supplémentaire." sqref="E47" xr:uid="{620E60DC-2F0A-40A2-B5BB-96FCF161EE92}"/>
    <dataValidation allowBlank="1" showInputMessage="1" showErrorMessage="1" errorTitle="Invalid entry" error="_x000a_Please choose among the following:_x000a__x000a_Yes_x000a_No_x000a_Partially_x000a_Not applicable" promptTitle="URL" prompt="Veuillez insérer l'URL directe vers le document de référence" sqref="E31" xr:uid="{634B279E-9405-4070-A3C8-495371B136BC}"/>
  </dataValidations>
  <hyperlinks>
    <hyperlink ref="C13" r:id="rId1" display="Si vous avez des questions, veuillez contacter  data@eiti.org" xr:uid="{00000000-0004-0000-0100-000012000000}"/>
    <hyperlink ref="C72:G72" r:id="rId2" display="Give us your feedback or report a conflict in the data! Write to us at  data@eiti.org" xr:uid="{2B1627D8-621C-4FBE-A497-9AFE969943B5}"/>
    <hyperlink ref="G72" r:id="rId3" display="Give us your feedback or report a conflict in the data! Write to us at  data@eiti.org" xr:uid="{6C5FFEFE-FC9C-4AD7-BE65-B9958593063A}"/>
    <hyperlink ref="E72:F72" r:id="rId4" display="Give us your feedback or report a conflict in the data! Write to us at  data@eiti.org" xr:uid="{DBEA8569-8C48-4726-9E9D-319FA97863C5}"/>
    <hyperlink ref="F72" r:id="rId5" display="Give us your feedback or report a conflict in the data! Write to us at  data@eiti.org" xr:uid="{C68DE811-3A82-40E8-AC61-102006E6BA24}"/>
    <hyperlink ref="C69:G69" r:id="rId6" display="Pour plus d’information sur l’ITIE, visitez notre site Internet  https://eiti.org" xr:uid="{128818C6-AB59-4A22-B089-A45A75B06974}"/>
    <hyperlink ref="C70:G70" r:id="rId7" display="Vous voulez en savoir plus sur votre pays ? Vérifiez si votre pays met en œuvre la Norme ITIE en visitant https://eiti.org/countries" xr:uid="{C216B62F-D79D-487C-8AFE-79B07BB1494C}"/>
    <hyperlink ref="C71:G71" r:id="rId8" display="Pour la version la plus récente des modèles de données résumées, consultez https://eiti.org/fr/document/modele-donnees-resumees-itie" xr:uid="{E59D7407-02BD-47A3-AA82-3DC5546201E2}"/>
    <hyperlink ref="C50" r:id="rId9" xr:uid="{00000000-0004-0000-0100-00000C000000}"/>
    <hyperlink ref="C53" r:id="rId10" location="r4-7" xr:uid="{00000000-0004-0000-0100-000011000000}"/>
    <hyperlink ref="C38" r:id="rId11" location="r7-2" xr:uid="{00000000-0004-0000-0100-000013000000}"/>
    <hyperlink ref="E66" r:id="rId12" xr:uid="{8210335F-7A1B-4A2F-BE64-3DDF73724441}"/>
  </hyperlinks>
  <pageMargins left="0.25" right="0.25" top="0.75" bottom="0.75" header="0.3" footer="0.3"/>
  <pageSetup paperSize="8" fitToHeight="0" orientation="landscape" horizontalDpi="2400" verticalDpi="2400" r:id="rId13"/>
  <drawing r:id="rId14"/>
  <extLst>
    <ext xmlns:x14="http://schemas.microsoft.com/office/spreadsheetml/2009/9/main" uri="{CCE6A557-97BC-4b89-ADB6-D9C93CAAB3DF}">
      <x14:dataValidations xmlns:xm="http://schemas.microsoft.com/office/excel/2006/main" xWindow="777" yWindow="769" count="3">
        <x14:dataValidation type="list" allowBlank="1" showInputMessage="1" showErrorMessage="1" errorTitle="Code ISO incorrect" error="Veuillez indiquer le code-devise de la monnaie" promptTitle="code-devise de la monnaie" prompt="Saisissez les 3 lettres du code-devise de l’ISO 4217: Si vous hésitez, allez sur le site https://fr.wikipedia.org/wiki/ISO_4217" xr:uid="{12117F88-8650-4682-8675-6A4D8F8764E8}">
          <x14:formula1>
            <xm:f>Listes!$I$11:$I$168</xm:f>
          </x14:formula1>
          <xm:sqref>E50</xm:sqref>
        </x14:dataValidation>
        <x14:dataValidation type="list" allowBlank="1" showInputMessage="1" showErrorMessage="1" errorTitle="Veuillez ne pas modifier" error="Veuillez ne pas modifier ces cellules" xr:uid="{8994437C-F09C-4EA1-BEE4-0C82545E61A6}">
          <x14:formula1>
            <xm:f>'C:\Users\kr65\Downloads\SD\2.0\[Summary Data 2.0 data validation french translation.xlsm]Lists'!#REF!</xm:f>
          </x14:formula1>
          <xm:sqref>E21:E23</xm:sqref>
        </x14:dataValidation>
        <x14:dataValidation type="list" allowBlank="1" showInputMessage="1" showErrorMessage="1" promptTitle="Veuillez choisir parmi le pays" prompt="Veuillez choisir le pays parmi le menu déroulant" xr:uid="{3CD7C332-1644-486C-986B-807741657D5B}">
          <x14:formula1>
            <xm:f>Listes!$A$3:$A$246</xm:f>
          </x14:formula1>
          <xm:sqref>E20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206"/>
  <sheetViews>
    <sheetView showGridLines="0" tabSelected="1" topLeftCell="A166" zoomScale="80" zoomScaleNormal="80" workbookViewId="0">
      <selection activeCell="D80" sqref="D80"/>
    </sheetView>
  </sheetViews>
  <sheetFormatPr defaultColWidth="4" defaultRowHeight="24" customHeight="1" x14ac:dyDescent="0.3"/>
  <cols>
    <col min="1" max="1" width="4" style="12"/>
    <col min="2" max="2" width="73.5546875" style="12" customWidth="1"/>
    <col min="3" max="3" width="4" style="12"/>
    <col min="4" max="4" width="57.44140625" style="12" customWidth="1"/>
    <col min="5" max="5" width="4" style="12"/>
    <col min="6" max="6" width="50.5546875" style="12" customWidth="1"/>
    <col min="7" max="7" width="4" style="12"/>
    <col min="8" max="8" width="53.88671875" style="12" customWidth="1"/>
    <col min="9" max="15" width="4" style="12"/>
    <col min="16" max="16" width="42" style="12" bestFit="1" customWidth="1"/>
    <col min="17" max="16384" width="4" style="12"/>
  </cols>
  <sheetData>
    <row r="1" spans="2:8" ht="15.75" hidden="1" customHeight="1" x14ac:dyDescent="0.3"/>
    <row r="2" spans="2:8" ht="16.2" hidden="1" x14ac:dyDescent="0.3"/>
    <row r="3" spans="2:8" ht="16.2" hidden="1" x14ac:dyDescent="0.3">
      <c r="H3" s="13" t="s">
        <v>44</v>
      </c>
    </row>
    <row r="4" spans="2:8" ht="16.2" hidden="1" x14ac:dyDescent="0.3">
      <c r="H4" s="13">
        <f>Introduction!G4</f>
        <v>45497</v>
      </c>
    </row>
    <row r="5" spans="2:8" ht="16.2" hidden="1" x14ac:dyDescent="0.3"/>
    <row r="6" spans="2:8" ht="16.2" hidden="1" x14ac:dyDescent="0.3"/>
    <row r="7" spans="2:8" ht="16.2" x14ac:dyDescent="0.3"/>
    <row r="8" spans="2:8" ht="16.2" x14ac:dyDescent="0.3">
      <c r="B8" s="143" t="s">
        <v>115</v>
      </c>
      <c r="C8" s="74"/>
      <c r="D8" s="74"/>
      <c r="E8" s="74"/>
      <c r="F8" s="74"/>
      <c r="G8" s="74"/>
      <c r="H8" s="74"/>
    </row>
    <row r="9" spans="2:8" ht="21.6" x14ac:dyDescent="0.3">
      <c r="B9" s="73" t="s">
        <v>46</v>
      </c>
      <c r="C9" s="74"/>
      <c r="D9" s="74"/>
      <c r="E9" s="74"/>
      <c r="F9" s="73"/>
      <c r="G9" s="74"/>
      <c r="H9" s="74"/>
    </row>
    <row r="10" spans="2:8" ht="17.100000000000001" customHeight="1" x14ac:dyDescent="0.3">
      <c r="B10" s="391" t="s">
        <v>116</v>
      </c>
      <c r="C10" s="391"/>
      <c r="D10" s="391"/>
      <c r="E10" s="391"/>
      <c r="F10" s="391"/>
      <c r="G10" s="391"/>
      <c r="H10" s="391"/>
    </row>
    <row r="11" spans="2:8" ht="51.9" customHeight="1" x14ac:dyDescent="0.3">
      <c r="B11" s="390" t="s">
        <v>117</v>
      </c>
      <c r="C11" s="390"/>
      <c r="D11" s="390"/>
      <c r="E11" s="390"/>
      <c r="F11" s="391"/>
      <c r="G11" s="391"/>
      <c r="H11" s="391"/>
    </row>
    <row r="12" spans="2:8" ht="36.6" customHeight="1" x14ac:dyDescent="0.3">
      <c r="B12" s="390" t="s">
        <v>118</v>
      </c>
      <c r="C12" s="390"/>
      <c r="D12" s="390"/>
      <c r="E12" s="390"/>
      <c r="F12" s="391"/>
      <c r="G12" s="391"/>
      <c r="H12" s="391"/>
    </row>
    <row r="13" spans="2:8" ht="39" customHeight="1" x14ac:dyDescent="0.3">
      <c r="B13" s="390" t="s">
        <v>119</v>
      </c>
      <c r="C13" s="390"/>
      <c r="D13" s="390"/>
      <c r="E13" s="390"/>
      <c r="F13" s="391"/>
      <c r="G13" s="391"/>
      <c r="H13" s="391"/>
    </row>
    <row r="14" spans="2:8" ht="17.100000000000001" customHeight="1" x14ac:dyDescent="0.3">
      <c r="B14" s="390" t="s">
        <v>120</v>
      </c>
      <c r="C14" s="390"/>
      <c r="D14" s="390"/>
      <c r="E14" s="390"/>
      <c r="F14" s="391"/>
      <c r="G14" s="391"/>
      <c r="H14" s="391"/>
    </row>
    <row r="15" spans="2:8" ht="15" customHeight="1" x14ac:dyDescent="0.35">
      <c r="B15" s="395" t="s">
        <v>121</v>
      </c>
      <c r="C15" s="396"/>
      <c r="D15" s="396"/>
      <c r="E15" s="396"/>
      <c r="F15" s="396"/>
      <c r="G15" s="396"/>
      <c r="H15" s="396"/>
    </row>
    <row r="16" spans="2:8" ht="15" customHeight="1" x14ac:dyDescent="0.35">
      <c r="E16" s="77"/>
      <c r="F16" s="77"/>
      <c r="G16" s="77"/>
      <c r="H16" s="77"/>
    </row>
    <row r="17" spans="2:8" ht="39" customHeight="1" x14ac:dyDescent="0.3">
      <c r="B17" s="240" t="s">
        <v>19</v>
      </c>
      <c r="D17" s="144" t="s">
        <v>122</v>
      </c>
      <c r="F17" s="145" t="s">
        <v>123</v>
      </c>
      <c r="G17" s="56"/>
      <c r="H17" s="56"/>
    </row>
    <row r="18" spans="2:8" ht="16.2" x14ac:dyDescent="0.3"/>
    <row r="19" spans="2:8" x14ac:dyDescent="0.3">
      <c r="B19" s="146" t="s">
        <v>124</v>
      </c>
      <c r="D19" s="147"/>
      <c r="F19" s="147"/>
    </row>
    <row r="20" spans="2:8" ht="16.2" x14ac:dyDescent="0.3">
      <c r="B20" s="58" t="s">
        <v>125</v>
      </c>
      <c r="D20" s="58"/>
      <c r="F20" s="58"/>
    </row>
    <row r="21" spans="2:8" ht="16.2" x14ac:dyDescent="0.3">
      <c r="B21" s="60"/>
      <c r="D21" s="148"/>
      <c r="F21" s="148"/>
    </row>
    <row r="22" spans="2:8" ht="18.899999999999999" customHeight="1" x14ac:dyDescent="0.3">
      <c r="B22" s="149" t="s">
        <v>126</v>
      </c>
      <c r="C22" s="150"/>
      <c r="D22" s="149" t="s">
        <v>127</v>
      </c>
      <c r="E22" s="150"/>
      <c r="F22" s="149" t="s">
        <v>128</v>
      </c>
      <c r="G22" s="150"/>
      <c r="H22" s="151" t="s">
        <v>129</v>
      </c>
    </row>
    <row r="23" spans="2:8" ht="18.899999999999999" customHeight="1" x14ac:dyDescent="0.3">
      <c r="B23" s="152" t="s">
        <v>130</v>
      </c>
      <c r="C23" s="111"/>
      <c r="D23" s="153"/>
      <c r="E23" s="111"/>
      <c r="F23" s="153"/>
      <c r="G23" s="111"/>
      <c r="H23" s="154"/>
    </row>
    <row r="24" spans="2:8" ht="16.2" x14ac:dyDescent="0.3">
      <c r="B24" s="349" t="s">
        <v>131</v>
      </c>
      <c r="C24" s="111"/>
      <c r="D24" s="156"/>
      <c r="E24" s="111"/>
      <c r="F24" s="156"/>
      <c r="G24" s="111"/>
      <c r="H24" s="157"/>
    </row>
    <row r="25" spans="2:8" ht="16.2" x14ac:dyDescent="0.3">
      <c r="B25" s="349" t="s">
        <v>132</v>
      </c>
      <c r="C25" s="111"/>
      <c r="D25" s="250" t="s">
        <v>133</v>
      </c>
      <c r="E25" s="111"/>
      <c r="F25" s="250" t="s">
        <v>134</v>
      </c>
      <c r="G25" s="111"/>
      <c r="H25" s="157"/>
    </row>
    <row r="26" spans="2:8" ht="16.2" x14ac:dyDescent="0.3">
      <c r="B26" s="349" t="s">
        <v>135</v>
      </c>
      <c r="C26" s="111"/>
      <c r="D26" s="250" t="s">
        <v>133</v>
      </c>
      <c r="E26" s="111"/>
      <c r="F26" s="250" t="s">
        <v>136</v>
      </c>
      <c r="G26" s="111"/>
      <c r="H26" s="157"/>
    </row>
    <row r="27" spans="2:8" ht="16.2" x14ac:dyDescent="0.3">
      <c r="B27" s="349" t="s">
        <v>137</v>
      </c>
      <c r="C27" s="111"/>
      <c r="D27" s="250" t="s">
        <v>133</v>
      </c>
      <c r="E27" s="111"/>
      <c r="F27" s="250" t="s">
        <v>138</v>
      </c>
      <c r="G27" s="111"/>
      <c r="H27" s="157"/>
    </row>
    <row r="28" spans="2:8" ht="16.2" x14ac:dyDescent="0.3">
      <c r="B28" s="278" t="s">
        <v>139</v>
      </c>
      <c r="C28" s="111"/>
      <c r="D28" s="250" t="s">
        <v>133</v>
      </c>
      <c r="E28" s="111"/>
      <c r="F28" s="250" t="s">
        <v>140</v>
      </c>
      <c r="G28" s="111"/>
      <c r="H28" s="159"/>
    </row>
    <row r="29" spans="2:8" ht="15" customHeight="1" x14ac:dyDescent="0.3">
      <c r="B29" s="160"/>
      <c r="C29" s="111"/>
      <c r="D29" s="161"/>
      <c r="E29" s="111"/>
      <c r="F29" s="161"/>
      <c r="G29" s="111"/>
      <c r="H29" s="111"/>
    </row>
    <row r="30" spans="2:8" ht="16.2" x14ac:dyDescent="0.3">
      <c r="B30" s="152" t="s">
        <v>141</v>
      </c>
      <c r="C30" s="111"/>
      <c r="D30" s="153"/>
      <c r="E30" s="111"/>
      <c r="F30" s="153"/>
      <c r="G30" s="111"/>
      <c r="H30" s="154"/>
    </row>
    <row r="31" spans="2:8" ht="16.2" x14ac:dyDescent="0.3">
      <c r="B31" s="349" t="s">
        <v>131</v>
      </c>
      <c r="C31" s="111"/>
      <c r="D31" s="156"/>
      <c r="E31" s="111"/>
      <c r="F31" s="156"/>
      <c r="G31" s="111"/>
      <c r="H31" s="157"/>
    </row>
    <row r="32" spans="2:8" ht="16.2" x14ac:dyDescent="0.3">
      <c r="B32" s="349" t="s">
        <v>142</v>
      </c>
      <c r="C32" s="111"/>
      <c r="D32" s="250" t="s">
        <v>133</v>
      </c>
      <c r="E32" s="111"/>
      <c r="F32" s="250" t="s">
        <v>143</v>
      </c>
      <c r="G32" s="111"/>
      <c r="H32" s="157"/>
    </row>
    <row r="33" spans="1:8" ht="16.2" x14ac:dyDescent="0.3">
      <c r="A33" s="162"/>
      <c r="B33" s="350" t="s">
        <v>144</v>
      </c>
      <c r="C33" s="163"/>
      <c r="D33" s="250" t="s">
        <v>133</v>
      </c>
      <c r="E33" s="111"/>
      <c r="F33" s="250" t="s">
        <v>143</v>
      </c>
      <c r="G33" s="111"/>
      <c r="H33" s="157"/>
    </row>
    <row r="34" spans="1:8" ht="16.2" x14ac:dyDescent="0.3">
      <c r="B34" s="349" t="s">
        <v>145</v>
      </c>
      <c r="C34" s="111"/>
      <c r="D34" s="250" t="s">
        <v>133</v>
      </c>
      <c r="E34" s="111"/>
      <c r="F34" s="250" t="s">
        <v>143</v>
      </c>
      <c r="G34" s="111"/>
      <c r="H34" s="157"/>
    </row>
    <row r="35" spans="1:8" ht="16.2" x14ac:dyDescent="0.3">
      <c r="B35" s="351" t="s">
        <v>144</v>
      </c>
      <c r="C35" s="163"/>
      <c r="D35" s="250" t="s">
        <v>133</v>
      </c>
      <c r="E35" s="111"/>
      <c r="F35" s="250" t="s">
        <v>143</v>
      </c>
      <c r="G35" s="111"/>
      <c r="H35" s="157"/>
    </row>
    <row r="36" spans="1:8" ht="16.2" x14ac:dyDescent="0.3">
      <c r="B36" s="349" t="s">
        <v>146</v>
      </c>
      <c r="C36" s="111"/>
      <c r="D36" s="250" t="s">
        <v>133</v>
      </c>
      <c r="E36" s="111"/>
      <c r="F36" s="250" t="s">
        <v>143</v>
      </c>
      <c r="G36" s="111"/>
      <c r="H36" s="157"/>
    </row>
    <row r="37" spans="1:8" ht="16.2" x14ac:dyDescent="0.3">
      <c r="B37" s="351" t="s">
        <v>147</v>
      </c>
      <c r="C37" s="163"/>
      <c r="D37" s="250">
        <v>251</v>
      </c>
      <c r="E37" s="111"/>
      <c r="F37" s="250" t="s">
        <v>148</v>
      </c>
      <c r="G37" s="111"/>
      <c r="H37" s="294"/>
    </row>
    <row r="38" spans="1:8" ht="16.2" x14ac:dyDescent="0.3">
      <c r="B38" s="164"/>
      <c r="C38" s="111"/>
      <c r="D38" s="161"/>
      <c r="E38" s="111"/>
      <c r="F38" s="161"/>
      <c r="G38" s="111"/>
      <c r="H38" s="165"/>
    </row>
    <row r="39" spans="1:8" ht="16.2" x14ac:dyDescent="0.3">
      <c r="B39" s="152" t="s">
        <v>149</v>
      </c>
      <c r="C39" s="111"/>
      <c r="D39" s="166"/>
      <c r="E39" s="111"/>
      <c r="F39" s="166"/>
      <c r="G39" s="111"/>
      <c r="H39" s="154"/>
    </row>
    <row r="40" spans="1:8" ht="16.2" x14ac:dyDescent="0.3">
      <c r="B40" s="349" t="s">
        <v>150</v>
      </c>
      <c r="C40" s="111"/>
      <c r="D40" s="250" t="s">
        <v>133</v>
      </c>
      <c r="E40" s="111"/>
      <c r="F40" s="250" t="s">
        <v>152</v>
      </c>
      <c r="G40" s="111"/>
      <c r="H40" s="157" t="s">
        <v>153</v>
      </c>
    </row>
    <row r="41" spans="1:8" ht="16.2" x14ac:dyDescent="0.3">
      <c r="B41" s="349" t="s">
        <v>154</v>
      </c>
      <c r="C41" s="111"/>
      <c r="D41" s="250" t="s">
        <v>80</v>
      </c>
      <c r="E41" s="111"/>
      <c r="F41" s="250" t="str">
        <f>IF(D41=[3]Listes!$K$4,"&lt; Indiquez l'URL de la source &gt;",IF(D41=[3]Listes!$K$5,"&lt; Référence de la section dans le Rapport ITIE ou URL&gt;",IF(D41=[3]Listes!$K$6,"&lt; Référence de la non-applicabilité &gt;","")))</f>
        <v/>
      </c>
      <c r="G41" s="111"/>
      <c r="H41" s="157"/>
    </row>
    <row r="42" spans="1:8" ht="16.2" x14ac:dyDescent="0.3">
      <c r="B42" s="175" t="s">
        <v>155</v>
      </c>
      <c r="C42" s="111"/>
      <c r="D42" s="250" t="s">
        <v>105</v>
      </c>
      <c r="E42" s="111"/>
      <c r="F42" s="250" t="str">
        <f>IF(D42=[3]Listes!$K$4,"&lt; Indiquez l'URL de la source &gt;",IF(D42=[3]Listes!$K$5,"&lt; Référence de la section dans le Rapport ITIE ou URL&gt;",IF(D42=[3]Listes!$K$6,"&lt; Référence de la non-applicabilité &gt;","")))</f>
        <v>&lt; Référence de la non-applicabilité &gt;</v>
      </c>
      <c r="G42" s="111"/>
      <c r="H42" s="159"/>
    </row>
    <row r="43" spans="1:8" ht="16.2" x14ac:dyDescent="0.3">
      <c r="B43" s="160"/>
      <c r="C43" s="111"/>
      <c r="D43" s="161"/>
      <c r="E43" s="111"/>
      <c r="F43" s="161"/>
      <c r="G43" s="111"/>
      <c r="H43" s="111"/>
    </row>
    <row r="44" spans="1:8" ht="16.2" x14ac:dyDescent="0.3">
      <c r="B44" s="152" t="s">
        <v>156</v>
      </c>
      <c r="C44" s="111"/>
      <c r="D44" s="166"/>
      <c r="E44" s="111"/>
      <c r="F44" s="166"/>
      <c r="G44" s="111"/>
      <c r="H44" s="154"/>
    </row>
    <row r="45" spans="1:8" ht="16.2" x14ac:dyDescent="0.3">
      <c r="B45" s="349" t="s">
        <v>157</v>
      </c>
      <c r="C45" s="111"/>
      <c r="D45" s="250" t="s">
        <v>133</v>
      </c>
      <c r="E45" s="111"/>
      <c r="F45" s="250" t="s">
        <v>158</v>
      </c>
      <c r="G45" s="111"/>
      <c r="H45" s="157"/>
    </row>
    <row r="46" spans="1:8" ht="16.2" x14ac:dyDescent="0.3">
      <c r="B46" s="349" t="s">
        <v>159</v>
      </c>
      <c r="C46" s="111"/>
      <c r="D46" s="250" t="s">
        <v>133</v>
      </c>
      <c r="E46" s="111"/>
      <c r="F46" s="250" t="s">
        <v>158</v>
      </c>
      <c r="G46" s="111"/>
      <c r="H46" s="157"/>
    </row>
    <row r="47" spans="1:8" ht="16.2" x14ac:dyDescent="0.3">
      <c r="B47" s="349" t="s">
        <v>160</v>
      </c>
      <c r="C47" s="111"/>
      <c r="D47" s="250" t="s">
        <v>133</v>
      </c>
      <c r="E47" s="111"/>
      <c r="F47" s="250" t="s">
        <v>158</v>
      </c>
      <c r="G47" s="111"/>
      <c r="H47" s="157" t="s">
        <v>161</v>
      </c>
    </row>
    <row r="48" spans="1:8" ht="16.2" x14ac:dyDescent="0.3">
      <c r="B48" s="349" t="s">
        <v>162</v>
      </c>
      <c r="C48" s="111"/>
      <c r="D48" s="250" t="s">
        <v>80</v>
      </c>
      <c r="E48" s="111"/>
      <c r="F48" s="250" t="str">
        <f>IF(D48=[3]Listes!$K$4,"&lt; Indiquez l'URL de la source &gt;",IF(D48=[3]Listes!$K$5,"&lt; Référence de la section dans le Rapport ITIE ou URL&gt;",IF(D48=[3]Listes!$K$6,"&lt; Référence de la non-applicabilité &gt;","")))</f>
        <v/>
      </c>
      <c r="G48" s="111"/>
      <c r="H48" s="157"/>
    </row>
    <row r="49" spans="2:8" ht="30" x14ac:dyDescent="0.3">
      <c r="B49" s="175" t="s">
        <v>163</v>
      </c>
      <c r="C49" s="111"/>
      <c r="D49" s="250" t="s">
        <v>105</v>
      </c>
      <c r="E49" s="111"/>
      <c r="F49" s="250"/>
      <c r="G49" s="111"/>
      <c r="H49" s="159"/>
    </row>
    <row r="50" spans="2:8" ht="16.2" x14ac:dyDescent="0.3">
      <c r="B50" s="160"/>
      <c r="C50" s="111"/>
      <c r="D50" s="161"/>
      <c r="E50" s="111"/>
      <c r="F50" s="161"/>
      <c r="G50" s="111"/>
      <c r="H50" s="111"/>
    </row>
    <row r="51" spans="2:8" ht="16.2" x14ac:dyDescent="0.3">
      <c r="B51" s="152" t="s">
        <v>164</v>
      </c>
      <c r="C51" s="111"/>
      <c r="D51" s="167"/>
      <c r="E51" s="111"/>
      <c r="F51" s="167"/>
      <c r="G51" s="111"/>
      <c r="H51" s="154"/>
    </row>
    <row r="52" spans="2:8" ht="16.2" x14ac:dyDescent="0.3">
      <c r="B52" s="349" t="s">
        <v>165</v>
      </c>
      <c r="C52" s="111"/>
      <c r="D52" s="250" t="s">
        <v>133</v>
      </c>
      <c r="E52" s="111"/>
      <c r="F52" s="250" t="s">
        <v>166</v>
      </c>
      <c r="G52" s="111"/>
      <c r="H52" s="157"/>
    </row>
    <row r="53" spans="2:8" ht="16.2" x14ac:dyDescent="0.3">
      <c r="B53" s="349" t="s">
        <v>167</v>
      </c>
      <c r="C53" s="111"/>
      <c r="D53" s="250" t="s">
        <v>133</v>
      </c>
      <c r="E53" s="111"/>
      <c r="F53" s="250" t="s">
        <v>166</v>
      </c>
      <c r="G53" s="111"/>
      <c r="H53" s="157"/>
    </row>
    <row r="54" spans="2:8" ht="16.2" x14ac:dyDescent="0.3">
      <c r="B54" s="278" t="s">
        <v>168</v>
      </c>
      <c r="C54" s="111"/>
      <c r="D54" s="251" t="str">
        <f>IF(OR(D53=[3]Listes!$K$4),"&lt; nom du registre &gt;","")</f>
        <v/>
      </c>
      <c r="E54" s="111"/>
      <c r="F54" s="252" t="str">
        <f>IF(D54="&lt; nom du registre &gt;","&lt; Indiquez l'URL de la source &gt;",IF(D54=[3]Listes!$K$5,"&lt; Référence de la section dans le Rapport ITIE ou URL&gt;",IF(D54=[3]Listes!$K$6,"&lt; Référence de la non-applicabilité &gt;","")))</f>
        <v/>
      </c>
      <c r="G54" s="111"/>
      <c r="H54" s="159"/>
    </row>
    <row r="55" spans="2:8" ht="16.2" x14ac:dyDescent="0.3">
      <c r="B55" s="160"/>
      <c r="C55" s="111"/>
      <c r="D55" s="161"/>
      <c r="E55" s="111"/>
      <c r="F55" s="161"/>
      <c r="G55" s="111"/>
      <c r="H55" s="111"/>
    </row>
    <row r="56" spans="2:8" ht="16.2" x14ac:dyDescent="0.3">
      <c r="B56" s="152" t="s">
        <v>169</v>
      </c>
      <c r="C56" s="111"/>
      <c r="D56" s="167"/>
      <c r="E56" s="111"/>
      <c r="F56" s="167"/>
      <c r="G56" s="111"/>
      <c r="H56" s="154"/>
    </row>
    <row r="57" spans="2:8" ht="16.2" x14ac:dyDescent="0.3">
      <c r="B57" s="156" t="s">
        <v>170</v>
      </c>
      <c r="C57" s="111"/>
      <c r="D57" s="250" t="s">
        <v>133</v>
      </c>
      <c r="E57" s="111"/>
      <c r="F57" s="250" t="s">
        <v>171</v>
      </c>
      <c r="G57" s="111"/>
      <c r="H57" s="157"/>
    </row>
    <row r="58" spans="2:8" ht="45" x14ac:dyDescent="0.3">
      <c r="B58" s="156" t="s">
        <v>172</v>
      </c>
      <c r="C58" s="111"/>
      <c r="D58" s="250" t="s">
        <v>133</v>
      </c>
      <c r="E58" s="111"/>
      <c r="F58" s="250" t="s">
        <v>171</v>
      </c>
      <c r="G58" s="111"/>
      <c r="H58" s="157"/>
    </row>
    <row r="59" spans="2:8" ht="30" x14ac:dyDescent="0.3">
      <c r="B59" s="175" t="s">
        <v>173</v>
      </c>
      <c r="C59" s="111"/>
      <c r="D59" s="250" t="s">
        <v>133</v>
      </c>
      <c r="E59" s="111"/>
      <c r="F59" s="250" t="s">
        <v>171</v>
      </c>
      <c r="G59" s="111"/>
      <c r="H59" s="159"/>
    </row>
    <row r="60" spans="2:8" ht="16.2" x14ac:dyDescent="0.3">
      <c r="B60" s="160"/>
      <c r="C60" s="111"/>
      <c r="D60" s="161"/>
      <c r="E60" s="111"/>
      <c r="F60" s="161"/>
      <c r="G60" s="111"/>
      <c r="H60" s="111"/>
    </row>
    <row r="61" spans="2:8" ht="16.2" x14ac:dyDescent="0.3">
      <c r="B61" s="152" t="s">
        <v>174</v>
      </c>
      <c r="C61" s="111"/>
      <c r="D61" s="167"/>
      <c r="E61" s="111"/>
      <c r="F61" s="167"/>
      <c r="G61" s="111"/>
      <c r="H61" s="154"/>
    </row>
    <row r="62" spans="2:8" ht="30" x14ac:dyDescent="0.3">
      <c r="B62" s="175" t="s">
        <v>175</v>
      </c>
      <c r="C62" s="111"/>
      <c r="D62" s="250" t="s">
        <v>133</v>
      </c>
      <c r="E62" s="111"/>
      <c r="F62" s="250" t="s">
        <v>176</v>
      </c>
      <c r="G62" s="111"/>
      <c r="H62" s="159"/>
    </row>
    <row r="63" spans="2:8" ht="16.2" x14ac:dyDescent="0.3">
      <c r="B63" s="160"/>
      <c r="C63" s="111"/>
      <c r="D63" s="161"/>
      <c r="E63" s="111"/>
      <c r="F63" s="161"/>
      <c r="G63" s="111"/>
      <c r="H63" s="111"/>
    </row>
    <row r="64" spans="2:8" ht="16.2" x14ac:dyDescent="0.3">
      <c r="B64" s="152" t="s">
        <v>177</v>
      </c>
      <c r="C64" s="111"/>
      <c r="D64" s="167"/>
      <c r="E64" s="111"/>
      <c r="F64" s="167"/>
      <c r="G64" s="111"/>
      <c r="H64" s="154"/>
    </row>
    <row r="65" spans="2:8" ht="16.2" x14ac:dyDescent="0.3">
      <c r="B65" s="277" t="s">
        <v>178</v>
      </c>
      <c r="C65" s="111"/>
      <c r="D65" s="276"/>
      <c r="E65" s="111"/>
      <c r="F65" s="276"/>
      <c r="G65" s="111"/>
      <c r="H65" s="157"/>
    </row>
    <row r="66" spans="2:8" ht="16.2" x14ac:dyDescent="0.3">
      <c r="B66" s="156" t="s">
        <v>179</v>
      </c>
      <c r="C66" s="111"/>
      <c r="D66" s="250" t="s">
        <v>133</v>
      </c>
      <c r="E66" s="111"/>
      <c r="F66" s="250" t="s">
        <v>180</v>
      </c>
      <c r="G66" s="111"/>
      <c r="H66" s="157"/>
    </row>
    <row r="67" spans="2:8" ht="16.2" x14ac:dyDescent="0.3">
      <c r="B67" s="156" t="s">
        <v>181</v>
      </c>
      <c r="C67" s="111"/>
      <c r="D67" s="250" t="s">
        <v>133</v>
      </c>
      <c r="E67" s="111"/>
      <c r="F67" s="250" t="s">
        <v>180</v>
      </c>
      <c r="G67" s="111"/>
      <c r="H67" s="157"/>
    </row>
    <row r="68" spans="2:8" ht="16.2" x14ac:dyDescent="0.3">
      <c r="B68" s="275" t="s">
        <v>188</v>
      </c>
      <c r="C68" s="111"/>
      <c r="D68" s="366">
        <f>66224/1000</f>
        <v>66.224000000000004</v>
      </c>
      <c r="E68" s="111"/>
      <c r="F68" s="250" t="s">
        <v>189</v>
      </c>
      <c r="G68" s="111"/>
      <c r="H68" s="157"/>
    </row>
    <row r="69" spans="2:8" ht="16.2" x14ac:dyDescent="0.3">
      <c r="B69" s="170" t="str">
        <f>LEFT(B68,SEARCH(",",B68))&amp;" valeur"</f>
        <v>Or (7108), valeur</v>
      </c>
      <c r="C69" s="111"/>
      <c r="D69" s="295">
        <v>1926820000000</v>
      </c>
      <c r="E69" s="111"/>
      <c r="F69" s="250" t="s">
        <v>91</v>
      </c>
      <c r="G69" s="111"/>
      <c r="H69" s="294"/>
    </row>
    <row r="70" spans="2:8" ht="16.2" x14ac:dyDescent="0.3">
      <c r="B70" s="160"/>
      <c r="C70" s="111"/>
      <c r="D70" s="161"/>
      <c r="E70" s="111"/>
      <c r="F70" s="161"/>
      <c r="G70" s="111"/>
      <c r="H70" s="111"/>
    </row>
    <row r="71" spans="2:8" ht="16.2" x14ac:dyDescent="0.3">
      <c r="B71" s="152" t="s">
        <v>194</v>
      </c>
      <c r="C71" s="111"/>
      <c r="D71" s="167"/>
      <c r="E71" s="111"/>
      <c r="F71" s="167"/>
      <c r="G71" s="111"/>
      <c r="H71" s="154"/>
    </row>
    <row r="72" spans="2:8" ht="16.2" x14ac:dyDescent="0.3">
      <c r="B72" s="156" t="s">
        <v>195</v>
      </c>
      <c r="C72" s="111"/>
      <c r="D72" s="250" t="s">
        <v>133</v>
      </c>
      <c r="E72" s="111"/>
      <c r="F72" s="250" t="s">
        <v>196</v>
      </c>
      <c r="G72" s="111"/>
      <c r="H72" s="157"/>
    </row>
    <row r="73" spans="2:8" ht="16.2" x14ac:dyDescent="0.3">
      <c r="B73" s="156" t="s">
        <v>197</v>
      </c>
      <c r="C73" s="111"/>
      <c r="D73" s="250" t="s">
        <v>133</v>
      </c>
      <c r="E73" s="111"/>
      <c r="F73" s="250" t="s">
        <v>196</v>
      </c>
      <c r="G73" s="111"/>
      <c r="H73" s="157"/>
    </row>
    <row r="74" spans="2:8" ht="16.2" x14ac:dyDescent="0.3">
      <c r="B74" s="275" t="s">
        <v>188</v>
      </c>
      <c r="C74" s="111"/>
      <c r="D74" s="366">
        <f>66136/1000</f>
        <v>66.135999999999996</v>
      </c>
      <c r="E74" s="111"/>
      <c r="F74" s="250" t="s">
        <v>189</v>
      </c>
      <c r="G74" s="111"/>
      <c r="H74" s="157"/>
    </row>
    <row r="75" spans="2:8" ht="16.2" x14ac:dyDescent="0.3">
      <c r="B75" s="170" t="str">
        <f>LEFT(B74,SEARCH(",",B74))&amp;" valeur"</f>
        <v>Or (7108), valeur</v>
      </c>
      <c r="C75" s="111"/>
      <c r="D75" s="295">
        <v>1922729487821</v>
      </c>
      <c r="E75" s="111"/>
      <c r="F75" s="250" t="s">
        <v>91</v>
      </c>
      <c r="G75" s="111"/>
      <c r="H75" s="157"/>
    </row>
    <row r="76" spans="2:8" ht="16.2" x14ac:dyDescent="0.3">
      <c r="B76" s="160"/>
      <c r="C76" s="111"/>
      <c r="D76" s="161"/>
      <c r="E76" s="111"/>
      <c r="F76" s="161"/>
      <c r="G76" s="111"/>
      <c r="H76" s="111"/>
    </row>
    <row r="77" spans="2:8" ht="16.2" x14ac:dyDescent="0.3">
      <c r="B77" s="152" t="s">
        <v>198</v>
      </c>
      <c r="C77" s="111"/>
      <c r="D77" s="167"/>
      <c r="E77" s="111"/>
      <c r="F77" s="172"/>
      <c r="G77" s="111"/>
      <c r="H77" s="154"/>
    </row>
    <row r="78" spans="2:8" ht="30" x14ac:dyDescent="0.3">
      <c r="B78" s="156" t="s">
        <v>199</v>
      </c>
      <c r="C78" s="111"/>
      <c r="D78" s="250" t="s">
        <v>133</v>
      </c>
      <c r="E78" s="111"/>
      <c r="F78" s="250" t="s">
        <v>200</v>
      </c>
      <c r="G78" s="111"/>
      <c r="H78" s="157"/>
    </row>
    <row r="79" spans="2:8" ht="30" x14ac:dyDescent="0.3">
      <c r="B79" s="348" t="s">
        <v>201</v>
      </c>
      <c r="C79" s="111"/>
      <c r="D79" s="250" t="s">
        <v>133</v>
      </c>
      <c r="E79" s="111"/>
      <c r="F79" s="250" t="s">
        <v>202</v>
      </c>
      <c r="G79" s="111"/>
      <c r="H79" s="157"/>
    </row>
    <row r="80" spans="2:8" ht="30" x14ac:dyDescent="0.3">
      <c r="B80" s="347" t="s">
        <v>203</v>
      </c>
      <c r="C80" s="111"/>
      <c r="D80" s="433">
        <f>SUM('Partie 5 - Données d’entreprise'!K1209/'Partie 4 - Recettes de l’État'!J65)</f>
        <v>0.9999996186079072</v>
      </c>
      <c r="E80" s="111"/>
      <c r="F80" s="175" t="s">
        <v>204</v>
      </c>
      <c r="G80" s="111"/>
      <c r="H80" s="159"/>
    </row>
    <row r="81" spans="2:8" ht="16.2" x14ac:dyDescent="0.3">
      <c r="B81" s="160"/>
      <c r="C81" s="111"/>
      <c r="D81" s="161"/>
      <c r="E81" s="111"/>
      <c r="F81" s="161"/>
      <c r="G81" s="111"/>
      <c r="H81" s="111"/>
    </row>
    <row r="82" spans="2:8" ht="16.2" x14ac:dyDescent="0.3">
      <c r="B82" s="152" t="s">
        <v>205</v>
      </c>
      <c r="C82" s="111"/>
      <c r="D82" s="172"/>
      <c r="E82" s="111"/>
      <c r="F82" s="172"/>
      <c r="G82" s="111"/>
      <c r="H82" s="154"/>
    </row>
    <row r="83" spans="2:8" ht="16.2" x14ac:dyDescent="0.3">
      <c r="B83" s="174" t="s">
        <v>206</v>
      </c>
      <c r="C83" s="272"/>
      <c r="D83" s="252" t="s">
        <v>80</v>
      </c>
      <c r="E83" s="272"/>
      <c r="F83" s="252" t="str">
        <f>IF(D83=[3]Listes!$K$4,"&lt; Indiquez l'URL de la source &gt;",IF(D83=[3]Listes!$K$5,"&lt; Référence de la section dans le Rapport ITIE ou URL&gt;",IF(D83=[3]Listes!$K$6,"&lt; Référence de la non-applicabilité &gt;","")))</f>
        <v/>
      </c>
      <c r="G83" s="111"/>
      <c r="H83" s="157"/>
    </row>
    <row r="84" spans="2:8" ht="16.2" x14ac:dyDescent="0.3">
      <c r="B84" s="176" t="s">
        <v>207</v>
      </c>
      <c r="C84" s="111"/>
      <c r="D84" s="177"/>
      <c r="E84" s="111"/>
      <c r="F84" s="177"/>
      <c r="G84" s="111"/>
      <c r="H84" s="177"/>
    </row>
    <row r="85" spans="2:8" ht="16.2" x14ac:dyDescent="0.3">
      <c r="B85" s="263" t="s">
        <v>208</v>
      </c>
      <c r="C85" s="111"/>
      <c r="D85" s="250" t="s">
        <v>73</v>
      </c>
      <c r="E85" s="111"/>
      <c r="F85" s="250" t="s">
        <v>183</v>
      </c>
      <c r="G85" s="111"/>
      <c r="H85" s="157"/>
    </row>
    <row r="86" spans="2:8" ht="16.2" x14ac:dyDescent="0.3">
      <c r="B86" s="263" t="s">
        <v>209</v>
      </c>
      <c r="C86" s="111"/>
      <c r="D86" s="250" t="s">
        <v>73</v>
      </c>
      <c r="E86" s="111"/>
      <c r="F86" s="250" t="s">
        <v>187</v>
      </c>
      <c r="G86" s="111"/>
      <c r="H86" s="157"/>
    </row>
    <row r="87" spans="2:8" ht="16.2" x14ac:dyDescent="0.3">
      <c r="B87" s="273" t="s">
        <v>193</v>
      </c>
      <c r="C87" s="272"/>
      <c r="D87" s="250" t="s">
        <v>73</v>
      </c>
      <c r="E87" s="272"/>
      <c r="F87" s="252" t="s">
        <v>189</v>
      </c>
      <c r="G87" s="111"/>
      <c r="H87" s="157"/>
    </row>
    <row r="88" spans="2:8" ht="16.2" x14ac:dyDescent="0.3">
      <c r="B88" s="170" t="s">
        <v>210</v>
      </c>
      <c r="C88" s="111"/>
      <c r="D88" s="177"/>
      <c r="E88" s="111"/>
      <c r="F88" s="177"/>
      <c r="G88" s="111"/>
      <c r="H88" s="177"/>
    </row>
    <row r="89" spans="2:8" ht="16.2" x14ac:dyDescent="0.3">
      <c r="B89" s="263" t="s">
        <v>208</v>
      </c>
      <c r="C89" s="111"/>
      <c r="D89" s="250" t="s">
        <v>73</v>
      </c>
      <c r="E89" s="111"/>
      <c r="F89" s="250" t="s">
        <v>183</v>
      </c>
      <c r="G89" s="111"/>
      <c r="H89" s="157"/>
    </row>
    <row r="90" spans="2:8" ht="16.2" x14ac:dyDescent="0.3">
      <c r="B90" s="178" t="str">
        <f>LEFT(B89,SEARCH(",",B89))&amp;" valeur"</f>
        <v>Pétrole brut, valeur</v>
      </c>
      <c r="C90" s="111"/>
      <c r="D90" s="250" t="s">
        <v>73</v>
      </c>
      <c r="E90" s="111"/>
      <c r="F90" s="250" t="s">
        <v>184</v>
      </c>
      <c r="G90" s="111"/>
      <c r="H90" s="157" t="s">
        <v>185</v>
      </c>
    </row>
    <row r="91" spans="2:8" ht="16.2" x14ac:dyDescent="0.3">
      <c r="B91" s="263" t="s">
        <v>209</v>
      </c>
      <c r="C91" s="111"/>
      <c r="D91" s="250" t="s">
        <v>73</v>
      </c>
      <c r="E91" s="111"/>
      <c r="F91" s="250" t="s">
        <v>187</v>
      </c>
      <c r="G91" s="111"/>
      <c r="H91" s="157"/>
    </row>
    <row r="92" spans="2:8" ht="16.2" x14ac:dyDescent="0.3">
      <c r="B92" s="178" t="str">
        <f>LEFT(B91,SEARCH(",",B91))&amp;" valeur"</f>
        <v>Gaz naturel, valeur</v>
      </c>
      <c r="C92" s="111"/>
      <c r="D92" s="250" t="s">
        <v>73</v>
      </c>
      <c r="E92" s="111"/>
      <c r="F92" s="250" t="s">
        <v>184</v>
      </c>
      <c r="G92" s="111"/>
      <c r="H92" s="157" t="s">
        <v>185</v>
      </c>
    </row>
    <row r="93" spans="2:8" ht="16.2" x14ac:dyDescent="0.3">
      <c r="B93" s="263" t="s">
        <v>193</v>
      </c>
      <c r="C93" s="111"/>
      <c r="D93" s="250" t="s">
        <v>73</v>
      </c>
      <c r="E93" s="111"/>
      <c r="F93" s="250" t="s">
        <v>189</v>
      </c>
      <c r="G93" s="111"/>
      <c r="H93" s="157"/>
    </row>
    <row r="94" spans="2:8" ht="16.2" x14ac:dyDescent="0.3">
      <c r="B94" s="178" t="str">
        <f>LEFT(B93,SEARCH(",",B93))&amp;" valeur"</f>
        <v>Ajouter ici toute autre matière première, valeur</v>
      </c>
      <c r="C94" s="111"/>
      <c r="D94" s="250" t="s">
        <v>73</v>
      </c>
      <c r="E94" s="111"/>
      <c r="F94" s="250" t="s">
        <v>184</v>
      </c>
      <c r="G94" s="111"/>
      <c r="H94" s="157" t="s">
        <v>185</v>
      </c>
    </row>
    <row r="95" spans="2:8" ht="30" x14ac:dyDescent="0.3">
      <c r="B95" s="171" t="s">
        <v>211</v>
      </c>
      <c r="C95" s="111"/>
      <c r="D95" s="250" t="s">
        <v>73</v>
      </c>
      <c r="E95" s="111"/>
      <c r="F95" s="252"/>
      <c r="G95" s="111"/>
      <c r="H95" s="159"/>
    </row>
    <row r="96" spans="2:8" ht="16.2" x14ac:dyDescent="0.3">
      <c r="B96" s="160"/>
      <c r="C96" s="111"/>
      <c r="E96" s="111"/>
      <c r="F96" s="179"/>
      <c r="G96" s="111"/>
      <c r="H96" s="111"/>
    </row>
    <row r="97" spans="2:8" ht="15.9" customHeight="1" x14ac:dyDescent="0.3">
      <c r="B97" s="152" t="s">
        <v>212</v>
      </c>
      <c r="C97" s="111"/>
      <c r="D97" s="172"/>
      <c r="E97" s="111"/>
      <c r="F97" s="172"/>
      <c r="G97" s="111"/>
      <c r="H97" s="154"/>
    </row>
    <row r="98" spans="2:8" ht="30" x14ac:dyDescent="0.3">
      <c r="B98" s="173" t="s">
        <v>213</v>
      </c>
      <c r="C98" s="111"/>
      <c r="D98" s="250" t="s">
        <v>80</v>
      </c>
      <c r="E98" s="111"/>
      <c r="F98" s="250"/>
      <c r="G98" s="111"/>
      <c r="H98" s="157"/>
    </row>
    <row r="99" spans="2:8" ht="30.75" customHeight="1" x14ac:dyDescent="0.3">
      <c r="B99" s="180" t="s">
        <v>214</v>
      </c>
      <c r="C99" s="111"/>
      <c r="D99" s="250"/>
      <c r="E99" s="111"/>
      <c r="F99" s="252"/>
      <c r="G99" s="111"/>
      <c r="H99" s="159"/>
    </row>
    <row r="100" spans="2:8" ht="16.2" x14ac:dyDescent="0.3">
      <c r="B100" s="160"/>
      <c r="C100" s="111"/>
      <c r="D100" s="161"/>
      <c r="E100" s="111"/>
      <c r="F100" s="179"/>
      <c r="G100" s="111"/>
      <c r="H100" s="111"/>
    </row>
    <row r="101" spans="2:8" ht="16.2" x14ac:dyDescent="0.3">
      <c r="B101" s="152" t="s">
        <v>215</v>
      </c>
      <c r="C101" s="111"/>
      <c r="D101" s="172"/>
      <c r="E101" s="111"/>
      <c r="F101" s="172"/>
      <c r="G101" s="111"/>
      <c r="H101" s="154"/>
    </row>
    <row r="102" spans="2:8" ht="30" x14ac:dyDescent="0.3">
      <c r="B102" s="173" t="s">
        <v>216</v>
      </c>
      <c r="C102" s="111"/>
      <c r="D102" s="250" t="s">
        <v>80</v>
      </c>
      <c r="E102" s="111"/>
      <c r="F102" s="250" t="s">
        <v>217</v>
      </c>
      <c r="G102" s="111"/>
      <c r="H102" s="157"/>
    </row>
    <row r="103" spans="2:8" ht="30.75" customHeight="1" x14ac:dyDescent="0.3">
      <c r="B103" s="180" t="s">
        <v>218</v>
      </c>
      <c r="C103" s="111"/>
      <c r="D103" s="252"/>
      <c r="E103" s="111"/>
      <c r="F103" s="252"/>
      <c r="G103" s="111"/>
      <c r="H103" s="159"/>
    </row>
    <row r="104" spans="2:8" ht="16.2" x14ac:dyDescent="0.3">
      <c r="B104" s="160"/>
      <c r="C104" s="111"/>
      <c r="D104" s="161"/>
      <c r="E104" s="111"/>
      <c r="F104" s="179"/>
      <c r="G104" s="111"/>
      <c r="H104" s="111"/>
    </row>
    <row r="105" spans="2:8" ht="33.9" customHeight="1" x14ac:dyDescent="0.3">
      <c r="B105" s="152" t="s">
        <v>219</v>
      </c>
      <c r="C105" s="111"/>
      <c r="D105" s="172"/>
      <c r="E105" s="111"/>
      <c r="F105" s="172"/>
      <c r="G105" s="111"/>
      <c r="H105" s="154"/>
    </row>
    <row r="106" spans="2:8" ht="30" x14ac:dyDescent="0.3">
      <c r="B106" s="173" t="s">
        <v>220</v>
      </c>
      <c r="C106" s="111"/>
      <c r="D106" s="250" t="s">
        <v>105</v>
      </c>
      <c r="E106" s="111"/>
      <c r="F106" s="250"/>
      <c r="G106" s="111"/>
      <c r="H106" s="157"/>
    </row>
    <row r="107" spans="2:8" ht="30.75" customHeight="1" x14ac:dyDescent="0.3">
      <c r="B107" s="180" t="s">
        <v>221</v>
      </c>
      <c r="C107" s="111"/>
      <c r="D107" s="252"/>
      <c r="E107" s="111"/>
      <c r="F107" s="250"/>
      <c r="G107" s="111"/>
      <c r="H107" s="157"/>
    </row>
    <row r="108" spans="2:8" ht="16.2" x14ac:dyDescent="0.3">
      <c r="B108" s="160"/>
      <c r="C108" s="111"/>
      <c r="D108" s="161"/>
      <c r="E108" s="111"/>
      <c r="F108" s="279"/>
      <c r="G108" s="111"/>
      <c r="H108" s="111"/>
    </row>
    <row r="109" spans="2:8" ht="16.2" x14ac:dyDescent="0.3">
      <c r="B109" s="152" t="s">
        <v>222</v>
      </c>
      <c r="C109" s="111"/>
      <c r="D109" s="172"/>
      <c r="E109" s="111"/>
      <c r="F109" s="172"/>
      <c r="G109" s="111"/>
      <c r="H109" s="154"/>
    </row>
    <row r="110" spans="2:8" ht="30" customHeight="1" x14ac:dyDescent="0.3">
      <c r="B110" s="348" t="str">
        <f>"Le government divulgue-t-il des informations sur les"&amp;RIGHT(B109,LEN(B109)-SEARCH(":",B109,1))&amp;"?"</f>
        <v>Le government divulgue-t-il des informations sur les Paiements directs infranationaux ?</v>
      </c>
      <c r="C110" s="111"/>
      <c r="D110" s="250" t="s">
        <v>133</v>
      </c>
      <c r="E110" s="111"/>
      <c r="F110" s="250" t="s">
        <v>223</v>
      </c>
      <c r="G110" s="111"/>
      <c r="H110" s="157"/>
    </row>
    <row r="111" spans="2:8" ht="20.399999999999999" customHeight="1" x14ac:dyDescent="0.3">
      <c r="B111" s="347" t="s">
        <v>224</v>
      </c>
      <c r="C111" s="111"/>
      <c r="D111" s="346"/>
      <c r="E111" s="111"/>
      <c r="F111" s="252"/>
      <c r="G111" s="111"/>
      <c r="H111" s="159" t="s">
        <v>2463</v>
      </c>
    </row>
    <row r="112" spans="2:8" ht="16.2" x14ac:dyDescent="0.3">
      <c r="B112" s="160"/>
      <c r="C112" s="111"/>
      <c r="D112" s="161"/>
      <c r="E112" s="111"/>
      <c r="F112" s="179"/>
      <c r="G112" s="111"/>
      <c r="H112" s="111"/>
    </row>
    <row r="113" spans="2:8" ht="16.2" x14ac:dyDescent="0.3">
      <c r="B113" s="152" t="s">
        <v>225</v>
      </c>
      <c r="C113" s="111"/>
      <c r="D113" s="172"/>
      <c r="E113" s="111"/>
      <c r="F113" s="179"/>
      <c r="G113" s="111"/>
      <c r="H113" s="154"/>
    </row>
    <row r="114" spans="2:8" ht="30" x14ac:dyDescent="0.3">
      <c r="B114" s="174" t="s">
        <v>226</v>
      </c>
      <c r="C114" s="111"/>
      <c r="D114" s="278">
        <f>IFERROR(IF(_xlfn.DAYS('[3]Partie 1 - Présentation'!$E$30,'[3]Partie 1 - Présentation'!$E$26)/365&gt;0,_xlfn.DAYS('[3]Partie 1 - Présentation'!$E$30,'[3]Partie 1 - Présentation'!$E$26)/365,_xlfn.DAYS('[3]Partie 1 - Présentation'!$E$33,'[3]Partie 1 - Présentation'!$E$26)/365),"Complété automatiquement à partir du feuillet 1. Présentation")</f>
        <v>1.8383561643835618</v>
      </c>
      <c r="E114" s="111"/>
      <c r="F114" s="179"/>
      <c r="G114" s="111"/>
      <c r="H114" s="159"/>
    </row>
    <row r="115" spans="2:8" ht="16.2" x14ac:dyDescent="0.3">
      <c r="B115" s="160"/>
      <c r="C115" s="111"/>
      <c r="D115" s="161"/>
      <c r="E115" s="111"/>
      <c r="F115" s="179"/>
      <c r="G115" s="111"/>
      <c r="H115" s="111"/>
    </row>
    <row r="116" spans="2:8" ht="16.2" x14ac:dyDescent="0.3">
      <c r="B116" s="152" t="s">
        <v>227</v>
      </c>
      <c r="C116" s="111"/>
      <c r="D116" s="172"/>
      <c r="E116" s="111"/>
      <c r="F116" s="172"/>
      <c r="G116" s="111"/>
      <c r="H116" s="154"/>
    </row>
    <row r="117" spans="2:8" ht="45" x14ac:dyDescent="0.3">
      <c r="B117" s="352" t="s">
        <v>228</v>
      </c>
      <c r="C117" s="111"/>
      <c r="D117" s="250" t="s">
        <v>133</v>
      </c>
      <c r="E117" s="111"/>
      <c r="F117" s="250" t="s">
        <v>229</v>
      </c>
      <c r="G117" s="111"/>
      <c r="H117" s="157"/>
    </row>
    <row r="118" spans="2:8" ht="30" x14ac:dyDescent="0.3">
      <c r="B118" s="156" t="s">
        <v>230</v>
      </c>
      <c r="C118" s="111"/>
      <c r="D118" s="250" t="s">
        <v>133</v>
      </c>
      <c r="E118" s="111"/>
      <c r="F118" s="250" t="s">
        <v>231</v>
      </c>
      <c r="G118" s="111"/>
      <c r="H118" s="157"/>
    </row>
    <row r="119" spans="2:8" ht="26.4" customHeight="1" x14ac:dyDescent="0.3">
      <c r="B119" s="156" t="s">
        <v>232</v>
      </c>
      <c r="C119" s="111"/>
      <c r="D119" s="250" t="s">
        <v>133</v>
      </c>
      <c r="E119" s="111"/>
      <c r="F119" s="250" t="s">
        <v>231</v>
      </c>
      <c r="G119" s="111"/>
      <c r="H119" s="157"/>
    </row>
    <row r="120" spans="2:8" ht="16.2" x14ac:dyDescent="0.3">
      <c r="B120" s="349" t="s">
        <v>233</v>
      </c>
      <c r="C120" s="111"/>
      <c r="D120" s="250" t="s">
        <v>133</v>
      </c>
      <c r="E120" s="111"/>
      <c r="F120" s="250" t="s">
        <v>231</v>
      </c>
      <c r="G120" s="111"/>
      <c r="H120" s="157"/>
    </row>
    <row r="121" spans="2:8" ht="16.2" x14ac:dyDescent="0.3">
      <c r="B121" s="352" t="s">
        <v>234</v>
      </c>
      <c r="C121" s="111"/>
      <c r="D121" s="250" t="s">
        <v>133</v>
      </c>
      <c r="E121" s="111"/>
      <c r="F121" s="250" t="s">
        <v>231</v>
      </c>
      <c r="G121" s="111"/>
      <c r="H121" s="157"/>
    </row>
    <row r="122" spans="2:8" ht="16.2" x14ac:dyDescent="0.3">
      <c r="B122" s="158" t="s">
        <v>235</v>
      </c>
      <c r="C122" s="111"/>
      <c r="D122" s="250" t="s">
        <v>133</v>
      </c>
      <c r="E122" s="111"/>
      <c r="F122" s="250" t="s">
        <v>231</v>
      </c>
      <c r="G122" s="111"/>
      <c r="H122" s="159"/>
    </row>
    <row r="123" spans="2:8" ht="16.2" x14ac:dyDescent="0.3">
      <c r="B123" s="160"/>
      <c r="C123" s="111"/>
      <c r="D123" s="161"/>
      <c r="E123" s="111"/>
      <c r="F123" s="179"/>
      <c r="G123" s="111"/>
      <c r="H123" s="111"/>
    </row>
    <row r="124" spans="2:8" ht="30" x14ac:dyDescent="0.3">
      <c r="B124" s="152" t="s">
        <v>236</v>
      </c>
      <c r="C124" s="111"/>
      <c r="D124" s="172"/>
      <c r="E124" s="111"/>
      <c r="F124" s="172"/>
      <c r="G124" s="111"/>
      <c r="H124" s="154"/>
    </row>
    <row r="125" spans="2:8" ht="45" x14ac:dyDescent="0.3">
      <c r="B125" s="348" t="s">
        <v>237</v>
      </c>
      <c r="C125" s="111"/>
      <c r="D125" s="250" t="s">
        <v>133</v>
      </c>
      <c r="E125" s="111"/>
      <c r="F125" s="250" t="s">
        <v>229</v>
      </c>
      <c r="G125" s="111"/>
      <c r="H125" s="157"/>
    </row>
    <row r="126" spans="2:8" ht="30" x14ac:dyDescent="0.3">
      <c r="B126" s="347" t="s">
        <v>238</v>
      </c>
      <c r="C126" s="111"/>
      <c r="D126" s="250"/>
      <c r="E126" s="111"/>
      <c r="F126" s="250" t="s">
        <v>184</v>
      </c>
      <c r="G126" s="111"/>
      <c r="H126" s="159"/>
    </row>
    <row r="127" spans="2:8" ht="16.2" x14ac:dyDescent="0.3">
      <c r="B127" s="160"/>
      <c r="C127" s="111"/>
      <c r="D127" s="161"/>
      <c r="E127" s="111"/>
      <c r="F127" s="179"/>
      <c r="G127" s="111"/>
      <c r="H127" s="111"/>
    </row>
    <row r="128" spans="2:8" ht="16.2" x14ac:dyDescent="0.3">
      <c r="B128" s="152" t="s">
        <v>239</v>
      </c>
      <c r="C128" s="111"/>
      <c r="D128" s="172"/>
      <c r="E128" s="111"/>
      <c r="F128" s="172"/>
      <c r="G128" s="111"/>
      <c r="H128" s="154"/>
    </row>
    <row r="129" spans="2:8" ht="30" x14ac:dyDescent="0.3">
      <c r="B129" s="173" t="s">
        <v>240</v>
      </c>
      <c r="C129" s="111"/>
      <c r="D129" s="250" t="s">
        <v>133</v>
      </c>
      <c r="E129" s="111"/>
      <c r="F129" s="250" t="s">
        <v>241</v>
      </c>
      <c r="G129" s="111"/>
      <c r="H129" s="157"/>
    </row>
    <row r="130" spans="2:8" ht="37.35" customHeight="1" x14ac:dyDescent="0.3">
      <c r="B130" s="176" t="s">
        <v>242</v>
      </c>
      <c r="C130" s="111"/>
      <c r="D130" s="297"/>
      <c r="E130" s="111"/>
      <c r="F130" s="252" t="s">
        <v>91</v>
      </c>
      <c r="G130" s="111"/>
      <c r="H130" s="157"/>
    </row>
    <row r="131" spans="2:8" ht="16.2" x14ac:dyDescent="0.3">
      <c r="B131" s="180" t="s">
        <v>243</v>
      </c>
      <c r="C131" s="111"/>
      <c r="D131" s="297">
        <v>10442389297</v>
      </c>
      <c r="E131" s="111"/>
      <c r="F131" s="252" t="s">
        <v>91</v>
      </c>
      <c r="G131" s="111"/>
      <c r="H131" s="299"/>
    </row>
    <row r="132" spans="2:8" ht="16.2" x14ac:dyDescent="0.3">
      <c r="B132" s="160"/>
      <c r="C132" s="111"/>
      <c r="D132" s="161"/>
      <c r="E132" s="111"/>
      <c r="F132" s="179"/>
      <c r="G132" s="111"/>
      <c r="H132" s="111"/>
    </row>
    <row r="133" spans="2:8" ht="16.2" x14ac:dyDescent="0.3">
      <c r="B133" s="152" t="s">
        <v>244</v>
      </c>
      <c r="C133" s="111"/>
      <c r="D133" s="172"/>
      <c r="E133" s="111"/>
      <c r="F133" s="172"/>
      <c r="G133" s="111"/>
      <c r="H133" s="154"/>
    </row>
    <row r="134" spans="2:8" ht="63" customHeight="1" x14ac:dyDescent="0.3">
      <c r="B134" s="348" t="s">
        <v>245</v>
      </c>
      <c r="C134" s="111"/>
      <c r="D134" s="250" t="s">
        <v>80</v>
      </c>
      <c r="E134" s="111"/>
      <c r="F134" s="250" t="str">
        <f>IF(D134=[3]Listes!$K$4,"&lt; Indiquez l'URL de la source &gt;",IF(D134=[3]Listes!$K$5,"&lt; Référence de la section dans le Rapport ITIE ou URL&gt;",IF(D134=[3]Listes!$K$6,"&lt; Référence de la non-applicabilité &gt;","")))</f>
        <v/>
      </c>
      <c r="G134" s="111"/>
      <c r="H134" s="157"/>
    </row>
    <row r="135" spans="2:8" ht="30" x14ac:dyDescent="0.3">
      <c r="B135" s="348" t="s">
        <v>246</v>
      </c>
      <c r="C135" s="111"/>
      <c r="D135" s="250" t="s">
        <v>133</v>
      </c>
      <c r="E135" s="111"/>
      <c r="F135" s="250" t="s">
        <v>247</v>
      </c>
      <c r="G135" s="111"/>
      <c r="H135" s="157"/>
    </row>
    <row r="136" spans="2:8" ht="45" x14ac:dyDescent="0.3">
      <c r="B136" s="347" t="s">
        <v>248</v>
      </c>
      <c r="C136" s="111"/>
      <c r="D136" s="250" t="s">
        <v>249</v>
      </c>
      <c r="E136" s="111"/>
      <c r="F136" s="331" t="s">
        <v>250</v>
      </c>
      <c r="G136" s="111"/>
      <c r="H136" s="159"/>
    </row>
    <row r="137" spans="2:8" ht="16.2" x14ac:dyDescent="0.3">
      <c r="B137" s="160"/>
      <c r="C137" s="111"/>
      <c r="D137" s="161"/>
      <c r="E137" s="111"/>
      <c r="F137" s="179"/>
      <c r="G137" s="111"/>
      <c r="H137" s="111"/>
    </row>
    <row r="138" spans="2:8" ht="32.4" customHeight="1" x14ac:dyDescent="0.3">
      <c r="B138" s="152" t="s">
        <v>251</v>
      </c>
      <c r="C138" s="111"/>
      <c r="D138" s="172"/>
      <c r="E138" s="111"/>
      <c r="F138" s="172"/>
      <c r="G138" s="111"/>
      <c r="H138" s="154"/>
    </row>
    <row r="139" spans="2:8" ht="21.6" customHeight="1" x14ac:dyDescent="0.3">
      <c r="B139" s="173" t="s">
        <v>252</v>
      </c>
      <c r="C139" s="111"/>
      <c r="D139" s="250" t="s">
        <v>80</v>
      </c>
      <c r="E139" s="111"/>
      <c r="F139" s="250" t="str">
        <f>IF(D139=[3]Listes!$K$4,"&lt; Indiquez l'URL de la source &gt;",IF(D139=[3]Listes!$K$5,"&lt; Référence de la section dans le Rapport ITIE ou URL&gt;",IF(D139=[3]Listes!$K$6,"&lt; Référence de la non-applicabilité &gt;","")))</f>
        <v/>
      </c>
      <c r="G139" s="111"/>
      <c r="H139" s="157"/>
    </row>
    <row r="140" spans="2:8" ht="17.399999999999999" customHeight="1" x14ac:dyDescent="0.3">
      <c r="B140" s="176" t="s">
        <v>253</v>
      </c>
      <c r="C140" s="111"/>
      <c r="D140" s="250"/>
      <c r="E140" s="111"/>
      <c r="F140" s="250"/>
      <c r="G140" s="111"/>
      <c r="H140" s="157"/>
    </row>
    <row r="141" spans="2:8" ht="22.35" customHeight="1" x14ac:dyDescent="0.3">
      <c r="B141" s="176" t="s">
        <v>254</v>
      </c>
      <c r="C141" s="111"/>
      <c r="D141" s="250"/>
      <c r="E141" s="181"/>
      <c r="F141" s="250"/>
      <c r="G141" s="111"/>
      <c r="H141" s="157"/>
    </row>
    <row r="142" spans="2:8" ht="21" customHeight="1" x14ac:dyDescent="0.3">
      <c r="B142" s="173" t="s">
        <v>255</v>
      </c>
      <c r="C142" s="111"/>
      <c r="D142" s="250" t="s">
        <v>133</v>
      </c>
      <c r="E142" s="111"/>
      <c r="F142" s="250" t="s">
        <v>256</v>
      </c>
      <c r="G142" s="111"/>
      <c r="H142" s="157"/>
    </row>
    <row r="143" spans="2:8" ht="18.600000000000001" customHeight="1" x14ac:dyDescent="0.3">
      <c r="B143" s="176" t="s">
        <v>257</v>
      </c>
      <c r="C143" s="111"/>
      <c r="D143" s="296">
        <v>150000</v>
      </c>
      <c r="E143" s="111"/>
      <c r="F143" s="250" t="s">
        <v>91</v>
      </c>
      <c r="G143" s="111"/>
      <c r="H143" s="157"/>
    </row>
    <row r="144" spans="2:8" ht="21" customHeight="1" x14ac:dyDescent="0.3">
      <c r="B144" s="176" t="s">
        <v>258</v>
      </c>
      <c r="C144" s="111"/>
      <c r="D144" s="296">
        <v>1935026917</v>
      </c>
      <c r="E144" s="111"/>
      <c r="F144" s="250" t="s">
        <v>91</v>
      </c>
      <c r="G144" s="111"/>
      <c r="H144" s="157"/>
    </row>
    <row r="145" spans="2:8" ht="30" x14ac:dyDescent="0.3">
      <c r="B145" s="173" t="s">
        <v>259</v>
      </c>
      <c r="C145" s="111"/>
      <c r="D145" s="250" t="s">
        <v>80</v>
      </c>
      <c r="E145" s="111"/>
      <c r="F145" s="250" t="str">
        <f>IF(D145=[3]Listes!$K$4,"&lt; Indiquez l'URL de la source &gt;",IF(D145=[3]Listes!$K$5,"&lt; Référence de la section dans le Rapport ITIE ou URL&gt;",IF(D145=[3]Listes!$K$6,"&lt; Référence de la non-applicabilité &gt;","")))</f>
        <v/>
      </c>
      <c r="G145" s="111"/>
      <c r="H145" s="157"/>
    </row>
    <row r="146" spans="2:8" ht="30" x14ac:dyDescent="0.3">
      <c r="B146" s="176" t="s">
        <v>260</v>
      </c>
      <c r="C146" s="111"/>
      <c r="D146" s="250"/>
      <c r="E146" s="111"/>
      <c r="F146" s="250"/>
      <c r="G146" s="111"/>
      <c r="H146" s="157"/>
    </row>
    <row r="147" spans="2:8" ht="30" x14ac:dyDescent="0.3">
      <c r="B147" s="180" t="s">
        <v>261</v>
      </c>
      <c r="C147" s="111"/>
      <c r="D147" s="250"/>
      <c r="E147" s="111"/>
      <c r="F147" s="250"/>
      <c r="G147" s="111"/>
      <c r="H147" s="159"/>
    </row>
    <row r="148" spans="2:8" ht="16.2" x14ac:dyDescent="0.3">
      <c r="B148" s="160"/>
      <c r="C148" s="111"/>
      <c r="D148" s="161"/>
      <c r="E148" s="111"/>
      <c r="F148" s="179"/>
      <c r="G148" s="111"/>
      <c r="H148" s="111"/>
    </row>
    <row r="149" spans="2:8" ht="16.2" x14ac:dyDescent="0.3">
      <c r="B149" s="152" t="s">
        <v>262</v>
      </c>
      <c r="C149" s="111"/>
      <c r="D149" s="172"/>
      <c r="E149" s="111"/>
      <c r="F149" s="172"/>
      <c r="G149" s="111"/>
      <c r="H149" s="154"/>
    </row>
    <row r="150" spans="2:8" ht="30" x14ac:dyDescent="0.3">
      <c r="B150" s="173" t="s">
        <v>263</v>
      </c>
      <c r="C150" s="111"/>
      <c r="D150" s="250" t="s">
        <v>80</v>
      </c>
      <c r="E150" s="111"/>
      <c r="F150" s="331"/>
      <c r="G150" s="111"/>
      <c r="H150" s="157"/>
    </row>
    <row r="151" spans="2:8" ht="30" x14ac:dyDescent="0.3">
      <c r="B151" s="180" t="s">
        <v>264</v>
      </c>
      <c r="C151" s="111"/>
      <c r="D151" s="252"/>
      <c r="E151" s="111"/>
      <c r="F151" s="252" t="s">
        <v>184</v>
      </c>
      <c r="G151" s="111"/>
      <c r="H151" s="159"/>
    </row>
    <row r="152" spans="2:8" ht="16.2" x14ac:dyDescent="0.3">
      <c r="B152" s="160"/>
      <c r="C152" s="111"/>
      <c r="D152" s="161"/>
      <c r="E152" s="111"/>
      <c r="F152" s="179"/>
      <c r="G152" s="111"/>
      <c r="H152" s="111"/>
    </row>
    <row r="153" spans="2:8" ht="16.2" x14ac:dyDescent="0.3">
      <c r="B153" s="152" t="s">
        <v>265</v>
      </c>
      <c r="C153" s="111"/>
      <c r="D153" s="182"/>
      <c r="E153" s="111"/>
      <c r="F153" s="183"/>
      <c r="G153" s="111"/>
      <c r="H153" s="154"/>
    </row>
    <row r="154" spans="2:8" ht="30" x14ac:dyDescent="0.3">
      <c r="B154" s="184" t="s">
        <v>266</v>
      </c>
      <c r="C154" s="111"/>
      <c r="D154" s="250" t="s">
        <v>133</v>
      </c>
      <c r="E154" s="111"/>
      <c r="F154" s="250" t="s">
        <v>267</v>
      </c>
      <c r="G154" s="111"/>
      <c r="H154" s="157"/>
    </row>
    <row r="155" spans="2:8" ht="27.6" customHeight="1" x14ac:dyDescent="0.3">
      <c r="B155" s="185" t="s">
        <v>268</v>
      </c>
      <c r="C155" s="111"/>
      <c r="D155" s="300">
        <v>1075400000000</v>
      </c>
      <c r="E155" s="111"/>
      <c r="F155" s="250" t="s">
        <v>91</v>
      </c>
      <c r="G155" s="111"/>
      <c r="H155" s="157"/>
    </row>
    <row r="156" spans="2:8" ht="14.4" customHeight="1" x14ac:dyDescent="0.3">
      <c r="B156" s="169" t="s">
        <v>269</v>
      </c>
      <c r="C156" s="111"/>
      <c r="D156" s="300"/>
      <c r="E156" s="111"/>
      <c r="F156" s="250"/>
      <c r="G156" s="111"/>
      <c r="H156" s="367"/>
    </row>
    <row r="157" spans="2:8" ht="16.2" x14ac:dyDescent="0.3">
      <c r="B157" s="155" t="s">
        <v>270</v>
      </c>
      <c r="C157" s="111"/>
      <c r="D157" s="296">
        <v>11743600000000</v>
      </c>
      <c r="E157" s="111"/>
      <c r="F157" s="250" t="s">
        <v>91</v>
      </c>
      <c r="G157" s="111"/>
      <c r="H157" s="157"/>
    </row>
    <row r="158" spans="2:8" ht="16.2" x14ac:dyDescent="0.3">
      <c r="B158" s="155" t="s">
        <v>271</v>
      </c>
      <c r="C158" s="111"/>
      <c r="D158" s="296">
        <v>602700000000</v>
      </c>
      <c r="E158" s="111"/>
      <c r="F158" s="250" t="s">
        <v>91</v>
      </c>
      <c r="G158" s="111"/>
      <c r="H158" s="157"/>
    </row>
    <row r="159" spans="2:8" ht="16.2" x14ac:dyDescent="0.3">
      <c r="B159" s="155" t="s">
        <v>272</v>
      </c>
      <c r="C159" s="111"/>
      <c r="D159" s="296">
        <v>1730300000000</v>
      </c>
      <c r="E159" s="111"/>
      <c r="F159" s="250" t="s">
        <v>91</v>
      </c>
      <c r="G159" s="111"/>
      <c r="H159" s="157"/>
    </row>
    <row r="160" spans="2:8" ht="16.2" x14ac:dyDescent="0.3">
      <c r="B160" s="155" t="s">
        <v>273</v>
      </c>
      <c r="C160" s="111"/>
      <c r="D160" s="296">
        <v>2417600000000</v>
      </c>
      <c r="E160" s="111"/>
      <c r="F160" s="250" t="s">
        <v>91</v>
      </c>
      <c r="G160" s="111"/>
      <c r="H160" s="157"/>
    </row>
    <row r="161" spans="2:8" ht="16.2" x14ac:dyDescent="0.3">
      <c r="B161" s="155" t="s">
        <v>274</v>
      </c>
      <c r="C161" s="111"/>
      <c r="D161" s="296">
        <v>3161600000000</v>
      </c>
      <c r="E161" s="111"/>
      <c r="F161" s="250" t="s">
        <v>91</v>
      </c>
      <c r="G161" s="111"/>
      <c r="H161" s="157"/>
    </row>
    <row r="162" spans="2:8" ht="16.2" x14ac:dyDescent="0.3">
      <c r="B162" s="155" t="s">
        <v>275</v>
      </c>
      <c r="C162" s="111"/>
      <c r="D162" s="250">
        <v>9825</v>
      </c>
      <c r="E162" s="111"/>
      <c r="F162" s="250" t="s">
        <v>276</v>
      </c>
      <c r="G162" s="111"/>
      <c r="H162" s="157"/>
    </row>
    <row r="163" spans="2:8" ht="16.2" x14ac:dyDescent="0.3">
      <c r="B163" s="155" t="s">
        <v>277</v>
      </c>
      <c r="C163" s="111"/>
      <c r="D163" s="250">
        <v>571</v>
      </c>
      <c r="E163" s="111"/>
      <c r="F163" s="250" t="s">
        <v>276</v>
      </c>
      <c r="G163" s="111"/>
      <c r="H163" s="157"/>
    </row>
    <row r="164" spans="2:8" ht="16.2" x14ac:dyDescent="0.3">
      <c r="B164" s="155" t="s">
        <v>278</v>
      </c>
      <c r="C164" s="111"/>
      <c r="D164" s="250">
        <v>10396</v>
      </c>
      <c r="E164" s="111"/>
      <c r="F164" s="250" t="s">
        <v>276</v>
      </c>
      <c r="G164" s="111"/>
      <c r="H164" s="157"/>
    </row>
    <row r="165" spans="2:8" ht="16.2" x14ac:dyDescent="0.3">
      <c r="B165" s="155" t="s">
        <v>279</v>
      </c>
      <c r="C165" s="111"/>
      <c r="D165" s="300">
        <v>8190000</v>
      </c>
      <c r="E165" s="111"/>
      <c r="F165" s="250" t="s">
        <v>276</v>
      </c>
      <c r="G165" s="111"/>
      <c r="H165" s="157" t="s">
        <v>2464</v>
      </c>
    </row>
    <row r="166" spans="2:8" ht="16.2" x14ac:dyDescent="0.3">
      <c r="B166" s="155" t="s">
        <v>280</v>
      </c>
      <c r="C166" s="111"/>
      <c r="D166" s="250"/>
      <c r="E166" s="111"/>
      <c r="F166" s="250" t="s">
        <v>184</v>
      </c>
      <c r="G166" s="111"/>
      <c r="H166" s="157"/>
    </row>
    <row r="167" spans="2:8" ht="16.2" x14ac:dyDescent="0.3">
      <c r="B167" s="168" t="s">
        <v>281</v>
      </c>
      <c r="C167" s="111"/>
      <c r="D167" s="252"/>
      <c r="E167" s="111"/>
      <c r="F167" s="252" t="s">
        <v>184</v>
      </c>
      <c r="G167" s="111"/>
      <c r="H167" s="159"/>
    </row>
    <row r="168" spans="2:8" ht="16.2" x14ac:dyDescent="0.3">
      <c r="B168" s="179"/>
      <c r="C168" s="111"/>
      <c r="D168" s="186"/>
      <c r="E168" s="111"/>
      <c r="F168" s="179"/>
      <c r="G168" s="111"/>
      <c r="H168" s="111"/>
    </row>
    <row r="169" spans="2:8" ht="16.2" x14ac:dyDescent="0.3">
      <c r="B169" s="152" t="s">
        <v>282</v>
      </c>
      <c r="C169" s="253"/>
      <c r="D169" s="254"/>
      <c r="E169" s="253"/>
      <c r="F169" s="254"/>
      <c r="G169" s="253"/>
      <c r="H169" s="255"/>
    </row>
    <row r="170" spans="2:8" ht="37.5" customHeight="1" x14ac:dyDescent="0.3">
      <c r="B170" s="262" t="s">
        <v>283</v>
      </c>
      <c r="C170" s="253"/>
      <c r="D170" s="256"/>
      <c r="E170" s="253"/>
      <c r="F170" s="256"/>
      <c r="G170" s="253"/>
      <c r="H170" s="257"/>
    </row>
    <row r="171" spans="2:8" ht="16.2" x14ac:dyDescent="0.3">
      <c r="B171" s="258" t="s">
        <v>284</v>
      </c>
      <c r="C171" s="253"/>
      <c r="D171" s="250" t="s">
        <v>80</v>
      </c>
      <c r="E171" s="253"/>
      <c r="F171" s="250" t="str">
        <f>IF(D171=[3]Listes!$K$4,"&lt; Indiquez l'URL de la source &gt;",IF(D171=[3]Listes!$K$5,"&lt; Référence de la section dans le Rapport ITIE ou URL&gt;",IF(D171=[3]Listes!$K$6,"&lt; Référence de la non-applicabilité &gt;","")))</f>
        <v/>
      </c>
      <c r="G171" s="253"/>
      <c r="H171" s="257"/>
    </row>
    <row r="172" spans="2:8" ht="45" x14ac:dyDescent="0.3">
      <c r="B172" s="258" t="s">
        <v>285</v>
      </c>
      <c r="C172" s="259"/>
      <c r="D172" s="250" t="s">
        <v>80</v>
      </c>
      <c r="E172" s="253"/>
      <c r="F172" s="250" t="str">
        <f>IF(D172=[3]Listes!$K$4,"&lt; Indiquez l'URL de la source &gt;",IF(D172=[3]Listes!$K$5,"&lt; Référence de la section dans le Rapport ITIE ou URL&gt;",IF(D172=[3]Listes!$K$6,"&lt; Référence de la non-applicabilité &gt;","")))</f>
        <v/>
      </c>
      <c r="G172" s="253"/>
      <c r="H172" s="257"/>
    </row>
    <row r="173" spans="2:8" ht="30" x14ac:dyDescent="0.3">
      <c r="B173" s="260" t="s">
        <v>286</v>
      </c>
      <c r="C173" s="259"/>
      <c r="D173" s="250" t="s">
        <v>80</v>
      </c>
      <c r="E173" s="253"/>
      <c r="F173" s="250" t="str">
        <f>IF(D173=[3]Listes!$K$4,"&lt; Indiquez l'URL de la source &gt;",IF(D173=[3]Listes!$K$5,"&lt; Référence de la section dans le Rapport ITIE ou URL&gt;",IF(D173=[3]Listes!$K$6,"&lt; Référence de la non-applicabilité &gt;","")))</f>
        <v/>
      </c>
      <c r="G173" s="253"/>
      <c r="H173" s="261"/>
    </row>
    <row r="174" spans="2:8" ht="16.2" x14ac:dyDescent="0.3">
      <c r="B174" s="179"/>
      <c r="C174" s="111"/>
      <c r="D174" s="186"/>
      <c r="E174" s="111"/>
      <c r="F174" s="179"/>
      <c r="G174" s="111"/>
      <c r="H174" s="111"/>
    </row>
    <row r="175" spans="2:8" ht="14.1" customHeight="1" x14ac:dyDescent="0.3">
      <c r="B175" s="41"/>
      <c r="D175" s="41"/>
      <c r="F175" s="41"/>
    </row>
    <row r="176" spans="2:8" ht="17.25" hidden="1" customHeight="1" thickBot="1" x14ac:dyDescent="0.4">
      <c r="B176" s="74"/>
      <c r="C176" s="397" t="s">
        <v>33</v>
      </c>
      <c r="D176" s="397"/>
      <c r="E176" s="397"/>
      <c r="F176" s="397"/>
      <c r="G176" s="397"/>
      <c r="H176" s="74"/>
    </row>
    <row r="177" spans="2:8" ht="24" hidden="1" customHeight="1" thickBot="1" x14ac:dyDescent="0.4">
      <c r="B177" s="187"/>
      <c r="C177" s="383" t="s">
        <v>34</v>
      </c>
      <c r="D177" s="383"/>
      <c r="E177" s="383"/>
      <c r="F177" s="383"/>
      <c r="G177" s="383"/>
      <c r="H177" s="187"/>
    </row>
    <row r="178" spans="2:8" ht="24.9" hidden="1" customHeight="1" thickBot="1" x14ac:dyDescent="0.4">
      <c r="B178" s="187"/>
      <c r="C178" s="382" t="s">
        <v>35</v>
      </c>
      <c r="D178" s="382"/>
      <c r="E178" s="382"/>
      <c r="F178" s="382"/>
      <c r="G178" s="382"/>
      <c r="H178" s="187"/>
    </row>
    <row r="179" spans="2:8" ht="18.600000000000001" hidden="1" customHeight="1" thickBot="1" x14ac:dyDescent="0.4">
      <c r="B179" s="74"/>
      <c r="C179" s="393" t="s">
        <v>36</v>
      </c>
      <c r="D179" s="376"/>
      <c r="E179" s="376"/>
      <c r="F179" s="376"/>
      <c r="G179" s="394"/>
      <c r="H179" s="188"/>
    </row>
    <row r="180" spans="2:8" ht="16.8" thickBot="1" x14ac:dyDescent="0.35">
      <c r="B180" s="54"/>
      <c r="C180" s="54"/>
      <c r="D180" s="54"/>
      <c r="E180" s="54"/>
      <c r="F180" s="54"/>
      <c r="G180" s="54"/>
      <c r="H180" s="55"/>
    </row>
    <row r="181" spans="2:8" ht="18.600000000000001" x14ac:dyDescent="0.3">
      <c r="B181" s="189" t="s">
        <v>114</v>
      </c>
      <c r="D181" s="190"/>
      <c r="F181" s="190"/>
    </row>
    <row r="182" spans="2:8" ht="15.9" customHeight="1" x14ac:dyDescent="0.35">
      <c r="B182" s="378" t="s">
        <v>38</v>
      </c>
      <c r="C182" s="378"/>
      <c r="D182" s="378"/>
      <c r="F182" s="191"/>
    </row>
    <row r="183" spans="2:8" ht="16.2" x14ac:dyDescent="0.3"/>
    <row r="184" spans="2:8" ht="16.2" x14ac:dyDescent="0.3"/>
    <row r="185" spans="2:8" ht="16.2" x14ac:dyDescent="0.3"/>
    <row r="186" spans="2:8" ht="16.2" x14ac:dyDescent="0.3"/>
    <row r="187" spans="2:8" ht="16.2" x14ac:dyDescent="0.3"/>
    <row r="188" spans="2:8" ht="16.2" x14ac:dyDescent="0.3"/>
    <row r="189" spans="2:8" ht="16.2" x14ac:dyDescent="0.3"/>
    <row r="190" spans="2:8" ht="16.2" x14ac:dyDescent="0.3"/>
    <row r="191" spans="2:8" ht="16.2" x14ac:dyDescent="0.3"/>
    <row r="192" spans="2:8" ht="16.2" x14ac:dyDescent="0.3"/>
    <row r="193" ht="16.2" x14ac:dyDescent="0.3"/>
    <row r="194" ht="16.2" x14ac:dyDescent="0.3"/>
    <row r="195" ht="16.2" x14ac:dyDescent="0.3"/>
    <row r="196" ht="16.2" x14ac:dyDescent="0.3"/>
    <row r="197" ht="16.2" x14ac:dyDescent="0.3"/>
    <row r="198" ht="16.2" x14ac:dyDescent="0.3"/>
    <row r="199" ht="16.2" x14ac:dyDescent="0.3"/>
    <row r="200" ht="16.2" x14ac:dyDescent="0.3"/>
    <row r="201" ht="16.2" x14ac:dyDescent="0.3"/>
    <row r="202" ht="16.2" x14ac:dyDescent="0.3"/>
    <row r="203" ht="16.2" x14ac:dyDescent="0.3"/>
    <row r="204" ht="16.2" x14ac:dyDescent="0.3"/>
    <row r="205" ht="16.2" x14ac:dyDescent="0.3"/>
    <row r="206" ht="16.2" x14ac:dyDescent="0.3"/>
  </sheetData>
  <mergeCells count="12">
    <mergeCell ref="C179:G179"/>
    <mergeCell ref="B182:D182"/>
    <mergeCell ref="B10:E10"/>
    <mergeCell ref="B15:H15"/>
    <mergeCell ref="B11:E11"/>
    <mergeCell ref="B12:E12"/>
    <mergeCell ref="B13:E13"/>
    <mergeCell ref="B14:E14"/>
    <mergeCell ref="F10:H14"/>
    <mergeCell ref="C176:G176"/>
    <mergeCell ref="C178:G178"/>
    <mergeCell ref="C177:G177"/>
  </mergeCells>
  <phoneticPr fontId="75" type="noConversion"/>
  <dataValidations count="34">
    <dataValidation type="whole" allowBlank="1" showInputMessage="1" showErrorMessage="1" errorTitle="Veuillez ne pas modifier" error="Veuillez ne pas modifier ces cellules" sqref="B30:B38 B40:B43 B45:B50 B52:B55 B62:B63 B66:B67 B57:B60" xr:uid="{18A3AE5E-DCF3-4B6B-B982-7AC10E52BD8F}">
      <formula1>10000</formula1>
      <formula2>500000</formula2>
    </dataValidation>
    <dataValidation type="textLength" allowBlank="1" showInputMessage="1" showErrorMessage="1" errorTitle="Veuillez ne pas modifier" error="Veuillez ne pas modifier ces cellules" sqref="B24:B26 B81 B72:B73 B174 B19:B22 B70 B76 B106:B108 B114:B115 B98:B100 B102:B104 B83 B110:B112 B96 B90 B92 B94 B78:B79 B168 B28:B29 D114" xr:uid="{FD1D0A5E-84E8-48AE-8EBF-6C369F2DFD67}">
      <formula1>10000</formula1>
      <formula2>50000</formula2>
    </dataValidation>
    <dataValidation type="whole" allowBlank="1" showInputMessage="1" showErrorMessage="1" errorTitle="Veuillez ne pas modifier" error="Veuillez ne pas modifier ces cellules" sqref="B23 B113 B109 B105 B101 B97 B82 B77 B71 B169:B173 B61 B56 B51 B44 B39 B17 B116:B137 B139:B144 B148:B154 B157:B161 B166:B167 B64" xr:uid="{01346396-8EEF-4FE6-A746-910274283B08}">
      <formula1>10000</formula1>
      <formula2>50000</formula2>
    </dataValidation>
    <dataValidation type="decimal" allowBlank="1" showInputMessage="1" showErrorMessage="1" errorTitle="Veuillez ne pas modifier" error="Veuillez ne pas modifier ces cellules" sqref="B180:D181 E180:H182" xr:uid="{32870CFC-EE36-4A4D-ADBB-C0FF5DB2CF74}">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46:F147 F166:F167 F140:F141 F151 F155:F161 F111 F143:F144 F103 F99 F107 F130:F131" xr:uid="{DF1072C8-FEFB-4147-B6AD-F78CF91C4B7A}">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40:D141 D151 D107 D146:D147 D111 D143:D144 D103 D130:D131" xr:uid="{CAF5D0AB-277F-4538-9B2E-5DE974E3DE80}">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85:D87 D89:D95 D99 D68:D69 D74:D75" xr:uid="{0B8878C8-6619-40E9-8096-EE6BE7FC604B}">
      <formula1>0</formula1>
    </dataValidation>
    <dataValidation type="decimal" allowBlank="1" showInputMessage="1" showErrorMessage="1" sqref="D115" xr:uid="{81426A4D-290E-4AF2-8D6F-F3149A13F5AA}">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167" xr:uid="{3032E63C-A6E8-43E4-84A7-B8C926F323CA}">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166" xr:uid="{29BBE371-2BA2-4A29-B3CA-B0E28CA0DF73}">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165" xr:uid="{BAFA2F2B-EDC7-4ED6-B7B6-EDDF140F3E6B}">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64" xr:uid="{60DE8021-5F5F-4E0F-9D3A-3B71F13F04B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60" xr:uid="{D9301F44-46FB-4E7E-B05E-A7BEDE62F157}">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55:D156" xr:uid="{444DC13F-2674-42BB-A5F3-7D76596203A4}">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157" xr:uid="{6C0FFD4F-BEA6-48E8-82B4-92DB05033CDF}">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158" xr:uid="{D3779151-A0BD-4E61-B3AB-68878424E332}">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159" xr:uid="{B8BCCF84-9BE3-4049-B66C-57BDC5195541}">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161" xr:uid="{558D9CE5-F71C-4FA0-9506-950123E3BFA5}">
      <formula1>2</formula1>
    </dataValidation>
    <dataValidation type="whole" allowBlank="1" showInputMessage="1" showErrorMessage="1" errorTitle="Veuillez ne pas modifier" error="Veuillez ne pas modifier ces cellules" sqref="C176:G179" xr:uid="{FB14B789-8746-4A91-B239-3E7D6093A432}">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8 F85:F87 F89 F91 F93 F74" xr:uid="{822EE6C6-D7C8-40D6-B2D5-7EEEDABD753E}">
      <formula1>"&lt;Selectionner unité&gt;,Sm3,Sm3 o.e.,Barils,Tonnes,oz,carats,Scf"</formula1>
    </dataValidation>
    <dataValidation allowBlank="1" showInputMessage="1" showErrorMessage="1" errorTitle="Veuillez ne pas modifier" error="Veuillez ne pas modifier ces cellules" sqref="B155:B156 B138 B145:B147 B182:D182 B162:B165" xr:uid="{586669E3-5B35-4E92-9DFA-2EE5239FB6A5}"/>
    <dataValidation allowBlank="1" showInputMessage="1" showErrorMessage="1" promptTitle="Nom du registre" prompt="Veuillez indiquer le nom du registre de la propriété réelle, si disponible." sqref="D54" xr:uid="{E22DDF9F-C550-48DA-8AE0-6F459EAD05BA}"/>
    <dataValidation allowBlank="1" showInputMessage="1" showErrorMessage="1" promptTitle="Name of the registry" prompt="Please input the name of the Beneficial Ownership Registry" sqref="D54" xr:uid="{132473C1-1E1D-4E60-8E12-86859396FD66}"/>
    <dataValidation type="list" showInputMessage="1" showErrorMessage="1" promptTitle="Type de déclaration" prompt="Veuillez indiquer le type de déclaration, parmi:_x000a__x000a_Divulgation systématique_x000a_Rapportage ITIE_x000a_Non disponible_x000a_Sans objet" sqref="D25:D28 D125:D126 D117:D122 D40:D42 D32:D36 D154 D57:D59 D62 D66:D67 D72:D73 D83 D98 D102 D106 D110 D78:D79 D171:D173 D129 D134:D136 D139 D142 D150 D52:D53 D145 D45:D49" xr:uid="{EB0B96BC-C73F-4625-921B-B423889A69F8}">
      <formula1>Reporting_options_list</formula1>
    </dataValidation>
    <dataValidation type="whole" allowBlank="1" showInputMessage="1" showErrorMessage="1" errorTitle="Veuillez ne pas modifier" error="Veuillez ne pas modifier ces cellules" sqref="B84 B88 B95" xr:uid="{5F4D147F-5453-4AC4-8C54-2FA32A611CC1}">
      <formula1>1</formula1>
      <formula2>4</formula2>
    </dataValidation>
    <dataValidation type="whole" allowBlank="1" showInputMessage="1" showErrorMessage="1" errorTitle="Veuillez ne pas modifier" error="Veuillez ne pas modifier ces cellules" sqref="B80 F80" xr:uid="{096084D4-DA79-4AB9-A393-AB3BB925A435}">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62:F164" xr:uid="{491EFB04-64B8-4925-8080-186089A2EA5E}">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162" xr:uid="{77737CE6-1911-4110-97BD-45410D5C85EF}">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163" xr:uid="{F706CB78-296E-41D0-8D9F-43A6206372A6}">
      <formula1>2</formula1>
    </dataValidation>
    <dataValidation type="textLength" allowBlank="1" showInputMessage="1" showErrorMessage="1" sqref="H169:H173" xr:uid="{D3822C6C-1C26-43C8-B6B8-BA8DF4DB7CB6}">
      <formula1>0</formula1>
      <formula2>350</formula2>
    </dataValidation>
    <dataValidation type="whole" showInputMessage="1" showErrorMessage="1" sqref="G169:G173" xr:uid="{6537E2EF-AC38-44BE-BF3B-28377D248EF2}">
      <formula1>999999</formula1>
      <formula2>99999999</formula2>
    </dataValidation>
    <dataValidation showInputMessage="1" showErrorMessage="1" sqref="B65" xr:uid="{1564FEC5-59C5-47CE-A907-5ED79C11C066}"/>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68 B74 B85:B86 B89 B91 B93" xr:uid="{07B289E1-7671-4E81-8910-8B957D51D6F5}">
      <formula1>Commodities_list</formula1>
    </dataValidation>
    <dataValidation showInputMessage="1" showErrorMessage="1" promptTitle="Type de déclaration" prompt="Veuillez indiquer le type de déclaration, parmi:_x000a__x000a_Divulgation systématique_x000a_Rapportage ITIE_x000a_Non disponible_x000a_Sans objet" sqref="D37" xr:uid="{88868CFA-D721-402D-BBBC-914C022C75D1}"/>
  </dataValidations>
  <hyperlinks>
    <hyperlink ref="B30" r:id="rId1" location="r2-2" display="Exigence ITIE 2.2: Octroi des licences" xr:uid="{00000000-0004-0000-0200-000007000000}"/>
    <hyperlink ref="B44" r:id="rId2" location="r2-4" xr:uid="{00000000-0004-0000-0200-000008000000}"/>
    <hyperlink ref="B51" r:id="rId3" location="r2-5" xr:uid="{00000000-0004-0000-0200-000009000000}"/>
    <hyperlink ref="B56" r:id="rId4" location="r2-6" xr:uid="{00000000-0004-0000-0200-00000A000000}"/>
    <hyperlink ref="B61" r:id="rId5" location="r3-1" xr:uid="{00000000-0004-0000-0200-00000B000000}"/>
    <hyperlink ref="B64" r:id="rId6" location="r3-2" xr:uid="{00000000-0004-0000-0200-00000C000000}"/>
    <hyperlink ref="B71" r:id="rId7" location="r3-3" xr:uid="{00000000-0004-0000-0200-00000D000000}"/>
    <hyperlink ref="B77" r:id="rId8" location="r4-1" xr:uid="{00000000-0004-0000-0200-00000E000000}"/>
    <hyperlink ref="B82" r:id="rId9" location="r4-2" xr:uid="{00000000-0004-0000-0200-00000F000000}"/>
    <hyperlink ref="B97" r:id="rId10" location="r4-3" xr:uid="{00000000-0004-0000-0200-000010000000}"/>
    <hyperlink ref="B101" r:id="rId11" location="r4-4" xr:uid="{00000000-0004-0000-0200-000011000000}"/>
    <hyperlink ref="B105" r:id="rId12" location="r4-5" xr:uid="{00000000-0004-0000-0200-000012000000}"/>
    <hyperlink ref="B109" r:id="rId13" location="r4-6" xr:uid="{00000000-0004-0000-0200-000013000000}"/>
    <hyperlink ref="B113" r:id="rId14" location="r4-8" xr:uid="{00000000-0004-0000-0200-000014000000}"/>
    <hyperlink ref="B116" r:id="rId15" location="r4-9" xr:uid="{00000000-0004-0000-0200-000015000000}"/>
    <hyperlink ref="B124" r:id="rId16" location="r5-1" xr:uid="{00000000-0004-0000-0200-000016000000}"/>
    <hyperlink ref="B128" r:id="rId17" location="r5-2" xr:uid="{00000000-0004-0000-0200-000017000000}"/>
    <hyperlink ref="B133" r:id="rId18" location="r5-3" xr:uid="{00000000-0004-0000-0200-000018000000}"/>
    <hyperlink ref="B149" r:id="rId19" location="r6-2" xr:uid="{00000000-0004-0000-0200-000019000000}"/>
    <hyperlink ref="B153" r:id="rId20" location="r6-3" xr:uid="{00000000-0004-0000-0200-00001A000000}"/>
    <hyperlink ref="B138" r:id="rId21" location="r6-1" display="Exigence ITIE 6.1: Dépenses sociales " xr:uid="{00000000-0004-0000-0200-000024000000}"/>
    <hyperlink ref="B15:H15" r:id="rId22" display="If you have any questions, please contact data@eiti.org" xr:uid="{00000000-0004-0000-0200-000029000000}"/>
    <hyperlink ref="C179:G179" r:id="rId23" display="Give us your feedback or report a conflict in the data! Write to us at  data@eiti.org" xr:uid="{CDC3591F-ADA9-4DB3-B355-D653DB6FB600}"/>
    <hyperlink ref="G179" r:id="rId24" display="Give us your feedback or report a conflict in the data! Write to us at  data@eiti.org" xr:uid="{A99B6764-1F3E-47AB-809A-4B3DA15ABEB1}"/>
    <hyperlink ref="E179:F179" r:id="rId25" display="Give us your feedback or report a conflict in the data! Write to us at  data@eiti.org" xr:uid="{3762A584-79C1-403C-A889-1F8B6A9F4EDC}"/>
    <hyperlink ref="F179" r:id="rId26" display="Give us your feedback or report a conflict in the data! Write to us at  data@eiti.org" xr:uid="{13FEE2CC-DF49-4876-978D-2AFDC30F458D}"/>
    <hyperlink ref="C177:G177" r:id="rId27" display="Vous voulez en savoir plus sur votre pays ? Vérifiez si votre pays met en œuvre la Norme ITIE en visitant https://eiti.org/countries" xr:uid="{03621DAE-7983-499C-8202-5F3199FEB9F9}"/>
    <hyperlink ref="C178:G178" r:id="rId28" display="Pour la version la plus récente des modèles de données résumées, consultez https://eiti.org/fr/document/modele-donnees-resumees-itie" xr:uid="{B64D4F97-54EE-4F7A-8E6F-BD8EAC781BA6}"/>
    <hyperlink ref="B23" r:id="rId29" location="r2-1" xr:uid="{00000000-0004-0000-0200-000006000000}"/>
    <hyperlink ref="B39" r:id="rId30" location="r2-3" xr:uid="{C8143657-2BB2-452B-A332-AA1FEF1004C7}"/>
    <hyperlink ref="B155" r:id="rId31" xr:uid="{935A10F2-7E13-4EDA-8C48-4E42B289EB4B}"/>
    <hyperlink ref="C176:G176" r:id="rId32" display="Pour plus d’information sur l’ITIE, visitez notre site Internet  https://eiti.org" xr:uid="{9118B4B3-45C5-4CAF-ADE5-EDB0AF20E096}"/>
    <hyperlink ref="B169" r:id="rId33" location="r6-4" display="EITI Requirement 6.4: Environmental impact" xr:uid="{833DE7D9-6853-4F5B-932A-13042510FCE5}"/>
    <hyperlink ref="B65" r:id="rId34" display="(Harmonised System Codes)" xr:uid="{1EA07E2E-372F-42BE-9BEC-A5AE1CE21E62}"/>
    <hyperlink ref="F136" r:id="rId35" xr:uid="{EF05471C-F662-4195-9C4F-04C04A2FF034}"/>
  </hyperlinks>
  <pageMargins left="0.25" right="0.25" top="0.75" bottom="0.75" header="0.3" footer="0.3"/>
  <pageSetup paperSize="8" fitToHeight="0" orientation="landscape" horizontalDpi="2400" verticalDpi="2400" r:id="rId36"/>
  <drawing r:id="rId37"/>
  <extLst>
    <ext xmlns:x14="http://schemas.microsoft.com/office/spreadsheetml/2009/9/main" uri="{CCE6A557-97BC-4b89-ADB6-D9C93CAAB3DF}">
      <x14:dataValidations xmlns:xm="http://schemas.microsoft.com/office/excel/2006/main" count="4">
        <x14:dataValidation type="list" operator="equal" showInputMessage="1" showErrorMessage="1" errorTitle="Saisie erronée" error="Entrée non-valide" promptTitle="Veuillez indiquer la devise" prompt="Saisissez les 3 lettres du code-devise de l’ISO." xr:uid="{DEE8F900-F35E-4EF6-932B-6FF76D2CB843}">
          <x14:formula1>
            <xm:f>'C:\Users\kr65\Downloads\SD\2.0\[Summary Data 2.0 data validation french translation.xlsm]Lists'!#REF!</xm:f>
          </x14:formula1>
          <xm:sqref>F95</xm:sqref>
        </x14:dataValidation>
        <x14:dataValidation type="list" allowBlank="1" showInputMessage="1" showErrorMessage="1" xr:uid="{4215E324-BDE3-41DD-A41F-93FBAA18ACEB}">
          <x14:formula1>
            <xm:f>'C:\Users\kr65\Downloads\SD\2.0\[Summary Data 2.0 data validation french translation.xlsm]Lists'!#REF!</xm:f>
          </x14:formula1>
          <xm:sqref>D23:D24 D30:D31 D153 D168 D174</xm:sqref>
        </x14:dataValidation>
        <x14:dataValidation type="list" operator="equal" showInputMessage="1" showErrorMessage="1" errorTitle="Saisie erronée" error="Entrée non-valide" promptTitle="Veuillez indiquer la devise" prompt="Saisissez les 3 lettres du code-devise de l’ISO." xr:uid="{FFBB2FB2-6E8A-40CC-8813-CE60DCA5D114}">
          <x14:formula1>
            <xm:f>Listes!$I$11:$I$168</xm:f>
          </x14:formula1>
          <xm:sqref>F69 F92 F94 F90 F75</xm:sqref>
        </x14:dataValidation>
        <x14: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xr:uid="{0641AB4C-B0A6-4E2A-AD11-889587150CFE}">
          <x14:formula1>
            <xm:f>Listes!$P$3:$P$73</xm:f>
          </x14:formula1>
          <xm:sqref>B87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149"/>
  <sheetViews>
    <sheetView showGridLines="0" topLeftCell="A47" zoomScale="80" zoomScaleNormal="80" workbookViewId="0">
      <selection activeCell="A92" sqref="A92:XFD92"/>
    </sheetView>
  </sheetViews>
  <sheetFormatPr defaultColWidth="4" defaultRowHeight="24" customHeight="1" x14ac:dyDescent="0.3"/>
  <cols>
    <col min="1" max="1" width="4" style="12"/>
    <col min="2" max="2" width="51.5546875" style="12" customWidth="1"/>
    <col min="3" max="3" width="23.5546875" style="12" customWidth="1"/>
    <col min="4" max="6" width="25.44140625" style="12" customWidth="1"/>
    <col min="7" max="7" width="49.44140625" style="12" customWidth="1"/>
    <col min="8" max="8" width="25.44140625" style="12" customWidth="1"/>
    <col min="9" max="9" width="28.5546875" style="12" bestFit="1" customWidth="1"/>
    <col min="10" max="10" width="12.109375" style="12" customWidth="1"/>
    <col min="11" max="11" width="25.5546875" style="12" bestFit="1" customWidth="1"/>
    <col min="12" max="16384" width="4" style="12"/>
  </cols>
  <sheetData>
    <row r="1" spans="2:10" ht="15.75" hidden="1" customHeight="1" x14ac:dyDescent="0.3"/>
    <row r="2" spans="2:10" ht="16.2" hidden="1" x14ac:dyDescent="0.3"/>
    <row r="3" spans="2:10" ht="16.2" hidden="1" x14ac:dyDescent="0.3">
      <c r="C3" s="13"/>
      <c r="D3" s="13"/>
      <c r="E3" s="13" t="s">
        <v>44</v>
      </c>
    </row>
    <row r="4" spans="2:10" ht="16.2" hidden="1" x14ac:dyDescent="0.3">
      <c r="C4" s="13"/>
      <c r="D4" s="13"/>
      <c r="E4" s="13">
        <f>Introduction!G4</f>
        <v>45497</v>
      </c>
    </row>
    <row r="5" spans="2:10" ht="16.2" hidden="1" x14ac:dyDescent="0.3"/>
    <row r="6" spans="2:10" ht="16.2" hidden="1" x14ac:dyDescent="0.3"/>
    <row r="7" spans="2:10" ht="16.2" x14ac:dyDescent="0.3"/>
    <row r="8" spans="2:10" ht="16.2" x14ac:dyDescent="0.3">
      <c r="B8" s="15" t="s">
        <v>287</v>
      </c>
      <c r="C8" s="74"/>
      <c r="D8" s="74"/>
      <c r="E8" s="74"/>
    </row>
    <row r="9" spans="2:10" ht="17.100000000000001" customHeight="1" x14ac:dyDescent="0.3">
      <c r="B9" s="73" t="s">
        <v>46</v>
      </c>
      <c r="C9" s="192"/>
      <c r="D9" s="73"/>
      <c r="E9" s="192"/>
      <c r="F9" s="193"/>
      <c r="G9" s="193"/>
      <c r="H9" s="193"/>
    </row>
    <row r="10" spans="2:10" ht="48.6" x14ac:dyDescent="0.3">
      <c r="B10" s="194" t="s">
        <v>288</v>
      </c>
      <c r="C10" s="75"/>
      <c r="D10" s="391"/>
      <c r="E10" s="75"/>
      <c r="F10" s="44"/>
      <c r="G10" s="44"/>
      <c r="H10" s="44"/>
    </row>
    <row r="11" spans="2:10" ht="64.8" x14ac:dyDescent="0.3">
      <c r="B11" s="194" t="s">
        <v>289</v>
      </c>
      <c r="C11" s="75"/>
      <c r="D11" s="391"/>
      <c r="E11" s="75"/>
      <c r="F11" s="44"/>
      <c r="G11" s="44"/>
      <c r="H11" s="44"/>
    </row>
    <row r="12" spans="2:10" ht="97.2" x14ac:dyDescent="0.3">
      <c r="B12" s="194" t="s">
        <v>290</v>
      </c>
      <c r="C12" s="75"/>
      <c r="D12" s="391"/>
      <c r="E12" s="75"/>
      <c r="F12" s="44"/>
      <c r="G12" s="44"/>
      <c r="H12" s="44"/>
    </row>
    <row r="13" spans="2:10" ht="48.6" x14ac:dyDescent="0.3">
      <c r="B13" s="194" t="s">
        <v>291</v>
      </c>
      <c r="C13" s="75"/>
      <c r="D13" s="391"/>
      <c r="E13" s="75"/>
      <c r="F13" s="44"/>
      <c r="G13" s="44"/>
      <c r="H13" s="44"/>
    </row>
    <row r="14" spans="2:10" ht="16.2" x14ac:dyDescent="0.35">
      <c r="B14" s="195" t="s">
        <v>292</v>
      </c>
      <c r="C14" s="76"/>
      <c r="D14" s="76"/>
      <c r="E14" s="76"/>
      <c r="F14" s="77"/>
      <c r="G14" s="77"/>
      <c r="H14" s="77"/>
      <c r="I14" s="77"/>
      <c r="J14" s="77"/>
    </row>
    <row r="15" spans="2:10" ht="16.2" x14ac:dyDescent="0.3"/>
    <row r="16" spans="2:10" ht="24.6" thickBot="1" x14ac:dyDescent="0.35">
      <c r="B16" s="400" t="s">
        <v>293</v>
      </c>
      <c r="C16" s="400"/>
      <c r="D16" s="400"/>
      <c r="E16" s="400"/>
    </row>
    <row r="17" spans="2:12" s="84" customFormat="1" ht="25.5" customHeight="1" thickBot="1" x14ac:dyDescent="0.35">
      <c r="B17" s="401" t="s">
        <v>294</v>
      </c>
      <c r="C17" s="401"/>
      <c r="D17" s="401"/>
      <c r="E17" s="401"/>
    </row>
    <row r="18" spans="2:12" s="56" customFormat="1" ht="16.2" x14ac:dyDescent="0.3">
      <c r="B18" s="402"/>
      <c r="C18" s="402"/>
      <c r="D18" s="402"/>
      <c r="E18" s="402"/>
    </row>
    <row r="19" spans="2:12" s="56" customFormat="1" ht="18.600000000000001" x14ac:dyDescent="0.3">
      <c r="B19" s="264" t="s">
        <v>295</v>
      </c>
      <c r="C19" s="239"/>
      <c r="D19" s="265"/>
      <c r="E19" s="265"/>
      <c r="F19" s="196"/>
    </row>
    <row r="20" spans="2:12" s="56" customFormat="1" ht="16.2" x14ac:dyDescent="0.3">
      <c r="B20" s="12" t="s">
        <v>296</v>
      </c>
      <c r="C20" s="12" t="s">
        <v>297</v>
      </c>
      <c r="D20" s="12" t="s">
        <v>298</v>
      </c>
      <c r="E20" s="12" t="s">
        <v>299</v>
      </c>
      <c r="F20" s="196"/>
      <c r="G20" s="198"/>
    </row>
    <row r="21" spans="2:12" s="56" customFormat="1" ht="16.2" x14ac:dyDescent="0.3">
      <c r="B21" s="12" t="s">
        <v>300</v>
      </c>
      <c r="C21" s="12" t="s">
        <v>301</v>
      </c>
      <c r="D21" s="12" t="s">
        <v>302</v>
      </c>
      <c r="E21" s="199">
        <f>SUMIF(Government_revenues_table[Entité de l’État],Government_agencies[[#This Row],[Nom complet de l’entité]],Government_revenues_table[Valeur des revenus])</f>
        <v>115542111896</v>
      </c>
      <c r="F21" s="198"/>
      <c r="G21" s="198"/>
    </row>
    <row r="22" spans="2:12" s="56" customFormat="1" ht="16.2" x14ac:dyDescent="0.3">
      <c r="B22" s="56" t="s">
        <v>303</v>
      </c>
      <c r="C22" s="56" t="s">
        <v>301</v>
      </c>
      <c r="D22" s="56" t="s">
        <v>302</v>
      </c>
      <c r="E22" s="199">
        <f>SUMIF(Government_revenues_table[Entité de l’État],Government_agencies[[#This Row],[Nom complet de l’entité]],Government_revenues_table[Valeur des revenus])</f>
        <v>260699889084</v>
      </c>
      <c r="F22" s="198"/>
      <c r="G22" s="12"/>
      <c r="J22" s="196"/>
      <c r="K22" s="196"/>
      <c r="L22" s="196"/>
    </row>
    <row r="23" spans="2:12" s="56" customFormat="1" ht="16.2" x14ac:dyDescent="0.3">
      <c r="B23" s="56" t="s">
        <v>304</v>
      </c>
      <c r="C23" s="56" t="s">
        <v>301</v>
      </c>
      <c r="D23" s="56" t="s">
        <v>302</v>
      </c>
      <c r="E23" s="199">
        <f>SUMIF(Government_revenues_table[Entité de l’État],Government_agencies[[#This Row],[Nom complet de l’entité]],Government_revenues_table[Valeur des revenus])</f>
        <v>241302795</v>
      </c>
      <c r="F23" s="198"/>
      <c r="G23" s="12"/>
      <c r="J23" s="198"/>
      <c r="K23" s="198"/>
      <c r="L23" s="198"/>
    </row>
    <row r="24" spans="2:12" s="56" customFormat="1" ht="16.2" x14ac:dyDescent="0.3">
      <c r="B24" s="56" t="s">
        <v>305</v>
      </c>
      <c r="C24" s="56" t="s">
        <v>301</v>
      </c>
      <c r="D24" s="56" t="s">
        <v>302</v>
      </c>
      <c r="E24" s="199">
        <f>SUMIF(Government_revenues_table[Entité de l’État],Government_agencies[[#This Row],[Nom complet de l’entité]],Government_revenues_table[Valeur des revenus])</f>
        <v>90265304044</v>
      </c>
      <c r="J24" s="198"/>
      <c r="K24" s="198"/>
      <c r="L24" s="198"/>
    </row>
    <row r="25" spans="2:12" s="56" customFormat="1" ht="16.2" x14ac:dyDescent="0.3">
      <c r="B25" s="56" t="s">
        <v>306</v>
      </c>
      <c r="C25" s="56" t="s">
        <v>301</v>
      </c>
      <c r="D25" s="56" t="s">
        <v>302</v>
      </c>
      <c r="E25" s="199">
        <f>SUMIF(Government_revenues_table[Entité de l’État],Government_agencies[[#This Row],[Nom complet de l’entité]],Government_revenues_table[Valeur des revenus])</f>
        <v>10243344611</v>
      </c>
      <c r="J25" s="198"/>
      <c r="K25" s="198"/>
      <c r="L25" s="198"/>
    </row>
    <row r="26" spans="2:12" s="56" customFormat="1" ht="16.2" x14ac:dyDescent="0.3">
      <c r="B26" s="56" t="s">
        <v>307</v>
      </c>
      <c r="C26" s="56" t="s">
        <v>301</v>
      </c>
      <c r="D26" s="56" t="s">
        <v>302</v>
      </c>
      <c r="E26" s="199">
        <f>SUMIF(Government_revenues_table[Entité de l’État],Government_agencies[[#This Row],[Nom complet de l’entité]],Government_revenues_table[Valeur des revenus])</f>
        <v>119761000</v>
      </c>
      <c r="J26" s="198"/>
      <c r="K26" s="198"/>
      <c r="L26" s="198"/>
    </row>
    <row r="27" spans="2:12" s="56" customFormat="1" ht="32.4" x14ac:dyDescent="0.3">
      <c r="B27" s="353" t="s">
        <v>308</v>
      </c>
      <c r="C27" s="56" t="s">
        <v>301</v>
      </c>
      <c r="D27" s="56" t="s">
        <v>302</v>
      </c>
      <c r="E27" s="199">
        <f>SUMIF(Government_revenues_table[Entité de l’État],Government_agencies[[#This Row],[Nom complet de l’entité]],Government_revenues_table[Valeur des revenus])</f>
        <v>13682500</v>
      </c>
      <c r="J27" s="198"/>
      <c r="K27" s="198"/>
      <c r="L27" s="198"/>
    </row>
    <row r="28" spans="2:12" s="56" customFormat="1" ht="16.2" x14ac:dyDescent="0.3">
      <c r="B28" s="56" t="s">
        <v>309</v>
      </c>
      <c r="C28" s="56" t="s">
        <v>301</v>
      </c>
      <c r="D28" s="56" t="s">
        <v>302</v>
      </c>
      <c r="E28" s="199">
        <f>SUMIF(Government_revenues_table[Entité de l’État],Government_agencies[[#This Row],[Nom complet de l’entité]],Government_revenues_table[Valeur des revenus])</f>
        <v>73799985</v>
      </c>
      <c r="J28" s="198"/>
      <c r="K28" s="198"/>
      <c r="L28" s="198"/>
    </row>
    <row r="29" spans="2:12" s="56" customFormat="1" ht="21.6" customHeight="1" x14ac:dyDescent="0.3">
      <c r="E29" s="303">
        <f>SUM(E21:E28)</f>
        <v>477199195915</v>
      </c>
      <c r="J29" s="198"/>
      <c r="K29" s="198"/>
      <c r="L29" s="198"/>
    </row>
    <row r="30" spans="2:12" s="56" customFormat="1" ht="16.2" x14ac:dyDescent="0.3"/>
    <row r="31" spans="2:12" s="56" customFormat="1" ht="16.2" x14ac:dyDescent="0.3"/>
    <row r="32" spans="2:12" s="56" customFormat="1" ht="16.2" x14ac:dyDescent="0.3">
      <c r="B32" s="193" t="s">
        <v>310</v>
      </c>
      <c r="G32" s="198"/>
    </row>
    <row r="33" spans="2:9" s="56" customFormat="1" ht="16.2" x14ac:dyDescent="0.3">
      <c r="G33" s="198"/>
    </row>
    <row r="34" spans="2:9" s="56" customFormat="1" ht="16.2" x14ac:dyDescent="0.3">
      <c r="B34" s="56" t="s">
        <v>311</v>
      </c>
      <c r="C34" s="200">
        <f>+'Partie 5 - Données d’entreprise'!K1209</f>
        <v>477199013915</v>
      </c>
      <c r="D34" s="56" t="s">
        <v>91</v>
      </c>
      <c r="G34" s="198"/>
    </row>
    <row r="35" spans="2:9" s="56" customFormat="1" ht="16.2" x14ac:dyDescent="0.3">
      <c r="B35" s="56" t="s">
        <v>312</v>
      </c>
      <c r="C35" s="200">
        <f>+E29</f>
        <v>477199195915</v>
      </c>
      <c r="D35" s="56" t="s">
        <v>91</v>
      </c>
      <c r="G35" s="198"/>
    </row>
    <row r="36" spans="2:9" s="56" customFormat="1" ht="16.2" x14ac:dyDescent="0.3">
      <c r="B36" s="70" t="s">
        <v>313</v>
      </c>
      <c r="C36" s="313">
        <f>+C34-C35</f>
        <v>-182000</v>
      </c>
      <c r="D36" s="56" t="s">
        <v>314</v>
      </c>
      <c r="G36" s="198"/>
    </row>
    <row r="37" spans="2:9" s="56" customFormat="1" ht="16.2" x14ac:dyDescent="0.3">
      <c r="E37" s="196"/>
    </row>
    <row r="38" spans="2:9" s="56" customFormat="1" ht="16.2" x14ac:dyDescent="0.3">
      <c r="D38" s="314"/>
    </row>
    <row r="39" spans="2:9" s="56" customFormat="1" ht="16.2" x14ac:dyDescent="0.3"/>
    <row r="40" spans="2:9" s="56" customFormat="1" ht="19.2" thickBot="1" x14ac:dyDescent="0.35">
      <c r="B40" s="264" t="s">
        <v>315</v>
      </c>
      <c r="C40" s="239"/>
      <c r="D40" s="239"/>
      <c r="E40" s="239"/>
      <c r="F40" s="239"/>
      <c r="G40" s="265"/>
      <c r="H40" s="265"/>
      <c r="I40" s="265"/>
    </row>
    <row r="41" spans="2:9" s="56" customFormat="1" ht="16.8" thickBot="1" x14ac:dyDescent="0.35">
      <c r="B41" s="268" t="s">
        <v>316</v>
      </c>
      <c r="C41" s="268"/>
      <c r="D41" s="268"/>
      <c r="E41" s="33"/>
      <c r="F41" s="33"/>
      <c r="G41" s="266"/>
      <c r="H41" s="266"/>
      <c r="I41" s="266"/>
    </row>
    <row r="42" spans="2:9" s="56" customFormat="1" ht="28.8" x14ac:dyDescent="0.3">
      <c r="B42" s="332" t="s">
        <v>317</v>
      </c>
      <c r="C42" s="269" t="s">
        <v>318</v>
      </c>
      <c r="D42" s="333" t="s">
        <v>319</v>
      </c>
      <c r="E42" s="33"/>
      <c r="F42" s="33"/>
      <c r="G42" s="266"/>
      <c r="H42" s="266"/>
      <c r="I42" s="266"/>
    </row>
    <row r="43" spans="2:9" s="56" customFormat="1" ht="18.600000000000001" x14ac:dyDescent="0.3">
      <c r="B43" s="267"/>
      <c r="C43" s="33"/>
      <c r="D43" s="33"/>
      <c r="E43" s="33"/>
      <c r="F43" s="33"/>
      <c r="G43" s="266"/>
      <c r="H43" s="266"/>
      <c r="I43" s="266"/>
    </row>
    <row r="44" spans="2:9" s="353" customFormat="1" ht="99.6" customHeight="1" x14ac:dyDescent="0.3">
      <c r="B44" s="354" t="s">
        <v>320</v>
      </c>
      <c r="C44" s="354" t="s">
        <v>321</v>
      </c>
      <c r="D44" s="36" t="s">
        <v>322</v>
      </c>
      <c r="E44" s="36" t="s">
        <v>323</v>
      </c>
      <c r="F44" s="36" t="s">
        <v>324</v>
      </c>
      <c r="G44" s="36" t="s">
        <v>325</v>
      </c>
      <c r="H44" s="36" t="s">
        <v>326</v>
      </c>
      <c r="I44" s="36" t="s">
        <v>327</v>
      </c>
    </row>
    <row r="45" spans="2:9" s="56" customFormat="1" ht="16.2" x14ac:dyDescent="0.3">
      <c r="B45" s="368" t="s">
        <v>401</v>
      </c>
      <c r="C45" s="12" t="s">
        <v>329</v>
      </c>
      <c r="D45" s="357" t="s">
        <v>402</v>
      </c>
      <c r="E45" s="12" t="s">
        <v>331</v>
      </c>
      <c r="F45" s="357" t="s">
        <v>394</v>
      </c>
      <c r="G45" s="200" t="s">
        <v>73</v>
      </c>
      <c r="H45" s="200" t="s">
        <v>71</v>
      </c>
      <c r="I45" s="199">
        <f>SUMIF(Table10[Entreprise],Companies[[#This Row],[Nom complet de l’entreprise]],Table10[Valeur de revenus])</f>
        <v>211294668</v>
      </c>
    </row>
    <row r="46" spans="2:9" s="56" customFormat="1" ht="16.2" x14ac:dyDescent="0.3">
      <c r="B46" s="368" t="s">
        <v>408</v>
      </c>
      <c r="C46" s="12" t="s">
        <v>329</v>
      </c>
      <c r="D46" s="357" t="s">
        <v>409</v>
      </c>
      <c r="E46" s="12" t="s">
        <v>331</v>
      </c>
      <c r="F46" s="12" t="s">
        <v>332</v>
      </c>
      <c r="G46" s="200" t="s">
        <v>73</v>
      </c>
      <c r="H46" s="200" t="s">
        <v>71</v>
      </c>
      <c r="I46" s="199">
        <f>SUMIF(Table10[Entreprise],Companies[[#This Row],[Nom complet de l’entreprise]],Table10[Valeur de revenus])</f>
        <v>244800871</v>
      </c>
    </row>
    <row r="47" spans="2:9" s="56" customFormat="1" ht="16.2" x14ac:dyDescent="0.3">
      <c r="B47" s="368" t="s">
        <v>368</v>
      </c>
      <c r="C47" s="12" t="s">
        <v>329</v>
      </c>
      <c r="D47" s="12" t="s">
        <v>369</v>
      </c>
      <c r="E47" s="12" t="s">
        <v>331</v>
      </c>
      <c r="F47" s="12" t="s">
        <v>370</v>
      </c>
      <c r="G47" s="200" t="s">
        <v>371</v>
      </c>
      <c r="H47" s="200" t="s">
        <v>65</v>
      </c>
      <c r="I47" s="199">
        <f>SUMIF(Table10[Entreprise],Companies[[#This Row],[Nom complet de l’entreprise]],Table10[Valeur de revenus])</f>
        <v>223071483</v>
      </c>
    </row>
    <row r="48" spans="2:9" s="56" customFormat="1" ht="16.2" x14ac:dyDescent="0.3">
      <c r="B48" s="368" t="s">
        <v>398</v>
      </c>
      <c r="C48" s="369" t="s">
        <v>329</v>
      </c>
      <c r="D48" s="368" t="s">
        <v>399</v>
      </c>
      <c r="E48" s="369" t="s">
        <v>331</v>
      </c>
      <c r="F48" s="368" t="s">
        <v>400</v>
      </c>
      <c r="G48" s="200" t="s">
        <v>73</v>
      </c>
      <c r="H48" s="200" t="s">
        <v>71</v>
      </c>
      <c r="I48" s="199">
        <f>SUMIF(Table10[Entreprise],Companies[[#This Row],[Nom complet de l’entreprise]],Table10[Valeur de revenus])</f>
        <v>50088284</v>
      </c>
    </row>
    <row r="49" spans="2:9" s="56" customFormat="1" ht="16.2" x14ac:dyDescent="0.3">
      <c r="B49" s="368" t="s">
        <v>365</v>
      </c>
      <c r="C49" s="369" t="s">
        <v>329</v>
      </c>
      <c r="D49" s="369" t="s">
        <v>366</v>
      </c>
      <c r="E49" s="369" t="s">
        <v>331</v>
      </c>
      <c r="F49" s="369" t="s">
        <v>367</v>
      </c>
      <c r="G49" s="200" t="s">
        <v>73</v>
      </c>
      <c r="H49" s="200" t="s">
        <v>71</v>
      </c>
      <c r="I49" s="199">
        <f>SUMIF(Table10[Entreprise],Companies[[#This Row],[Nom complet de l’entreprise]],Table10[Valeur de revenus])</f>
        <v>178429345</v>
      </c>
    </row>
    <row r="50" spans="2:9" s="56" customFormat="1" ht="16.2" x14ac:dyDescent="0.3">
      <c r="B50" s="368" t="s">
        <v>390</v>
      </c>
      <c r="C50" s="369" t="s">
        <v>329</v>
      </c>
      <c r="D50" s="368" t="s">
        <v>391</v>
      </c>
      <c r="E50" s="369" t="s">
        <v>331</v>
      </c>
      <c r="F50" s="368" t="s">
        <v>367</v>
      </c>
      <c r="G50" s="200" t="s">
        <v>73</v>
      </c>
      <c r="H50" s="200" t="s">
        <v>71</v>
      </c>
      <c r="I50" s="199">
        <f>SUMIF(Table10[Entreprise],Companies[[#This Row],[Nom complet de l’entreprise]],Table10[Valeur de revenus])</f>
        <v>659440622</v>
      </c>
    </row>
    <row r="51" spans="2:9" s="56" customFormat="1" ht="16.2" x14ac:dyDescent="0.3">
      <c r="B51" s="368" t="s">
        <v>356</v>
      </c>
      <c r="C51" s="12" t="s">
        <v>329</v>
      </c>
      <c r="D51" s="12" t="s">
        <v>357</v>
      </c>
      <c r="E51" s="12" t="s">
        <v>331</v>
      </c>
      <c r="F51" s="12" t="s">
        <v>332</v>
      </c>
      <c r="G51" s="200" t="s">
        <v>358</v>
      </c>
      <c r="H51" s="200" t="s">
        <v>71</v>
      </c>
      <c r="I51" s="199">
        <f>SUMIF(Table10[Entreprise],Companies[[#This Row],[Nom complet de l’entreprise]],Table10[Valeur de revenus])</f>
        <v>550541505</v>
      </c>
    </row>
    <row r="52" spans="2:9" s="56" customFormat="1" ht="32.4" x14ac:dyDescent="0.3">
      <c r="B52" s="369" t="s">
        <v>328</v>
      </c>
      <c r="C52" s="12" t="s">
        <v>329</v>
      </c>
      <c r="D52" s="12" t="s">
        <v>330</v>
      </c>
      <c r="E52" s="12" t="s">
        <v>331</v>
      </c>
      <c r="F52" s="12" t="s">
        <v>332</v>
      </c>
      <c r="G52" s="336" t="s">
        <v>333</v>
      </c>
      <c r="H52" s="200" t="s">
        <v>71</v>
      </c>
      <c r="I52" s="199">
        <f>SUMIF(Table10[Entreprise],Companies[[#This Row],[Nom complet de l’entreprise]],Table10[Valeur de revenus])</f>
        <v>210990427404</v>
      </c>
    </row>
    <row r="53" spans="2:9" s="56" customFormat="1" ht="16.2" x14ac:dyDescent="0.3">
      <c r="B53" s="368" t="s">
        <v>403</v>
      </c>
      <c r="C53" s="12" t="s">
        <v>329</v>
      </c>
      <c r="D53" s="357" t="s">
        <v>404</v>
      </c>
      <c r="E53" s="12" t="s">
        <v>331</v>
      </c>
      <c r="F53" s="357" t="s">
        <v>405</v>
      </c>
      <c r="G53" s="200" t="s">
        <v>73</v>
      </c>
      <c r="H53" s="200" t="s">
        <v>71</v>
      </c>
      <c r="I53" s="199">
        <f>SUMIF(Table10[Entreprise],Companies[[#This Row],[Nom complet de l’entreprise]],Table10[Valeur de revenus])</f>
        <v>6775500</v>
      </c>
    </row>
    <row r="54" spans="2:9" s="56" customFormat="1" ht="16.2" x14ac:dyDescent="0.3">
      <c r="B54" s="368" t="s">
        <v>336</v>
      </c>
      <c r="C54" s="12" t="s">
        <v>329</v>
      </c>
      <c r="D54" s="12" t="s">
        <v>337</v>
      </c>
      <c r="E54" s="12" t="s">
        <v>331</v>
      </c>
      <c r="F54" s="12" t="s">
        <v>332</v>
      </c>
      <c r="G54" s="200" t="s">
        <v>73</v>
      </c>
      <c r="H54" s="200" t="s">
        <v>65</v>
      </c>
      <c r="I54" s="199">
        <f>SUMIF(Table10[Entreprise],Companies[[#This Row],[Nom complet de l’entreprise]],Table10[Valeur de revenus])</f>
        <v>58450595807</v>
      </c>
    </row>
    <row r="55" spans="2:9" s="56" customFormat="1" ht="16.2" x14ac:dyDescent="0.3">
      <c r="B55" s="368" t="s">
        <v>374</v>
      </c>
      <c r="C55" s="12" t="s">
        <v>329</v>
      </c>
      <c r="D55" s="12" t="s">
        <v>375</v>
      </c>
      <c r="E55" s="12" t="s">
        <v>83</v>
      </c>
      <c r="F55" s="12" t="s">
        <v>376</v>
      </c>
      <c r="G55" s="200" t="s">
        <v>73</v>
      </c>
      <c r="H55" s="200" t="s">
        <v>71</v>
      </c>
      <c r="I55" s="199">
        <f>SUMIF(Table10[Entreprise],Companies[[#This Row],[Nom complet de l’entreprise]],Table10[Valeur de revenus])</f>
        <v>146704931</v>
      </c>
    </row>
    <row r="56" spans="2:9" s="56" customFormat="1" ht="16.2" x14ac:dyDescent="0.3">
      <c r="B56" s="368" t="s">
        <v>379</v>
      </c>
      <c r="C56" s="12" t="s">
        <v>329</v>
      </c>
      <c r="D56" s="12" t="s">
        <v>380</v>
      </c>
      <c r="E56" s="12" t="s">
        <v>331</v>
      </c>
      <c r="F56" s="12" t="s">
        <v>370</v>
      </c>
      <c r="G56" s="200" t="s">
        <v>381</v>
      </c>
      <c r="H56" s="200" t="s">
        <v>71</v>
      </c>
      <c r="I56" s="199">
        <f>SUMIF(Table10[Entreprise],Companies[[#This Row],[Nom complet de l’entreprise]],Table10[Valeur de revenus])</f>
        <v>38709913</v>
      </c>
    </row>
    <row r="57" spans="2:9" s="56" customFormat="1" ht="16.2" x14ac:dyDescent="0.3">
      <c r="B57" s="368" t="s">
        <v>392</v>
      </c>
      <c r="C57" s="369" t="s">
        <v>329</v>
      </c>
      <c r="D57" s="368" t="s">
        <v>393</v>
      </c>
      <c r="E57" s="369" t="s">
        <v>331</v>
      </c>
      <c r="F57" s="368" t="s">
        <v>394</v>
      </c>
      <c r="G57" s="200" t="s">
        <v>73</v>
      </c>
      <c r="H57" s="200" t="s">
        <v>71</v>
      </c>
      <c r="I57" s="199">
        <f>SUMIF(Table10[Entreprise],Companies[[#This Row],[Nom complet de l’entreprise]],Table10[Valeur de revenus])</f>
        <v>356477150</v>
      </c>
    </row>
    <row r="58" spans="2:9" s="56" customFormat="1" ht="16.2" x14ac:dyDescent="0.3">
      <c r="B58" s="368" t="s">
        <v>406</v>
      </c>
      <c r="C58" s="12" t="s">
        <v>329</v>
      </c>
      <c r="D58" s="357" t="s">
        <v>407</v>
      </c>
      <c r="E58" s="12" t="s">
        <v>331</v>
      </c>
      <c r="F58" s="357" t="s">
        <v>405</v>
      </c>
      <c r="G58" s="200" t="s">
        <v>73</v>
      </c>
      <c r="H58" s="200" t="s">
        <v>71</v>
      </c>
      <c r="I58" s="199">
        <f>SUMIF(Table10[Entreprise],Companies[[#This Row],[Nom complet de l’entreprise]],Table10[Valeur de revenus])</f>
        <v>478205493</v>
      </c>
    </row>
    <row r="59" spans="2:9" s="56" customFormat="1" ht="16.2" x14ac:dyDescent="0.3">
      <c r="B59" s="368" t="s">
        <v>410</v>
      </c>
      <c r="C59" s="12" t="s">
        <v>329</v>
      </c>
      <c r="D59" s="12" t="s">
        <v>411</v>
      </c>
      <c r="E59" s="12" t="s">
        <v>331</v>
      </c>
      <c r="F59" s="12" t="s">
        <v>412</v>
      </c>
      <c r="G59" s="200" t="s">
        <v>73</v>
      </c>
      <c r="H59" s="200" t="s">
        <v>71</v>
      </c>
      <c r="I59" s="199">
        <f>SUMIF(Table10[Entreprise],Companies[[#This Row],[Nom complet de l’entreprise]],Table10[Valeur de revenus])</f>
        <v>29803580</v>
      </c>
    </row>
    <row r="60" spans="2:9" s="56" customFormat="1" ht="16.2" x14ac:dyDescent="0.3">
      <c r="B60" s="368" t="s">
        <v>343</v>
      </c>
      <c r="C60" s="369" t="s">
        <v>329</v>
      </c>
      <c r="D60" s="369" t="s">
        <v>344</v>
      </c>
      <c r="E60" s="369" t="s">
        <v>331</v>
      </c>
      <c r="F60" s="369" t="s">
        <v>332</v>
      </c>
      <c r="G60" s="200" t="s">
        <v>345</v>
      </c>
      <c r="H60" s="200" t="s">
        <v>71</v>
      </c>
      <c r="I60" s="199">
        <f>SUMIF(Table10[Entreprise],Companies[[#This Row],[Nom complet de l’entreprise]],Table10[Valeur de revenus])</f>
        <v>10690549960</v>
      </c>
    </row>
    <row r="61" spans="2:9" s="56" customFormat="1" ht="16.2" x14ac:dyDescent="0.3">
      <c r="B61" s="368" t="s">
        <v>353</v>
      </c>
      <c r="C61" s="12" t="s">
        <v>329</v>
      </c>
      <c r="D61" s="12" t="s">
        <v>354</v>
      </c>
      <c r="E61" s="12" t="s">
        <v>331</v>
      </c>
      <c r="F61" s="12" t="s">
        <v>332</v>
      </c>
      <c r="G61" s="200" t="s">
        <v>355</v>
      </c>
      <c r="H61" s="200" t="s">
        <v>65</v>
      </c>
      <c r="I61" s="199">
        <f>SUMIF(Table10[Entreprise],Companies[[#This Row],[Nom complet de l’entreprise]],Table10[Valeur de revenus])</f>
        <v>10270639885</v>
      </c>
    </row>
    <row r="62" spans="2:9" s="56" customFormat="1" ht="16.2" x14ac:dyDescent="0.3">
      <c r="B62" s="368" t="s">
        <v>387</v>
      </c>
      <c r="C62" s="369" t="s">
        <v>329</v>
      </c>
      <c r="D62" s="369" t="s">
        <v>388</v>
      </c>
      <c r="E62" s="369" t="s">
        <v>331</v>
      </c>
      <c r="F62" s="369" t="s">
        <v>370</v>
      </c>
      <c r="G62" s="200" t="s">
        <v>389</v>
      </c>
      <c r="H62" s="200" t="s">
        <v>71</v>
      </c>
      <c r="I62" s="199">
        <f>SUMIF(Table10[Entreprise],Companies[[#This Row],[Nom complet de l’entreprise]],Table10[Valeur de revenus])</f>
        <v>3101855</v>
      </c>
    </row>
    <row r="63" spans="2:9" s="56" customFormat="1" ht="16.2" x14ac:dyDescent="0.3">
      <c r="B63" s="368" t="s">
        <v>382</v>
      </c>
      <c r="C63" s="12" t="s">
        <v>329</v>
      </c>
      <c r="D63" s="12" t="s">
        <v>383</v>
      </c>
      <c r="E63" s="12" t="s">
        <v>331</v>
      </c>
      <c r="F63" s="12" t="s">
        <v>367</v>
      </c>
      <c r="G63" s="200" t="s">
        <v>73</v>
      </c>
      <c r="H63" s="200" t="s">
        <v>65</v>
      </c>
      <c r="I63" s="199">
        <f>SUMIF(Table10[Entreprise],Companies[[#This Row],[Nom complet de l’entreprise]],Table10[Valeur de revenus])</f>
        <v>74847071</v>
      </c>
    </row>
    <row r="64" spans="2:9" s="56" customFormat="1" ht="16.2" x14ac:dyDescent="0.3">
      <c r="B64" s="368" t="s">
        <v>346</v>
      </c>
      <c r="C64" s="12" t="s">
        <v>329</v>
      </c>
      <c r="D64" s="12" t="s">
        <v>347</v>
      </c>
      <c r="E64" s="12" t="s">
        <v>331</v>
      </c>
      <c r="F64" s="12" t="s">
        <v>332</v>
      </c>
      <c r="G64" s="200" t="s">
        <v>73</v>
      </c>
      <c r="H64" s="200" t="s">
        <v>71</v>
      </c>
      <c r="I64" s="199">
        <f>SUMIF(Table10[Entreprise],Companies[[#This Row],[Nom complet de l’entreprise]],Table10[Valeur de revenus])</f>
        <v>6257153084</v>
      </c>
    </row>
    <row r="65" spans="2:11" s="56" customFormat="1" ht="16.2" x14ac:dyDescent="0.3">
      <c r="B65" s="368" t="s">
        <v>359</v>
      </c>
      <c r="C65" s="369" t="s">
        <v>329</v>
      </c>
      <c r="D65" s="369" t="s">
        <v>360</v>
      </c>
      <c r="E65" s="369" t="s">
        <v>331</v>
      </c>
      <c r="F65" s="369" t="s">
        <v>361</v>
      </c>
      <c r="G65" s="200" t="s">
        <v>73</v>
      </c>
      <c r="H65" s="200" t="s">
        <v>71</v>
      </c>
      <c r="I65" s="199">
        <f>SUMIF(Table10[Entreprise],Companies[[#This Row],[Nom complet de l’entreprise]],Table10[Valeur de revenus])</f>
        <v>1707056479</v>
      </c>
    </row>
    <row r="66" spans="2:11" s="56" customFormat="1" ht="16.2" x14ac:dyDescent="0.3">
      <c r="B66" s="368" t="s">
        <v>341</v>
      </c>
      <c r="C66" s="12" t="s">
        <v>329</v>
      </c>
      <c r="D66" s="12" t="s">
        <v>342</v>
      </c>
      <c r="E66" s="12" t="s">
        <v>331</v>
      </c>
      <c r="F66" s="12" t="s">
        <v>332</v>
      </c>
      <c r="G66" s="200" t="s">
        <v>73</v>
      </c>
      <c r="H66" s="200" t="s">
        <v>65</v>
      </c>
      <c r="I66" s="199">
        <f>SUMIF(Table10[Entreprise],Companies[[#This Row],[Nom complet de l’entreprise]],Table10[Valeur de revenus])</f>
        <v>24562520309</v>
      </c>
    </row>
    <row r="67" spans="2:11" s="56" customFormat="1" ht="16.2" x14ac:dyDescent="0.3">
      <c r="B67" s="368" t="s">
        <v>351</v>
      </c>
      <c r="C67" s="12" t="s">
        <v>329</v>
      </c>
      <c r="D67" s="12" t="s">
        <v>352</v>
      </c>
      <c r="E67" s="12" t="s">
        <v>331</v>
      </c>
      <c r="F67" s="12" t="s">
        <v>332</v>
      </c>
      <c r="G67" s="200" t="s">
        <v>73</v>
      </c>
      <c r="H67" s="200" t="s">
        <v>65</v>
      </c>
      <c r="I67" s="199">
        <f>SUMIF(Table10[Entreprise],Companies[[#This Row],[Nom complet de l’entreprise]],Table10[Valeur de revenus])</f>
        <v>8642786113</v>
      </c>
    </row>
    <row r="68" spans="2:11" s="56" customFormat="1" ht="16.2" x14ac:dyDescent="0.3">
      <c r="B68" s="368" t="s">
        <v>372</v>
      </c>
      <c r="C68" s="12" t="s">
        <v>329</v>
      </c>
      <c r="D68" s="12" t="s">
        <v>373</v>
      </c>
      <c r="E68" s="12" t="s">
        <v>331</v>
      </c>
      <c r="F68" s="12" t="s">
        <v>367</v>
      </c>
      <c r="G68" s="314" t="s">
        <v>73</v>
      </c>
      <c r="H68" s="200" t="s">
        <v>71</v>
      </c>
      <c r="I68" s="199">
        <f>SUMIF(Table10[Entreprise],Companies[[#This Row],[Nom complet de l’entreprise]],Table10[Valeur de revenus])</f>
        <v>434953514</v>
      </c>
    </row>
    <row r="69" spans="2:11" s="56" customFormat="1" ht="16.2" x14ac:dyDescent="0.3">
      <c r="B69" s="368" t="s">
        <v>348</v>
      </c>
      <c r="C69" s="369" t="s">
        <v>329</v>
      </c>
      <c r="D69" s="369" t="s">
        <v>349</v>
      </c>
      <c r="E69" s="369" t="s">
        <v>331</v>
      </c>
      <c r="F69" s="369" t="s">
        <v>332</v>
      </c>
      <c r="G69" s="200" t="s">
        <v>350</v>
      </c>
      <c r="H69" s="200" t="s">
        <v>71</v>
      </c>
      <c r="I69" s="199">
        <f>SUMIF(Table10[Entreprise],Companies[[#This Row],[Nom complet de l’entreprise]],Table10[Valeur de revenus])</f>
        <v>2215409886</v>
      </c>
    </row>
    <row r="70" spans="2:11" s="56" customFormat="1" ht="16.2" x14ac:dyDescent="0.3">
      <c r="B70" s="368" t="s">
        <v>362</v>
      </c>
      <c r="C70" s="12" t="s">
        <v>329</v>
      </c>
      <c r="D70" s="12" t="s">
        <v>363</v>
      </c>
      <c r="E70" s="12" t="s">
        <v>331</v>
      </c>
      <c r="F70" s="12" t="s">
        <v>332</v>
      </c>
      <c r="G70" s="200" t="s">
        <v>364</v>
      </c>
      <c r="H70" s="200" t="s">
        <v>65</v>
      </c>
      <c r="I70" s="199">
        <f>SUMIF(Table10[Entreprise],Companies[[#This Row],[Nom complet de l’entreprise]],Table10[Valeur de revenus])</f>
        <v>415145926</v>
      </c>
    </row>
    <row r="71" spans="2:11" s="56" customFormat="1" ht="16.2" x14ac:dyDescent="0.3">
      <c r="B71" s="369" t="s">
        <v>334</v>
      </c>
      <c r="C71" s="12" t="s">
        <v>329</v>
      </c>
      <c r="D71" s="12" t="s">
        <v>335</v>
      </c>
      <c r="E71" s="12" t="s">
        <v>331</v>
      </c>
      <c r="F71" s="12" t="s">
        <v>332</v>
      </c>
      <c r="G71" s="200" t="s">
        <v>73</v>
      </c>
      <c r="H71" s="200" t="s">
        <v>65</v>
      </c>
      <c r="I71" s="199">
        <f>SUMIF(Table10[Entreprise],Companies[[#This Row],[Nom complet de l’entreprise]],Table10[Valeur de revenus])</f>
        <v>114085935839</v>
      </c>
    </row>
    <row r="72" spans="2:11" s="56" customFormat="1" ht="16.2" x14ac:dyDescent="0.3">
      <c r="B72" s="368" t="s">
        <v>338</v>
      </c>
      <c r="C72" s="12" t="s">
        <v>329</v>
      </c>
      <c r="D72" s="12" t="s">
        <v>339</v>
      </c>
      <c r="E72" s="12" t="s">
        <v>331</v>
      </c>
      <c r="F72" s="12" t="s">
        <v>332</v>
      </c>
      <c r="G72" s="200" t="s">
        <v>340</v>
      </c>
      <c r="H72" s="200" t="s">
        <v>71</v>
      </c>
      <c r="I72" s="199">
        <f>SUMIF(Table10[Entreprise],Companies[[#This Row],[Nom complet de l’entreprise]],Table10[Valeur de revenus])</f>
        <v>24930582568</v>
      </c>
    </row>
    <row r="73" spans="2:11" s="56" customFormat="1" ht="16.2" x14ac:dyDescent="0.3">
      <c r="B73" s="368" t="s">
        <v>384</v>
      </c>
      <c r="C73" s="12" t="s">
        <v>329</v>
      </c>
      <c r="D73" s="12" t="s">
        <v>385</v>
      </c>
      <c r="E73" s="12" t="s">
        <v>331</v>
      </c>
      <c r="F73" s="12" t="s">
        <v>332</v>
      </c>
      <c r="G73" s="200" t="s">
        <v>386</v>
      </c>
      <c r="H73" s="200" t="s">
        <v>71</v>
      </c>
      <c r="I73" s="199">
        <f>SUMIF(Table10[Entreprise],Companies[[#This Row],[Nom complet de l’entreprise]],Table10[Valeur de revenus])</f>
        <v>18453647</v>
      </c>
    </row>
    <row r="74" spans="2:11" s="56" customFormat="1" ht="16.2" x14ac:dyDescent="0.3">
      <c r="B74" s="368" t="s">
        <v>395</v>
      </c>
      <c r="C74" s="12" t="s">
        <v>329</v>
      </c>
      <c r="D74" s="56" t="s">
        <v>396</v>
      </c>
      <c r="E74" s="12" t="s">
        <v>331</v>
      </c>
      <c r="F74" s="357" t="s">
        <v>397</v>
      </c>
      <c r="G74" s="200" t="s">
        <v>73</v>
      </c>
      <c r="H74" s="200" t="s">
        <v>71</v>
      </c>
      <c r="I74" s="199">
        <f>SUMIF(Table10[Entreprise],Companies[[#This Row],[Nom complet de l’entreprise]],Table10[Valeur de revenus])</f>
        <v>178394507</v>
      </c>
    </row>
    <row r="75" spans="2:11" s="56" customFormat="1" ht="16.2" x14ac:dyDescent="0.3">
      <c r="B75" s="368" t="s">
        <v>377</v>
      </c>
      <c r="C75" s="369" t="s">
        <v>329</v>
      </c>
      <c r="D75" s="369" t="s">
        <v>378</v>
      </c>
      <c r="E75" s="369" t="s">
        <v>331</v>
      </c>
      <c r="F75" s="369" t="s">
        <v>332</v>
      </c>
      <c r="G75" s="336" t="s">
        <v>73</v>
      </c>
      <c r="H75" s="200" t="s">
        <v>65</v>
      </c>
      <c r="I75" s="199">
        <f>SUMIF(Table10[Entreprise],Companies[[#This Row],[Nom complet de l’entreprise]],Table10[Valeur de revenus])</f>
        <v>96116716</v>
      </c>
    </row>
    <row r="76" spans="2:11" s="56" customFormat="1" ht="16.2" x14ac:dyDescent="0.3">
      <c r="B76" s="326"/>
      <c r="C76" s="326"/>
      <c r="D76" s="326"/>
      <c r="E76" s="326"/>
      <c r="F76" s="326"/>
      <c r="G76" s="327"/>
      <c r="H76" s="327"/>
      <c r="I76" s="328">
        <f>SUBTOTAL(109,Companies[Rapport de paiements à l’État])</f>
        <v>477199013915</v>
      </c>
      <c r="K76" s="298"/>
    </row>
    <row r="77" spans="2:11" s="56" customFormat="1" ht="16.2" x14ac:dyDescent="0.3">
      <c r="F77" s="193"/>
      <c r="K77" s="298"/>
    </row>
    <row r="78" spans="2:11" s="56" customFormat="1" ht="16.2" x14ac:dyDescent="0.3">
      <c r="K78" s="298"/>
    </row>
    <row r="79" spans="2:11" s="56" customFormat="1" ht="16.2" x14ac:dyDescent="0.3">
      <c r="F79" s="325" t="s">
        <v>311</v>
      </c>
      <c r="G79" s="200">
        <v>418422257961.71954</v>
      </c>
      <c r="H79" s="56" t="s">
        <v>91</v>
      </c>
      <c r="K79" s="298"/>
    </row>
    <row r="80" spans="2:11" s="56" customFormat="1" ht="16.2" x14ac:dyDescent="0.3">
      <c r="F80" s="325" t="s">
        <v>312</v>
      </c>
      <c r="G80" s="200">
        <v>366691488970</v>
      </c>
      <c r="H80" s="56" t="s">
        <v>91</v>
      </c>
      <c r="K80" s="298"/>
    </row>
    <row r="81" spans="2:11" s="56" customFormat="1" ht="16.2" x14ac:dyDescent="0.3">
      <c r="F81" s="70" t="s">
        <v>313</v>
      </c>
      <c r="G81" s="313">
        <f>G79-G80</f>
        <v>51730768991.719543</v>
      </c>
      <c r="H81" s="56" t="s">
        <v>91</v>
      </c>
      <c r="K81" s="298"/>
    </row>
    <row r="82" spans="2:11" s="56" customFormat="1" ht="16.2" x14ac:dyDescent="0.3">
      <c r="F82" s="70"/>
      <c r="G82" s="313"/>
      <c r="K82" s="298"/>
    </row>
    <row r="83" spans="2:11" s="56" customFormat="1" ht="16.2" x14ac:dyDescent="0.3">
      <c r="F83" s="70" t="s">
        <v>413</v>
      </c>
      <c r="G83" s="313"/>
      <c r="K83" s="298"/>
    </row>
    <row r="84" spans="2:11" s="56" customFormat="1" ht="16.2" x14ac:dyDescent="0.3">
      <c r="F84" s="325" t="s">
        <v>414</v>
      </c>
      <c r="G84" s="200">
        <v>2001228113</v>
      </c>
      <c r="H84" s="56" t="s">
        <v>91</v>
      </c>
      <c r="K84" s="298"/>
    </row>
    <row r="85" spans="2:11" s="56" customFormat="1" ht="16.2" x14ac:dyDescent="0.3">
      <c r="F85" s="325" t="s">
        <v>415</v>
      </c>
      <c r="G85" s="200">
        <v>46311632392</v>
      </c>
      <c r="H85" s="56" t="s">
        <v>91</v>
      </c>
      <c r="K85" s="298"/>
    </row>
    <row r="86" spans="2:11" s="56" customFormat="1" ht="16.2" x14ac:dyDescent="0.3">
      <c r="F86" s="56" t="s">
        <v>416</v>
      </c>
      <c r="G86" s="200">
        <v>3417908486.7195673</v>
      </c>
      <c r="H86" s="56" t="s">
        <v>91</v>
      </c>
      <c r="K86" s="298"/>
    </row>
    <row r="87" spans="2:11" s="56" customFormat="1" ht="16.2" x14ac:dyDescent="0.3">
      <c r="F87" s="70" t="s">
        <v>417</v>
      </c>
      <c r="G87" s="313">
        <f>SUM(G84:G86)</f>
        <v>51730768991.719566</v>
      </c>
      <c r="H87" s="56" t="s">
        <v>91</v>
      </c>
      <c r="K87" s="298"/>
    </row>
    <row r="88" spans="2:11" s="56" customFormat="1" ht="16.2" x14ac:dyDescent="0.3">
      <c r="G88" s="314">
        <f>+G87-G81</f>
        <v>0</v>
      </c>
      <c r="K88" s="298"/>
    </row>
    <row r="89" spans="2:11" s="56" customFormat="1" ht="16.2" x14ac:dyDescent="0.3">
      <c r="G89" s="200"/>
      <c r="K89" s="298"/>
    </row>
    <row r="90" spans="2:11" s="56" customFormat="1" ht="18.600000000000001" x14ac:dyDescent="0.3">
      <c r="B90" s="264" t="s">
        <v>418</v>
      </c>
      <c r="C90" s="239"/>
      <c r="D90" s="239"/>
      <c r="E90" s="239"/>
      <c r="F90" s="239"/>
      <c r="G90" s="265"/>
      <c r="H90" s="265"/>
      <c r="I90" s="265"/>
      <c r="J90" s="265"/>
    </row>
    <row r="91" spans="2:11" s="56" customFormat="1" ht="16.2" x14ac:dyDescent="0.35">
      <c r="B91" s="197" t="s">
        <v>419</v>
      </c>
      <c r="C91" s="191" t="s">
        <v>420</v>
      </c>
      <c r="D91" s="191" t="s">
        <v>421</v>
      </c>
      <c r="E91" s="191" t="s">
        <v>422</v>
      </c>
      <c r="F91" s="12" t="s">
        <v>423</v>
      </c>
      <c r="G91" s="12" t="s">
        <v>424</v>
      </c>
      <c r="H91" s="12" t="s">
        <v>425</v>
      </c>
      <c r="I91" s="12" t="s">
        <v>426</v>
      </c>
      <c r="J91" s="12" t="s">
        <v>427</v>
      </c>
      <c r="K91" s="12" t="s">
        <v>428</v>
      </c>
    </row>
    <row r="92" spans="2:11" s="56" customFormat="1" ht="16.2" x14ac:dyDescent="0.35">
      <c r="B92" s="12"/>
      <c r="C92" s="201"/>
      <c r="D92" s="201"/>
      <c r="E92" s="201"/>
      <c r="F92" s="201"/>
    </row>
    <row r="93" spans="2:11" ht="16.2" x14ac:dyDescent="0.35">
      <c r="B93" s="56"/>
      <c r="C93" s="191"/>
      <c r="D93" s="191"/>
      <c r="E93" s="191"/>
      <c r="F93" s="191"/>
      <c r="G93" s="191"/>
    </row>
    <row r="94" spans="2:11" ht="17.25" customHeight="1" x14ac:dyDescent="0.35">
      <c r="B94" s="382" t="s">
        <v>33</v>
      </c>
      <c r="C94" s="382"/>
      <c r="D94" s="382"/>
      <c r="E94" s="382"/>
      <c r="F94" s="382"/>
      <c r="G94" s="382"/>
      <c r="H94" s="382"/>
      <c r="I94" s="382"/>
    </row>
    <row r="95" spans="2:11" ht="24" customHeight="1" x14ac:dyDescent="0.35">
      <c r="B95" s="398" t="s">
        <v>34</v>
      </c>
      <c r="C95" s="398"/>
      <c r="D95" s="398"/>
      <c r="E95" s="398"/>
      <c r="F95" s="398"/>
      <c r="G95" s="398"/>
      <c r="H95" s="398"/>
      <c r="I95" s="398"/>
    </row>
    <row r="96" spans="2:11" ht="19.5" customHeight="1" x14ac:dyDescent="0.35">
      <c r="B96" s="382" t="s">
        <v>35</v>
      </c>
      <c r="C96" s="382"/>
      <c r="D96" s="382"/>
      <c r="E96" s="382"/>
      <c r="F96" s="382"/>
      <c r="G96" s="382"/>
      <c r="H96" s="382"/>
      <c r="I96" s="382"/>
    </row>
    <row r="97" spans="2:9" ht="18.75" customHeight="1" x14ac:dyDescent="0.35">
      <c r="B97" s="399" t="s">
        <v>36</v>
      </c>
      <c r="C97" s="399"/>
      <c r="D97" s="399"/>
      <c r="E97" s="399"/>
      <c r="F97" s="399"/>
      <c r="G97" s="399"/>
      <c r="H97" s="399"/>
      <c r="I97" s="399"/>
    </row>
    <row r="98" spans="2:9" s="56" customFormat="1" ht="16.8" thickBot="1" x14ac:dyDescent="0.35">
      <c r="B98" s="54"/>
      <c r="C98" s="54"/>
      <c r="D98" s="54"/>
      <c r="E98" s="54"/>
      <c r="F98" s="54"/>
      <c r="G98" s="54"/>
    </row>
    <row r="99" spans="2:9" s="56" customFormat="1" ht="18.600000000000001" x14ac:dyDescent="0.3">
      <c r="B99" s="189" t="s">
        <v>114</v>
      </c>
      <c r="C99" s="12"/>
      <c r="D99" s="190"/>
      <c r="E99" s="12"/>
      <c r="F99" s="190"/>
      <c r="G99" s="12"/>
    </row>
    <row r="100" spans="2:9" s="56" customFormat="1" ht="16.2" x14ac:dyDescent="0.35">
      <c r="B100" s="378" t="s">
        <v>38</v>
      </c>
      <c r="C100" s="378"/>
      <c r="D100" s="378"/>
      <c r="E100" s="12"/>
      <c r="F100" s="191"/>
      <c r="G100" s="12"/>
    </row>
    <row r="101" spans="2:9" ht="16.2" x14ac:dyDescent="0.3"/>
    <row r="102" spans="2:9" s="56" customFormat="1" ht="16.2" x14ac:dyDescent="0.3">
      <c r="B102" s="12"/>
      <c r="C102" s="12"/>
      <c r="D102" s="12"/>
      <c r="E102" s="12"/>
    </row>
    <row r="103" spans="2:9" s="56" customFormat="1" ht="16.2" x14ac:dyDescent="0.3">
      <c r="B103" s="12"/>
      <c r="C103" s="12"/>
      <c r="D103" s="12"/>
      <c r="E103" s="12"/>
    </row>
    <row r="104" spans="2:9" ht="16.2" x14ac:dyDescent="0.3"/>
    <row r="105" spans="2:9" s="56" customFormat="1" ht="16.2" x14ac:dyDescent="0.3">
      <c r="B105" s="12"/>
      <c r="C105" s="12"/>
      <c r="D105" s="12"/>
      <c r="E105" s="12"/>
    </row>
    <row r="106" spans="2:9" s="56" customFormat="1" ht="16.2" x14ac:dyDescent="0.3">
      <c r="B106" s="12"/>
      <c r="C106" s="12"/>
      <c r="D106" s="12"/>
      <c r="E106" s="12"/>
    </row>
    <row r="107" spans="2:9" ht="16.2" x14ac:dyDescent="0.3"/>
    <row r="108" spans="2:9" ht="16.2" x14ac:dyDescent="0.3"/>
    <row r="109" spans="2:9" ht="16.2" x14ac:dyDescent="0.3"/>
    <row r="110" spans="2:9" ht="16.2" x14ac:dyDescent="0.3"/>
    <row r="111" spans="2:9" ht="16.2" x14ac:dyDescent="0.3"/>
    <row r="112" spans="2:9" ht="16.2" x14ac:dyDescent="0.3"/>
    <row r="113" spans="2:5" ht="16.2" x14ac:dyDescent="0.3"/>
    <row r="114" spans="2:5" ht="16.2" x14ac:dyDescent="0.3"/>
    <row r="115" spans="2:5" ht="16.2" x14ac:dyDescent="0.3"/>
    <row r="116" spans="2:5" s="56" customFormat="1" ht="16.2" x14ac:dyDescent="0.3">
      <c r="B116" s="12"/>
      <c r="C116" s="12"/>
      <c r="D116" s="12"/>
      <c r="E116" s="12"/>
    </row>
    <row r="117" spans="2:5" ht="16.2" x14ac:dyDescent="0.3"/>
    <row r="118" spans="2:5" ht="16.2" x14ac:dyDescent="0.3"/>
    <row r="119" spans="2:5" ht="16.2" x14ac:dyDescent="0.3"/>
    <row r="120" spans="2:5" ht="16.2" x14ac:dyDescent="0.3"/>
    <row r="121" spans="2:5" ht="16.2" x14ac:dyDescent="0.3"/>
    <row r="122" spans="2:5" ht="16.2" x14ac:dyDescent="0.3"/>
    <row r="123" spans="2:5" ht="16.2" x14ac:dyDescent="0.3"/>
    <row r="124" spans="2:5" ht="15" customHeight="1" x14ac:dyDescent="0.3"/>
    <row r="125" spans="2:5" ht="15" customHeight="1" x14ac:dyDescent="0.3"/>
    <row r="126" spans="2:5" ht="16.2" x14ac:dyDescent="0.3"/>
    <row r="127" spans="2:5" ht="16.2" x14ac:dyDescent="0.3"/>
    <row r="128" spans="2:5" ht="18.75" customHeight="1" x14ac:dyDescent="0.3"/>
    <row r="129" ht="16.2" x14ac:dyDescent="0.3"/>
    <row r="130" ht="16.2" x14ac:dyDescent="0.3"/>
    <row r="131" ht="16.2" x14ac:dyDescent="0.3"/>
    <row r="132" ht="16.2" x14ac:dyDescent="0.3"/>
    <row r="133" ht="16.2" x14ac:dyDescent="0.3"/>
    <row r="134" ht="16.2" x14ac:dyDescent="0.3"/>
    <row r="135" ht="16.2" x14ac:dyDescent="0.3"/>
    <row r="136" ht="16.2" x14ac:dyDescent="0.3"/>
    <row r="137" ht="16.2" x14ac:dyDescent="0.3"/>
    <row r="138" ht="16.2" x14ac:dyDescent="0.3"/>
    <row r="139" ht="16.2" x14ac:dyDescent="0.3"/>
    <row r="140" ht="16.2" x14ac:dyDescent="0.3"/>
    <row r="141" ht="16.2" x14ac:dyDescent="0.3"/>
    <row r="142" ht="16.2" x14ac:dyDescent="0.3"/>
    <row r="143" ht="16.2" x14ac:dyDescent="0.3"/>
    <row r="144" ht="16.2" x14ac:dyDescent="0.3"/>
    <row r="145" ht="16.2" x14ac:dyDescent="0.3"/>
    <row r="146" ht="16.2" x14ac:dyDescent="0.3"/>
    <row r="147" ht="16.2" x14ac:dyDescent="0.3"/>
    <row r="148" ht="16.2" x14ac:dyDescent="0.3"/>
    <row r="149" ht="16.2" x14ac:dyDescent="0.3"/>
  </sheetData>
  <mergeCells count="9">
    <mergeCell ref="B95:I95"/>
    <mergeCell ref="B96:I96"/>
    <mergeCell ref="B97:I97"/>
    <mergeCell ref="B100:D100"/>
    <mergeCell ref="D10:D13"/>
    <mergeCell ref="B16:E16"/>
    <mergeCell ref="B17:E17"/>
    <mergeCell ref="B18:E18"/>
    <mergeCell ref="B94:I94"/>
  </mergeCells>
  <dataValidations count="25">
    <dataValidation type="textLength" allowBlank="1" showInputMessage="1" showErrorMessage="1" errorTitle="Veuillez ne pas modifier" error="Veuillez ne pas modifier ces cellules" sqref="B91:C91 B90:G90 B16:E17 B19:C19 F91 B20 D20:E20 I44 B40:D41 B43:D43 E40:F43 B44 D44:G44" xr:uid="{41CB2CFC-8915-431A-8B82-76B8D96A6704}">
      <formula1>10000</formula1>
      <formula2>50000</formula2>
    </dataValidation>
    <dataValidation type="decimal" allowBlank="1" showInputMessage="1" showErrorMessage="1" errorTitle="Veuillez ne pas modifier" error="Veuillez ne pas modifier ces cellules" sqref="E98:G100 B98:D99" xr:uid="{3A04F5EF-66E4-43AD-A539-8FA3BA9F198C}">
      <formula1>10000</formula1>
      <formula2>500000</formula2>
    </dataValidation>
    <dataValidation allowBlank="1" showInputMessage="1" showErrorMessage="1" promptTitle="Production -volume-" prompt="Veuillez indiquer le volume de production du projet" sqref="G92" xr:uid="{214EC8C1-6BF9-40F3-9758-86701E4D2A88}"/>
    <dataValidation allowBlank="1" showInputMessage="1" showErrorMessage="1" promptTitle="Numéro d'identification" prompt="Veuillez indiquer le numéro d'identification de l'agence gouvernementale, si applicable" sqref="D21:D29" xr:uid="{B62DCA52-4501-43B1-A007-69E53BD53B5F}"/>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29" xr:uid="{5F2CD2D8-A157-47E5-A3F5-C3C3A71E1458}"/>
    <dataValidation allowBlank="1" showInputMessage="1" showErrorMessage="1" promptTitle="URL du registre" prompt="Veuillez indiquer l'URL directe vers le registre ou l'agence" sqref="J25:L29 D42" xr:uid="{FF61CD17-04D9-4E17-8201-8C3D36137BFF}"/>
    <dataValidation allowBlank="1" showInputMessage="1" showErrorMessage="1" promptTitle="Nom du registre" prompt="Veuillez saisir le nom du registre ou de l'agence" sqref="J24:L24 C42" xr:uid="{AA416186-66C7-468A-ABAB-5FAA86F8A146}"/>
    <dataValidation allowBlank="1" showInputMessage="1" showErrorMessage="1" promptTitle="Nom de l'identifiant" prompt="Veuillez saisir le nom de l'identifiant, tel que « Numéro d'identification du contribuable » ou similaire" sqref="J23:L23 B42" xr:uid="{FC7A539E-0F6B-429E-8CD3-69786236AD39}"/>
    <dataValidation type="whole" allowBlank="1" showInputMessage="1" showErrorMessage="1" errorTitle="Veuillez ne pas modifier" error="Veuillez ne pas modifier ces cellules" sqref="D91 B94:B97" xr:uid="{FDE65DF8-CA28-4BE2-AC49-6DAD21AF5E77}">
      <formula1>444</formula1>
      <formula2>445</formula2>
    </dataValidation>
    <dataValidation type="list" allowBlank="1" showInputMessage="1" showErrorMessage="1" sqref="F93" xr:uid="{DDDC6CD4-1998-4B24-880C-9DED458166FA}">
      <formula1>Simple_options_list</formula1>
    </dataValidation>
    <dataValidation allowBlank="1" showInputMessage="1" showErrorMessage="1" promptTitle="Compagnie associée" prompt="Veuillez indiquer les compagnies affiliées au projet, séparées par une virgule." sqref="D92" xr:uid="{990B4CFE-C77D-4B99-90F4-BE71B86E0400}"/>
    <dataValidation allowBlank="1" showInputMessage="1" showErrorMessage="1" promptTitle="Production -valeur-" prompt="Veuillez indiquer la valeur de la production du projet" sqref="I92" xr:uid="{6908EAC0-1385-4F50-B3D8-4B8A57D60130}"/>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92" xr:uid="{41AEB8C4-3D9C-4110-A3FD-27B3DB753D54}">
      <formula1>"&lt;Selectionner unité&gt;,Sm3,Sm3 o.e.,Barils,Tonnes,oz,carats,Scf"</formula1>
    </dataValidation>
    <dataValidation type="list" allowBlank="1" showInputMessage="1" showErrorMessage="1" sqref="G93 F92" xr:uid="{765C9FE0-D12B-4DF9-AE3E-DE4CE4CC1EDB}">
      <formula1>Project_phases_list</formula1>
    </dataValidation>
    <dataValidation type="whole" allowBlank="1" showInputMessage="1" showErrorMessage="1" errorTitle="Veuillez ne pas modifier" error="Veuillez ne pas modifier ces cellules" sqref="E91" xr:uid="{EF07BAD0-2F5A-4204-A46F-F594A3588E86}">
      <formula1>4</formula1>
      <formula2>5</formula2>
    </dataValidation>
    <dataValidation allowBlank="1" showInputMessage="1" showErrorMessage="1" promptTitle="Numéro de référence" prompt="Veuillez indiquer le numéro de référence de l'accord légal: contrat, licence, concession,…" sqref="C92" xr:uid="{35B65327-F6D3-41FF-A657-92A960D2D1F1}"/>
    <dataValidation allowBlank="1" showInputMessage="1" showErrorMessage="1" errorTitle="Veuillez ne pas modifier" error="Veuillez ne pas modifier ces cellules" sqref="H44 B100:D100" xr:uid="{61CAE946-A4D7-4D88-A2EA-B59DF5431476}"/>
    <dataValidation allowBlank="1" showInputMessage="1" showErrorMessage="1" promptTitle="Nom du Projet" prompt="Veuillez indiquer le nom du Projet._x000a__x000a_Veuillez vous abstenir d'utiliser des acronymes et indiquez le nom complet_x000a__x000a_" sqref="B92:B93" xr:uid="{28E7BA77-65D5-4785-9580-9EE9295D25F1}"/>
    <dataValidation type="list" allowBlank="1" showInputMessage="1" showErrorMessage="1" promptTitle="Veuillez sélectionner le secteur" prompt="Veuillez sélectionner le secteur pertinent pour l'entreprise dans la liste" sqref="E45:E75" xr:uid="{F383C4B0-BFB1-4275-8902-B9CBC1BDD66F}">
      <formula1>Sector_list</formula1>
    </dataValidation>
    <dataValidation allowBlank="1" showInputMessage="1" showErrorMessage="1" promptTitle="Veuillez sélectionner les matièr" prompt="Veuillez sélectionner les matières premières exploitées, séparées par une virgule" sqref="F45:F75" xr:uid="{03DB06AD-5356-48E6-AF86-BD36AB1EF40E}"/>
    <dataValidation allowBlank="1" showInputMessage="1" showErrorMessage="1" promptTitle="Numéro d'identification" prompt="Veuillez saisir un numéro d'identification unique, tel qu’un TIN, un numéro d'organisation ou similaire." sqref="D45:D75" xr:uid="{CB3B9251-12D5-4F96-BBCA-A761DAA6C149}"/>
    <dataValidation allowBlank="1" showInputMessage="1" showErrorMessage="1" promptTitle="Nom de l'entreprise" prompt="Saisissez le nom de l'entreprise ici_x000a__x000a_Veuillez vous abstenir d'utiliser des acronymes et indiquez le nom complet" sqref="B45:B75" xr:uid="{42A6D033-2055-45B6-94DB-C3843F45F704}"/>
    <dataValidation type="whole" allowBlank="1" showInputMessage="1" showErrorMessage="1" errorTitle="Veuillez ne pas remplir" error="Ces cellules seront complétées automatiquement" promptTitle="Ne pas remplir" prompt="Complété automatiquement depuis le feuillet 5" sqref="I45:I75" xr:uid="{FE005BD3-F114-40C2-B7BB-6805E3DA760A}">
      <formula1>1</formula1>
      <formula2>2</formula2>
    </dataValidation>
    <dataValidation type="list" allowBlank="1" showInputMessage="1" showErrorMessage="1" sqref="C45:C75" xr:uid="{5B632419-A767-4DE0-8BA9-B8BB05BA6696}">
      <formula1>"&lt; Type d'entreprise &gt;,Société publique financière et Entreprise d'Etat,Privée"</formula1>
    </dataValidation>
    <dataValidation errorStyle="warning" allowBlank="1" showInputMessage="1" showErrorMessage="1" errorTitle="URL" error="Veuillez indiquer une URL" sqref="G45:H59 H60 G61:H75" xr:uid="{7E085E98-106D-442B-9524-E857F18034EC}"/>
  </dataValidations>
  <hyperlinks>
    <hyperlink ref="B14" r:id="rId1" xr:uid="{00000000-0004-0000-0300-000004000000}"/>
    <hyperlink ref="B96:G96" r:id="rId2" display="Pour la version la plus récente des modèles de données résumées, consultez https://eiti.org/fr/document/modele-donnees-resumees-itie" xr:uid="{720C091A-88D8-4AD8-A681-42225317FFF1}"/>
    <hyperlink ref="B95:G95" r:id="rId3" display="Vous voulez en savoir plus sur votre pays ? Vérifiez si votre pays met en œuvre la Norme ITIE en visitant https://eiti.org/countries" xr:uid="{B05B0465-C1F8-4E2C-B484-E8B1089F5DD4}"/>
    <hyperlink ref="B97:G97" r:id="rId4" display="Give us your feedback or report a conflict in the data! Write to us at  data@eiti.org" xr:uid="{89CD5C69-DD4F-4A10-A797-F37E54CCEA66}"/>
    <hyperlink ref="D42" r:id="rId5" xr:uid="{D6B45583-272B-4323-BC2B-71265B494EE4}"/>
  </hyperlinks>
  <pageMargins left="0.25" right="0.25" top="0.75" bottom="0.75" header="0.3" footer="0.3"/>
  <pageSetup paperSize="8" fitToHeight="0" orientation="landscape" horizontalDpi="2400" verticalDpi="2400" r:id="rId6"/>
  <drawing r:id="rId7"/>
  <tableParts count="3">
    <tablePart r:id="rId8"/>
    <tablePart r:id="rId9"/>
    <tablePart r:id="rId10"/>
  </tableParts>
  <extLst>
    <ext xmlns:x14="http://schemas.microsoft.com/office/spreadsheetml/2009/9/main" uri="{CCE6A557-97BC-4b89-ADB6-D9C93CAAB3DF}">
      <x14:dataValidations xmlns:xm="http://schemas.microsoft.com/office/excel/2006/main" count="3">
        <x14:dataValidation type="list" allowBlank="1" showInputMessage="1" showErrorMessage="1" xr:uid="{080AB5DF-9F7C-4D51-B77F-2D9DAE275C99}">
          <x14:formula1>
            <xm:f>Listes!$I$11:$I$168</xm:f>
          </x14:formula1>
          <xm:sqref>J92</xm:sqref>
        </x14:dataValidation>
        <x14:dataValidation type="list" allowBlank="1" showInputMessage="1" showErrorMessage="1" xr:uid="{A0485DF7-0291-4282-9DA4-8B361737270D}">
          <x14:formula1>
            <xm:f>Listes!$AE$3:$AE$7</xm:f>
          </x14:formula1>
          <xm:sqref>C21:C29</xm:sqref>
        </x14:dataValidation>
        <x14: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xr:uid="{1147B3CD-88E0-4ADE-BDEB-31D0737FF63C}">
          <x14:formula1>
            <xm:f>Listes!$O$3:$O$73</xm:f>
          </x14:formula1>
          <xm:sqref>E92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N107"/>
  <sheetViews>
    <sheetView showGridLines="0" topLeftCell="A17" zoomScale="80" zoomScaleNormal="80" workbookViewId="0">
      <selection activeCell="H52" sqref="H52"/>
    </sheetView>
  </sheetViews>
  <sheetFormatPr defaultColWidth="9.109375" defaultRowHeight="15" x14ac:dyDescent="0.35"/>
  <cols>
    <col min="1" max="1" width="3" style="191" customWidth="1"/>
    <col min="2" max="4" width="9.109375" style="191" hidden="1" customWidth="1"/>
    <col min="5" max="5" width="27.44140625" style="191" hidden="1" customWidth="1"/>
    <col min="6" max="6" width="38" style="191" customWidth="1"/>
    <col min="7" max="7" width="31.109375" style="191" customWidth="1"/>
    <col min="8" max="8" width="45.44140625" style="191" bestFit="1" customWidth="1"/>
    <col min="9" max="9" width="50.5546875" style="191" bestFit="1" customWidth="1"/>
    <col min="10" max="10" width="52.88671875" style="191" customWidth="1"/>
    <col min="11" max="11" width="11.109375" style="191" customWidth="1"/>
    <col min="12" max="12" width="2.5546875" style="191" customWidth="1"/>
    <col min="13" max="13" width="19.5546875" style="191" bestFit="1" customWidth="1"/>
    <col min="14" max="14" width="73.44140625" style="191" bestFit="1" customWidth="1"/>
    <col min="15" max="16384" width="9.109375" style="191"/>
  </cols>
  <sheetData>
    <row r="1" spans="6:14" s="12" customFormat="1" ht="16.2" x14ac:dyDescent="0.3"/>
    <row r="2" spans="6:14" s="12" customFormat="1" ht="16.2" x14ac:dyDescent="0.3"/>
    <row r="3" spans="6:14" s="12" customFormat="1" ht="16.2" x14ac:dyDescent="0.3">
      <c r="N3" s="13" t="s">
        <v>44</v>
      </c>
    </row>
    <row r="4" spans="6:14" s="12" customFormat="1" ht="16.2" x14ac:dyDescent="0.3">
      <c r="N4" s="13">
        <f>Introduction!G4</f>
        <v>45497</v>
      </c>
    </row>
    <row r="5" spans="6:14" s="12" customFormat="1" ht="16.2" x14ac:dyDescent="0.3"/>
    <row r="6" spans="6:14" s="12" customFormat="1" ht="16.2" x14ac:dyDescent="0.3"/>
    <row r="7" spans="6:14" s="12" customFormat="1" ht="16.2" x14ac:dyDescent="0.3"/>
    <row r="8" spans="6:14" s="12" customFormat="1" ht="16.2" x14ac:dyDescent="0.3">
      <c r="F8" s="15" t="s">
        <v>429</v>
      </c>
      <c r="G8" s="74"/>
      <c r="H8" s="74"/>
      <c r="I8" s="74"/>
      <c r="J8" s="74"/>
      <c r="K8" s="74"/>
      <c r="L8" s="74"/>
      <c r="M8" s="74"/>
      <c r="N8" s="74"/>
    </row>
    <row r="9" spans="6:14" s="12" customFormat="1" ht="21.6" x14ac:dyDescent="0.3">
      <c r="F9" s="403" t="s">
        <v>46</v>
      </c>
      <c r="G9" s="403"/>
      <c r="H9" s="403"/>
      <c r="I9" s="403"/>
      <c r="J9" s="403"/>
      <c r="K9" s="202"/>
      <c r="L9" s="202"/>
      <c r="M9" s="403"/>
      <c r="N9" s="403"/>
    </row>
    <row r="10" spans="6:14" s="12" customFormat="1" ht="16.2" x14ac:dyDescent="0.3">
      <c r="F10" s="404" t="s">
        <v>430</v>
      </c>
      <c r="G10" s="404"/>
      <c r="H10" s="404"/>
      <c r="I10" s="404"/>
      <c r="J10" s="404"/>
      <c r="K10" s="203"/>
      <c r="L10" s="74"/>
      <c r="M10" s="413"/>
      <c r="N10" s="413"/>
    </row>
    <row r="11" spans="6:14" s="12" customFormat="1" ht="16.2" x14ac:dyDescent="0.3">
      <c r="F11" s="389" t="s">
        <v>431</v>
      </c>
      <c r="G11" s="389"/>
      <c r="H11" s="389"/>
      <c r="I11" s="389"/>
      <c r="J11" s="389"/>
      <c r="K11" s="204"/>
      <c r="L11" s="74"/>
      <c r="M11" s="413"/>
      <c r="N11" s="413"/>
    </row>
    <row r="12" spans="6:14" s="12" customFormat="1" ht="16.2" x14ac:dyDescent="0.3">
      <c r="F12" s="389" t="s">
        <v>432</v>
      </c>
      <c r="G12" s="389"/>
      <c r="H12" s="389"/>
      <c r="I12" s="389"/>
      <c r="J12" s="389"/>
      <c r="K12" s="204"/>
      <c r="L12" s="74"/>
      <c r="M12" s="413"/>
      <c r="N12" s="413"/>
    </row>
    <row r="13" spans="6:14" s="12" customFormat="1" ht="16.2" x14ac:dyDescent="0.3">
      <c r="F13" s="408" t="s">
        <v>433</v>
      </c>
      <c r="G13" s="408"/>
      <c r="H13" s="408"/>
      <c r="I13" s="408"/>
      <c r="J13" s="408"/>
      <c r="K13" s="205"/>
      <c r="L13" s="74"/>
      <c r="M13" s="413"/>
      <c r="N13" s="413"/>
    </row>
    <row r="14" spans="6:14" s="12" customFormat="1" ht="16.2" x14ac:dyDescent="0.3">
      <c r="F14" s="409" t="s">
        <v>434</v>
      </c>
      <c r="G14" s="409"/>
      <c r="H14" s="409"/>
      <c r="I14" s="409"/>
      <c r="J14" s="409"/>
      <c r="K14" s="206"/>
      <c r="L14" s="74"/>
      <c r="M14" s="413"/>
      <c r="N14" s="413"/>
    </row>
    <row r="15" spans="6:14" s="12" customFormat="1" ht="16.2" x14ac:dyDescent="0.3">
      <c r="F15" s="410" t="s">
        <v>435</v>
      </c>
      <c r="G15" s="410"/>
      <c r="H15" s="410"/>
      <c r="I15" s="410"/>
      <c r="J15" s="410"/>
      <c r="K15" s="207"/>
      <c r="L15" s="74"/>
      <c r="M15" s="208"/>
      <c r="N15" s="208"/>
    </row>
    <row r="16" spans="6:14" s="12" customFormat="1" ht="16.2" x14ac:dyDescent="0.35">
      <c r="F16" s="396" t="s">
        <v>121</v>
      </c>
      <c r="G16" s="396"/>
      <c r="H16" s="396"/>
      <c r="I16" s="396"/>
      <c r="J16" s="396"/>
      <c r="K16" s="396"/>
      <c r="L16" s="396"/>
      <c r="M16" s="396"/>
      <c r="N16" s="396"/>
    </row>
    <row r="17" spans="2:14" s="12" customFormat="1" ht="16.2" x14ac:dyDescent="0.3"/>
    <row r="18" spans="2:14" s="12" customFormat="1" ht="24" x14ac:dyDescent="0.35">
      <c r="F18" s="209" t="s">
        <v>436</v>
      </c>
      <c r="G18" s="74"/>
      <c r="H18" s="210"/>
      <c r="I18" s="74"/>
      <c r="J18" s="210"/>
      <c r="K18" s="210"/>
      <c r="M18" s="211" t="s">
        <v>437</v>
      </c>
      <c r="N18" s="212"/>
    </row>
    <row r="19" spans="2:14" s="12" customFormat="1" ht="16.2" x14ac:dyDescent="0.3">
      <c r="M19" s="414" t="s">
        <v>438</v>
      </c>
      <c r="N19" s="415"/>
    </row>
    <row r="20" spans="2:14" ht="16.2" x14ac:dyDescent="0.35">
      <c r="F20" s="412" t="s">
        <v>439</v>
      </c>
      <c r="G20" s="412"/>
      <c r="H20" s="412"/>
      <c r="I20" s="412"/>
      <c r="J20" s="412"/>
      <c r="K20" s="270"/>
      <c r="M20" s="12"/>
      <c r="N20" s="12"/>
    </row>
    <row r="21" spans="2:14" x14ac:dyDescent="0.35">
      <c r="B21" s="213" t="s">
        <v>440</v>
      </c>
      <c r="C21" s="213" t="s">
        <v>441</v>
      </c>
      <c r="D21" s="213" t="s">
        <v>442</v>
      </c>
      <c r="E21" s="213" t="s">
        <v>443</v>
      </c>
      <c r="F21" s="191" t="s">
        <v>444</v>
      </c>
      <c r="G21" s="191" t="s">
        <v>323</v>
      </c>
      <c r="H21" s="214" t="s">
        <v>445</v>
      </c>
      <c r="I21" s="191" t="s">
        <v>446</v>
      </c>
      <c r="J21" s="191" t="s">
        <v>447</v>
      </c>
      <c r="K21" s="191" t="s">
        <v>427</v>
      </c>
      <c r="M21" s="407" t="s">
        <v>448</v>
      </c>
      <c r="N21" s="407"/>
    </row>
    <row r="22" spans="2:14" s="284" customFormat="1" ht="30" hidden="1" x14ac:dyDescent="0.3">
      <c r="B22" s="286"/>
      <c r="C22" s="286"/>
      <c r="D22" s="286"/>
      <c r="E22" s="286"/>
      <c r="F22" s="372" t="s">
        <v>593</v>
      </c>
      <c r="G22" s="111" t="s">
        <v>331</v>
      </c>
      <c r="H22" s="283" t="s">
        <v>462</v>
      </c>
      <c r="I22" s="284" t="s">
        <v>303</v>
      </c>
      <c r="J22" s="370">
        <v>4788531054</v>
      </c>
      <c r="K22" s="285" t="s">
        <v>91</v>
      </c>
      <c r="M22" s="411"/>
      <c r="N22" s="411"/>
    </row>
    <row r="23" spans="2:14" s="284" customFormat="1" ht="45" hidden="1" x14ac:dyDescent="0.3">
      <c r="B23" s="286"/>
      <c r="C23" s="286"/>
      <c r="D23" s="286"/>
      <c r="E23" s="286"/>
      <c r="F23" s="373" t="s">
        <v>621</v>
      </c>
      <c r="G23" s="111" t="s">
        <v>331</v>
      </c>
      <c r="H23" s="283" t="s">
        <v>470</v>
      </c>
      <c r="I23" s="284" t="s">
        <v>303</v>
      </c>
      <c r="J23" s="370">
        <v>153950</v>
      </c>
      <c r="K23" s="285" t="s">
        <v>91</v>
      </c>
      <c r="M23" s="411"/>
      <c r="N23" s="411"/>
    </row>
    <row r="24" spans="2:14" s="284" customFormat="1" ht="45" hidden="1" x14ac:dyDescent="0.3">
      <c r="B24" s="282" t="str">
        <f>IFERROR(VLOOKUP(Government_revenues_table[[#This Row],[Classification SFP]],Table6_GFS_codes_classification[],COLUMNS($F:F)+3,FALSE),"Do not enter data")</f>
        <v>Impôts (11E)</v>
      </c>
      <c r="C24" s="282" t="str">
        <f>IFERROR(VLOOKUP(Government_revenues_table[[#This Row],[Classification SFP]],Table6_GFS_codes_classification[],COLUMNS($F:G)+3,FALSE),"Do not enter data")</f>
        <v>Impôts sur les biens et services (114E)</v>
      </c>
      <c r="D24" s="282" t="str">
        <f>IFERROR(VLOOKUP(Government_revenues_table[[#This Row],[Classification SFP]],Table6_GFS_codes_classification[],COLUMNS($F:H)+3,FALSE),"Do not enter data")</f>
        <v>Impôts généraux sur les biens et services (TVA, taxes sur les ventes, taxes sur le chiffre d’affaires (1141E)</v>
      </c>
      <c r="E24" s="282" t="str">
        <f>IFERROR(VLOOKUP(Government_revenues_table[[#This Row],[Classification SFP]],Table6_GFS_codes_classification[],COLUMNS($F:I)+3,FALSE),"Do not enter data")</f>
        <v>Impôts généraux sur les biens et services (TVA, taxes sur les ventes, taxes sur le chiffre d’affaires (1141E)</v>
      </c>
      <c r="F24" s="372" t="s">
        <v>621</v>
      </c>
      <c r="G24" s="111" t="s">
        <v>331</v>
      </c>
      <c r="H24" s="283" t="s">
        <v>452</v>
      </c>
      <c r="I24" s="284" t="s">
        <v>303</v>
      </c>
      <c r="J24" s="370">
        <v>0</v>
      </c>
      <c r="K24" s="285" t="s">
        <v>91</v>
      </c>
      <c r="M24" s="405" t="s">
        <v>454</v>
      </c>
      <c r="N24" s="405"/>
    </row>
    <row r="25" spans="2:14" s="284" customFormat="1" ht="45" hidden="1" x14ac:dyDescent="0.3">
      <c r="B25" s="282" t="str">
        <f>IFERROR(VLOOKUP(Government_revenues_table[[#This Row],[Classification SFP]],Table6_GFS_codes_classification[],COLUMNS($F:F)+3,FALSE),"Do not enter data")</f>
        <v>Autre revenu (14E)</v>
      </c>
      <c r="C25" s="282" t="str">
        <f>IFERROR(VLOOKUP(Government_revenues_table[[#This Row],[Classification SFP]],Table6_GFS_codes_classification[],COLUMNS($F:G)+3,FALSE),"Do not enter data")</f>
        <v>Ventes de marchandises et de services (142E)</v>
      </c>
      <c r="D25" s="282" t="str">
        <f>IFERROR(VLOOKUP(Government_revenues_table[[#This Row],[Classification SFP]],Table6_GFS_codes_classification[],COLUMNS($F:H)+3,FALSE),"Do not enter data")</f>
        <v>Frais administratifs pour services gouvernementaux (1422E)</v>
      </c>
      <c r="E25" s="282" t="str">
        <f>IFERROR(VLOOKUP(Government_revenues_table[[#This Row],[Classification SFP]],Table6_GFS_codes_classification[],COLUMNS($F:I)+3,FALSE),"Do not enter data")</f>
        <v>Frais administratifs pour services gouvernementaux (1422E)</v>
      </c>
      <c r="F25" s="373" t="s">
        <v>901</v>
      </c>
      <c r="G25" s="111" t="s">
        <v>331</v>
      </c>
      <c r="H25" s="283" t="s">
        <v>453</v>
      </c>
      <c r="I25" s="284" t="s">
        <v>303</v>
      </c>
      <c r="J25" s="370">
        <v>5846887862</v>
      </c>
      <c r="K25" s="285" t="s">
        <v>91</v>
      </c>
      <c r="M25" s="406" t="s">
        <v>456</v>
      </c>
      <c r="N25" s="406"/>
    </row>
    <row r="26" spans="2:14" s="284" customFormat="1" ht="30" hidden="1" x14ac:dyDescent="0.3">
      <c r="B26" s="282" t="str">
        <f>IFERROR(VLOOKUP(Government_revenues_table[[#This Row],[Classification SFP]],Table6_GFS_codes_classification[],COLUMNS($F:F)+3,FALSE),"Do not enter data")</f>
        <v>Autre revenu (14E)</v>
      </c>
      <c r="C26" s="282" t="str">
        <f>IFERROR(VLOOKUP(Government_revenues_table[[#This Row],[Classification SFP]],Table6_GFS_codes_classification[],COLUMNS($F:G)+3,FALSE),"Do not enter data")</f>
        <v>Ventes de marchandises et de services (142E)</v>
      </c>
      <c r="D26" s="282" t="str">
        <f>IFERROR(VLOOKUP(Government_revenues_table[[#This Row],[Classification SFP]],Table6_GFS_codes_classification[],COLUMNS($F:H)+3,FALSE),"Do not enter data")</f>
        <v>Frais administratifs pour services gouvernementaux (1422E)</v>
      </c>
      <c r="E26" s="282" t="str">
        <f>IFERROR(VLOOKUP(Government_revenues_table[[#This Row],[Classification SFP]],Table6_GFS_codes_classification[],COLUMNS($F:I)+3,FALSE),"Do not enter data")</f>
        <v>Frais administratifs pour services gouvernementaux (1422E)</v>
      </c>
      <c r="F26" s="372" t="s">
        <v>901</v>
      </c>
      <c r="G26" s="111" t="s">
        <v>331</v>
      </c>
      <c r="H26" s="283" t="s">
        <v>455</v>
      </c>
      <c r="I26" s="284" t="s">
        <v>303</v>
      </c>
      <c r="J26" s="370">
        <v>31010000</v>
      </c>
      <c r="K26" s="285" t="s">
        <v>91</v>
      </c>
      <c r="M26" s="302"/>
      <c r="N26" s="302"/>
    </row>
    <row r="27" spans="2:14" s="284" customFormat="1" ht="30" hidden="1" x14ac:dyDescent="0.3">
      <c r="B27" s="286"/>
      <c r="C27" s="286"/>
      <c r="D27" s="286"/>
      <c r="E27" s="286"/>
      <c r="F27" s="372" t="s">
        <v>621</v>
      </c>
      <c r="G27" s="111" t="s">
        <v>331</v>
      </c>
      <c r="H27" s="283" t="s">
        <v>457</v>
      </c>
      <c r="I27" s="284" t="s">
        <v>303</v>
      </c>
      <c r="J27" s="370">
        <v>63161656972</v>
      </c>
      <c r="K27" s="285" t="s">
        <v>91</v>
      </c>
      <c r="M27" s="302"/>
      <c r="N27" s="302"/>
    </row>
    <row r="28" spans="2:14" s="284" customFormat="1" ht="30" hidden="1" x14ac:dyDescent="0.3">
      <c r="B28" s="286"/>
      <c r="C28" s="286"/>
      <c r="D28" s="286"/>
      <c r="E28" s="286"/>
      <c r="F28" s="372" t="s">
        <v>560</v>
      </c>
      <c r="G28" s="111" t="s">
        <v>331</v>
      </c>
      <c r="H28" s="283" t="s">
        <v>459</v>
      </c>
      <c r="I28" s="284" t="s">
        <v>303</v>
      </c>
      <c r="J28" s="370">
        <v>152220510995</v>
      </c>
      <c r="K28" s="285" t="s">
        <v>91</v>
      </c>
      <c r="M28" s="302"/>
      <c r="N28" s="302"/>
    </row>
    <row r="29" spans="2:14" s="284" customFormat="1" ht="30" hidden="1" x14ac:dyDescent="0.3">
      <c r="B29" s="286"/>
      <c r="C29" s="286"/>
      <c r="D29" s="286"/>
      <c r="E29" s="286"/>
      <c r="F29" s="373" t="s">
        <v>621</v>
      </c>
      <c r="G29" s="111" t="s">
        <v>331</v>
      </c>
      <c r="H29" s="283" t="s">
        <v>458</v>
      </c>
      <c r="I29" s="284" t="s">
        <v>303</v>
      </c>
      <c r="J29" s="370">
        <v>16000026630</v>
      </c>
      <c r="K29" s="285" t="s">
        <v>91</v>
      </c>
      <c r="M29" s="302"/>
      <c r="N29" s="302"/>
    </row>
    <row r="30" spans="2:14" s="284" customFormat="1" hidden="1" x14ac:dyDescent="0.3">
      <c r="B30" s="286"/>
      <c r="C30" s="286"/>
      <c r="D30" s="286"/>
      <c r="E30" s="286"/>
      <c r="F30" s="373" t="s">
        <v>915</v>
      </c>
      <c r="G30" s="111" t="s">
        <v>331</v>
      </c>
      <c r="H30" s="283" t="s">
        <v>471</v>
      </c>
      <c r="I30" s="284" t="s">
        <v>303</v>
      </c>
      <c r="J30" s="370">
        <v>0</v>
      </c>
      <c r="K30" s="285" t="s">
        <v>91</v>
      </c>
      <c r="M30" s="302"/>
      <c r="N30" s="302"/>
    </row>
    <row r="31" spans="2:14" s="284" customFormat="1" ht="45" hidden="1" x14ac:dyDescent="0.3">
      <c r="B31" s="286"/>
      <c r="C31" s="286"/>
      <c r="D31" s="286"/>
      <c r="E31" s="286"/>
      <c r="F31" s="373" t="s">
        <v>621</v>
      </c>
      <c r="G31" s="111" t="s">
        <v>331</v>
      </c>
      <c r="H31" s="283" t="s">
        <v>466</v>
      </c>
      <c r="I31" s="284" t="s">
        <v>303</v>
      </c>
      <c r="J31" s="370">
        <v>16891061014</v>
      </c>
      <c r="K31" s="285" t="s">
        <v>91</v>
      </c>
      <c r="M31" s="302"/>
      <c r="N31" s="302"/>
    </row>
    <row r="32" spans="2:14" s="284" customFormat="1" ht="30" hidden="1" x14ac:dyDescent="0.3">
      <c r="B32" s="286"/>
      <c r="C32" s="286"/>
      <c r="D32" s="286"/>
      <c r="E32" s="286"/>
      <c r="F32" s="372" t="s">
        <v>901</v>
      </c>
      <c r="G32" s="111" t="s">
        <v>331</v>
      </c>
      <c r="H32" s="283" t="s">
        <v>468</v>
      </c>
      <c r="I32" s="284" t="s">
        <v>303</v>
      </c>
      <c r="J32" s="370">
        <v>29570378</v>
      </c>
      <c r="K32" s="285" t="s">
        <v>91</v>
      </c>
      <c r="M32" s="302"/>
      <c r="N32" s="302"/>
    </row>
    <row r="33" spans="2:14" s="284" customFormat="1" ht="45" hidden="1" x14ac:dyDescent="0.3">
      <c r="B33" s="286"/>
      <c r="C33" s="286"/>
      <c r="D33" s="286"/>
      <c r="E33" s="286"/>
      <c r="F33" s="373" t="s">
        <v>593</v>
      </c>
      <c r="G33" s="111" t="s">
        <v>331</v>
      </c>
      <c r="H33" s="283" t="s">
        <v>461</v>
      </c>
      <c r="I33" s="284" t="s">
        <v>303</v>
      </c>
      <c r="J33" s="370">
        <v>18253213</v>
      </c>
      <c r="K33" s="285" t="s">
        <v>91</v>
      </c>
      <c r="M33" s="302"/>
      <c r="N33" s="302"/>
    </row>
    <row r="34" spans="2:14" s="284" customFormat="1" hidden="1" x14ac:dyDescent="0.3">
      <c r="B34" s="286"/>
      <c r="C34" s="286"/>
      <c r="D34" s="286"/>
      <c r="E34" s="286"/>
      <c r="F34" s="372" t="s">
        <v>593</v>
      </c>
      <c r="G34" s="111" t="s">
        <v>331</v>
      </c>
      <c r="H34" s="283" t="s">
        <v>460</v>
      </c>
      <c r="I34" s="284" t="s">
        <v>303</v>
      </c>
      <c r="J34" s="370">
        <v>1074900637</v>
      </c>
      <c r="K34" s="285" t="s">
        <v>91</v>
      </c>
      <c r="M34" s="302"/>
      <c r="N34" s="302"/>
    </row>
    <row r="35" spans="2:14" s="284" customFormat="1" hidden="1" x14ac:dyDescent="0.3">
      <c r="B35" s="286"/>
      <c r="C35" s="286"/>
      <c r="D35" s="286"/>
      <c r="E35" s="286"/>
      <c r="F35" s="372" t="s">
        <v>593</v>
      </c>
      <c r="G35" s="111" t="s">
        <v>331</v>
      </c>
      <c r="H35" s="283" t="s">
        <v>463</v>
      </c>
      <c r="I35" s="284" t="s">
        <v>303</v>
      </c>
      <c r="J35" s="370">
        <v>24480209</v>
      </c>
      <c r="K35" s="285" t="s">
        <v>91</v>
      </c>
      <c r="M35" s="302"/>
      <c r="N35" s="302"/>
    </row>
    <row r="36" spans="2:14" s="284" customFormat="1" hidden="1" x14ac:dyDescent="0.3">
      <c r="B36" s="286"/>
      <c r="C36" s="286"/>
      <c r="D36" s="286"/>
      <c r="E36" s="286"/>
      <c r="F36" s="373" t="s">
        <v>621</v>
      </c>
      <c r="G36" s="111" t="s">
        <v>331</v>
      </c>
      <c r="H36" s="283" t="s">
        <v>464</v>
      </c>
      <c r="I36" s="284" t="s">
        <v>303</v>
      </c>
      <c r="J36" s="370">
        <v>612846170</v>
      </c>
      <c r="K36" s="285" t="s">
        <v>91</v>
      </c>
      <c r="M36" s="302"/>
      <c r="N36" s="302"/>
    </row>
    <row r="37" spans="2:14" s="284" customFormat="1" ht="30" hidden="1" x14ac:dyDescent="0.3">
      <c r="B37" s="286"/>
      <c r="C37" s="286"/>
      <c r="D37" s="286"/>
      <c r="E37" s="286"/>
      <c r="F37" s="283" t="s">
        <v>691</v>
      </c>
      <c r="G37" s="111" t="s">
        <v>331</v>
      </c>
      <c r="H37" s="283" t="s">
        <v>479</v>
      </c>
      <c r="I37" s="284" t="s">
        <v>305</v>
      </c>
      <c r="J37" s="370">
        <v>90265304044</v>
      </c>
      <c r="K37" s="285" t="s">
        <v>91</v>
      </c>
      <c r="M37" s="302"/>
      <c r="N37" s="302"/>
    </row>
    <row r="38" spans="2:14" s="284" customFormat="1" hidden="1" x14ac:dyDescent="0.3">
      <c r="B38" s="286"/>
      <c r="C38" s="286"/>
      <c r="D38" s="286"/>
      <c r="E38" s="286"/>
      <c r="F38" s="373" t="s">
        <v>915</v>
      </c>
      <c r="G38" s="111" t="s">
        <v>331</v>
      </c>
      <c r="H38" s="283" t="s">
        <v>480</v>
      </c>
      <c r="I38" s="284" t="s">
        <v>305</v>
      </c>
      <c r="J38" s="370">
        <v>0</v>
      </c>
      <c r="K38" s="285" t="s">
        <v>91</v>
      </c>
      <c r="M38" s="302"/>
      <c r="N38" s="302"/>
    </row>
    <row r="39" spans="2:14" s="284" customFormat="1" hidden="1" x14ac:dyDescent="0.3">
      <c r="B39" s="286"/>
      <c r="C39" s="286"/>
      <c r="D39" s="286"/>
      <c r="E39" s="286"/>
      <c r="F39" s="373" t="s">
        <v>915</v>
      </c>
      <c r="G39" s="111" t="s">
        <v>331</v>
      </c>
      <c r="H39" s="283" t="s">
        <v>471</v>
      </c>
      <c r="I39" s="284" t="s">
        <v>304</v>
      </c>
      <c r="J39" s="370">
        <v>10500000</v>
      </c>
      <c r="K39" s="285" t="s">
        <v>91</v>
      </c>
      <c r="M39" s="302"/>
      <c r="N39" s="302"/>
    </row>
    <row r="40" spans="2:14" s="284" customFormat="1" hidden="1" x14ac:dyDescent="0.3">
      <c r="B40" s="286"/>
      <c r="C40" s="286"/>
      <c r="D40" s="286"/>
      <c r="E40" s="286"/>
      <c r="F40" s="372" t="s">
        <v>649</v>
      </c>
      <c r="G40" s="111" t="s">
        <v>331</v>
      </c>
      <c r="H40" s="283" t="s">
        <v>472</v>
      </c>
      <c r="I40" s="284" t="s">
        <v>304</v>
      </c>
      <c r="J40" s="370">
        <v>47084940</v>
      </c>
      <c r="K40" s="285" t="s">
        <v>91</v>
      </c>
      <c r="M40" s="302"/>
      <c r="N40" s="302"/>
    </row>
    <row r="41" spans="2:14" s="284" customFormat="1" hidden="1" x14ac:dyDescent="0.3">
      <c r="B41" s="286"/>
      <c r="C41" s="286"/>
      <c r="D41" s="286"/>
      <c r="E41" s="286"/>
      <c r="F41" s="373" t="s">
        <v>805</v>
      </c>
      <c r="G41" s="111" t="s">
        <v>331</v>
      </c>
      <c r="H41" s="283" t="s">
        <v>475</v>
      </c>
      <c r="I41" s="284" t="s">
        <v>304</v>
      </c>
      <c r="J41" s="370">
        <v>58717855</v>
      </c>
      <c r="K41" s="285" t="s">
        <v>91</v>
      </c>
      <c r="M41" s="302"/>
      <c r="N41" s="302"/>
    </row>
    <row r="42" spans="2:14" s="284" customFormat="1" hidden="1" x14ac:dyDescent="0.3">
      <c r="B42" s="286"/>
      <c r="C42" s="286"/>
      <c r="D42" s="286"/>
      <c r="E42" s="286"/>
      <c r="F42" s="283" t="s">
        <v>649</v>
      </c>
      <c r="G42" s="111" t="s">
        <v>331</v>
      </c>
      <c r="H42" s="283" t="s">
        <v>477</v>
      </c>
      <c r="I42" s="284" t="s">
        <v>304</v>
      </c>
      <c r="J42" s="370"/>
      <c r="K42" s="285" t="s">
        <v>91</v>
      </c>
      <c r="M42" s="302"/>
      <c r="N42" s="302"/>
    </row>
    <row r="43" spans="2:14" s="284" customFormat="1" ht="45" hidden="1" x14ac:dyDescent="0.3">
      <c r="B43" s="286"/>
      <c r="C43" s="286"/>
      <c r="D43" s="286"/>
      <c r="E43" s="286"/>
      <c r="F43" s="373" t="s">
        <v>649</v>
      </c>
      <c r="G43" s="111" t="s">
        <v>331</v>
      </c>
      <c r="H43" s="283" t="s">
        <v>473</v>
      </c>
      <c r="I43" s="284" t="s">
        <v>304</v>
      </c>
      <c r="J43" s="370"/>
      <c r="K43" s="285" t="s">
        <v>91</v>
      </c>
      <c r="M43" s="302"/>
      <c r="N43" s="302"/>
    </row>
    <row r="44" spans="2:14" s="284" customFormat="1" ht="30" hidden="1" x14ac:dyDescent="0.3">
      <c r="B44" s="286"/>
      <c r="C44" s="286"/>
      <c r="D44" s="286"/>
      <c r="E44" s="286"/>
      <c r="F44" s="373" t="s">
        <v>649</v>
      </c>
      <c r="G44" s="111" t="s">
        <v>331</v>
      </c>
      <c r="H44" s="283" t="s">
        <v>474</v>
      </c>
      <c r="I44" s="284" t="s">
        <v>304</v>
      </c>
      <c r="J44" s="370">
        <v>125000000</v>
      </c>
      <c r="K44" s="285" t="s">
        <v>91</v>
      </c>
      <c r="M44" s="302"/>
      <c r="N44" s="302"/>
    </row>
    <row r="45" spans="2:14" s="284" customFormat="1" hidden="1" x14ac:dyDescent="0.3">
      <c r="B45" s="286"/>
      <c r="C45" s="286"/>
      <c r="D45" s="286"/>
      <c r="E45" s="286"/>
      <c r="F45" s="373" t="s">
        <v>621</v>
      </c>
      <c r="G45" s="111" t="s">
        <v>331</v>
      </c>
      <c r="H45" s="283" t="s">
        <v>478</v>
      </c>
      <c r="I45" s="284" t="s">
        <v>304</v>
      </c>
      <c r="J45" s="370"/>
      <c r="K45" s="285" t="s">
        <v>91</v>
      </c>
      <c r="M45" s="302"/>
      <c r="N45" s="302"/>
    </row>
    <row r="46" spans="2:14" s="284" customFormat="1" hidden="1" x14ac:dyDescent="0.3">
      <c r="B46" s="286"/>
      <c r="C46" s="286"/>
      <c r="D46" s="286"/>
      <c r="E46" s="286"/>
      <c r="F46" s="372" t="s">
        <v>621</v>
      </c>
      <c r="G46" s="111" t="s">
        <v>331</v>
      </c>
      <c r="H46" s="283" t="s">
        <v>476</v>
      </c>
      <c r="I46" s="284" t="s">
        <v>304</v>
      </c>
      <c r="J46" s="370"/>
      <c r="K46" s="285" t="s">
        <v>91</v>
      </c>
      <c r="M46" s="302"/>
      <c r="N46" s="302"/>
    </row>
    <row r="47" spans="2:14" s="284" customFormat="1" hidden="1" x14ac:dyDescent="0.3">
      <c r="B47" s="286"/>
      <c r="C47" s="286"/>
      <c r="D47" s="286"/>
      <c r="E47" s="286"/>
      <c r="F47" s="373" t="s">
        <v>915</v>
      </c>
      <c r="G47" s="216" t="s">
        <v>331</v>
      </c>
      <c r="H47" s="283" t="s">
        <v>471</v>
      </c>
      <c r="I47" s="284" t="s">
        <v>308</v>
      </c>
      <c r="J47" s="371">
        <v>0</v>
      </c>
      <c r="K47" s="285" t="s">
        <v>91</v>
      </c>
      <c r="M47" s="302"/>
      <c r="N47" s="302"/>
    </row>
    <row r="48" spans="2:14" s="284" customFormat="1" hidden="1" x14ac:dyDescent="0.3">
      <c r="B48" s="286"/>
      <c r="C48" s="286"/>
      <c r="D48" s="286"/>
      <c r="E48" s="286"/>
      <c r="F48" s="283" t="s">
        <v>734</v>
      </c>
      <c r="G48" s="216" t="s">
        <v>331</v>
      </c>
      <c r="H48" s="283" t="s">
        <v>487</v>
      </c>
      <c r="I48" s="284" t="s">
        <v>308</v>
      </c>
      <c r="J48" s="370">
        <v>13682500</v>
      </c>
      <c r="K48" s="285" t="s">
        <v>91</v>
      </c>
      <c r="M48" s="302"/>
      <c r="N48" s="302"/>
    </row>
    <row r="49" spans="2:14" s="284" customFormat="1" hidden="1" x14ac:dyDescent="0.3">
      <c r="B49" s="282" t="str">
        <f>IFERROR(VLOOKUP(Government_revenues_table[[#This Row],[Classification SFP]],Table6_GFS_codes_classification[],COLUMNS($F:F)+3,FALSE),"Do not enter data")</f>
        <v>Autre revenu (14E)</v>
      </c>
      <c r="C49" s="282" t="str">
        <f>IFERROR(VLOOKUP(Government_revenues_table[[#This Row],[Classification SFP]],Table6_GFS_codes_classification[],COLUMNS($F:G)+3,FALSE),"Do not enter data")</f>
        <v>Revenu dégagé de la propriété (141E)</v>
      </c>
      <c r="D49" s="282" t="str">
        <f>IFERROR(VLOOKUP(Government_revenues_table[[#This Row],[Classification SFP]],Table6_GFS_codes_classification[],COLUMNS($F:H)+3,FALSE),"Do not enter data")</f>
        <v>Dividendes (1412E)</v>
      </c>
      <c r="E49" s="282" t="str">
        <f>IFERROR(VLOOKUP(Government_revenues_table[[#This Row],[Classification SFP]],Table6_GFS_codes_classification[],COLUMNS($F:I)+3,FALSE),"Do not enter data")</f>
        <v>Provenant de la participation de l’État (1412E2)</v>
      </c>
      <c r="F49" s="373" t="s">
        <v>777</v>
      </c>
      <c r="G49" s="111" t="s">
        <v>331</v>
      </c>
      <c r="H49" s="284" t="s">
        <v>450</v>
      </c>
      <c r="I49" s="284" t="s">
        <v>300</v>
      </c>
      <c r="J49" s="370">
        <v>54123926724</v>
      </c>
      <c r="K49" s="285" t="s">
        <v>91</v>
      </c>
      <c r="M49" s="302"/>
      <c r="N49" s="302"/>
    </row>
    <row r="50" spans="2:14" s="284" customFormat="1" ht="30" hidden="1" x14ac:dyDescent="0.3">
      <c r="B50" s="282" t="str">
        <f>IFERROR(VLOOKUP(Government_revenues_table[[#This Row],[Classification SFP]],Table6_GFS_codes_classification[],COLUMNS($F:F)+3,FALSE),"Do not enter data")</f>
        <v>Impôts (11E)</v>
      </c>
      <c r="C50" s="282" t="str">
        <f>IFERROR(VLOOKUP(Government_revenues_table[[#This Row],[Classification SFP]],Table6_GFS_codes_classification[],COLUMNS($F:G)+3,FALSE),"Do not enter data")</f>
        <v>Impôts sur les biens et services (114E)</v>
      </c>
      <c r="D50" s="282" t="str">
        <f>IFERROR(VLOOKUP(Government_revenues_table[[#This Row],[Classification SFP]],Table6_GFS_codes_classification[],COLUMNS($F:H)+3,FALSE),"Do not enter data")</f>
        <v>Impôts sur l’usage de biens/permission d’utiliser des biens ou d’exécuter des activités (1145E)</v>
      </c>
      <c r="E50" s="282" t="str">
        <f>IFERROR(VLOOKUP(Government_revenues_table[[#This Row],[Classification SFP]],Table6_GFS_codes_classification[],COLUMNS($F:I)+3,FALSE),"Do not enter data")</f>
        <v>Droits de licence (114521E)</v>
      </c>
      <c r="F50" s="372" t="s">
        <v>649</v>
      </c>
      <c r="G50" s="111" t="s">
        <v>331</v>
      </c>
      <c r="H50" s="284" t="s">
        <v>451</v>
      </c>
      <c r="I50" s="284" t="s">
        <v>300</v>
      </c>
      <c r="J50" s="370">
        <v>402375375</v>
      </c>
      <c r="K50" s="285" t="s">
        <v>91</v>
      </c>
      <c r="M50" s="302"/>
      <c r="N50" s="302"/>
    </row>
    <row r="51" spans="2:14" s="284" customFormat="1" ht="30" hidden="1" x14ac:dyDescent="0.3">
      <c r="B51" s="282" t="str">
        <f>IFERROR(VLOOKUP(Government_revenues_table[[#This Row],[Classification SFP]],Table6_GFS_codes_classification[],COLUMNS($F:F)+3,FALSE),"Do not enter data")</f>
        <v>Autre revenu (14E)</v>
      </c>
      <c r="C51" s="282" t="str">
        <f>IFERROR(VLOOKUP(Government_revenues_table[[#This Row],[Classification SFP]],Table6_GFS_codes_classification[],COLUMNS($F:G)+3,FALSE),"Do not enter data")</f>
        <v>Revenu dégagé de la propriété (141E)</v>
      </c>
      <c r="D51" s="282" t="str">
        <f>IFERROR(VLOOKUP(Government_revenues_table[[#This Row],[Classification SFP]],Table6_GFS_codes_classification[],COLUMNS($F:H)+3,FALSE),"Do not enter data")</f>
        <v>Loyers (1415E)</v>
      </c>
      <c r="E51" s="282" t="str">
        <f>IFERROR(VLOOKUP(Government_revenues_table[[#This Row],[Classification SFP]],Table6_GFS_codes_classification[],COLUMNS($F:I)+3,FALSE),"Do not enter data")</f>
        <v>Redevances (1415E1)</v>
      </c>
      <c r="F51" s="373" t="s">
        <v>805</v>
      </c>
      <c r="G51" s="111" t="s">
        <v>331</v>
      </c>
      <c r="H51" s="284" t="s">
        <v>449</v>
      </c>
      <c r="I51" s="284" t="s">
        <v>300</v>
      </c>
      <c r="J51" s="370">
        <v>61015809797</v>
      </c>
      <c r="K51" s="285" t="s">
        <v>91</v>
      </c>
      <c r="M51" s="302"/>
      <c r="N51" s="302"/>
    </row>
    <row r="52" spans="2:14" s="284" customFormat="1" ht="45" x14ac:dyDescent="0.3">
      <c r="B52" s="286"/>
      <c r="C52" s="286"/>
      <c r="D52" s="286"/>
      <c r="E52" s="286"/>
      <c r="F52" s="283" t="s">
        <v>734</v>
      </c>
      <c r="G52" s="111" t="s">
        <v>331</v>
      </c>
      <c r="H52" s="283" t="s">
        <v>483</v>
      </c>
      <c r="I52" s="284" t="s">
        <v>306</v>
      </c>
      <c r="J52" s="370">
        <v>805774308</v>
      </c>
      <c r="K52" s="285" t="s">
        <v>91</v>
      </c>
      <c r="M52" s="302"/>
      <c r="N52" s="302"/>
    </row>
    <row r="53" spans="2:14" s="284" customFormat="1" x14ac:dyDescent="0.3">
      <c r="B53" s="286"/>
      <c r="C53" s="286"/>
      <c r="D53" s="286"/>
      <c r="E53" s="286"/>
      <c r="F53" s="373" t="s">
        <v>606</v>
      </c>
      <c r="G53" s="111" t="s">
        <v>331</v>
      </c>
      <c r="H53" s="283" t="s">
        <v>481</v>
      </c>
      <c r="I53" s="284" t="s">
        <v>306</v>
      </c>
      <c r="J53" s="370">
        <v>9034745401</v>
      </c>
      <c r="K53" s="285" t="s">
        <v>91</v>
      </c>
      <c r="M53" s="302"/>
      <c r="N53" s="302"/>
    </row>
    <row r="54" spans="2:14" s="284" customFormat="1" x14ac:dyDescent="0.3">
      <c r="B54" s="286"/>
      <c r="C54" s="286"/>
      <c r="D54" s="286"/>
      <c r="E54" s="286"/>
      <c r="F54" s="373" t="s">
        <v>915</v>
      </c>
      <c r="G54" s="111" t="s">
        <v>331</v>
      </c>
      <c r="H54" s="283" t="s">
        <v>471</v>
      </c>
      <c r="I54" s="284" t="s">
        <v>306</v>
      </c>
      <c r="J54" s="370"/>
      <c r="K54" s="285" t="s">
        <v>91</v>
      </c>
      <c r="M54" s="302"/>
      <c r="N54" s="302"/>
    </row>
    <row r="55" spans="2:14" s="284" customFormat="1" x14ac:dyDescent="0.3">
      <c r="B55" s="286"/>
      <c r="C55" s="286"/>
      <c r="D55" s="286"/>
      <c r="E55" s="286"/>
      <c r="F55" t="s">
        <v>677</v>
      </c>
      <c r="G55" s="111" t="s">
        <v>331</v>
      </c>
      <c r="H55" s="283" t="s">
        <v>482</v>
      </c>
      <c r="I55" s="284" t="s">
        <v>306</v>
      </c>
      <c r="J55" s="370">
        <v>402824902</v>
      </c>
      <c r="K55" s="285" t="s">
        <v>91</v>
      </c>
      <c r="M55" s="302"/>
      <c r="N55" s="302"/>
    </row>
    <row r="56" spans="2:14" s="284" customFormat="1" ht="30" hidden="1" x14ac:dyDescent="0.3">
      <c r="B56" s="286"/>
      <c r="C56" s="286"/>
      <c r="D56" s="286"/>
      <c r="E56" s="286"/>
      <c r="F56" s="373" t="s">
        <v>915</v>
      </c>
      <c r="G56" s="216" t="s">
        <v>331</v>
      </c>
      <c r="H56" s="283" t="s">
        <v>480</v>
      </c>
      <c r="I56" s="284" t="s">
        <v>309</v>
      </c>
      <c r="J56" s="370">
        <v>73799985</v>
      </c>
      <c r="K56" s="285" t="s">
        <v>91</v>
      </c>
      <c r="M56" s="302"/>
      <c r="N56" s="302"/>
    </row>
    <row r="57" spans="2:14" s="284" customFormat="1" ht="45" hidden="1" x14ac:dyDescent="0.3">
      <c r="B57" s="286"/>
      <c r="C57" s="286"/>
      <c r="D57" s="286"/>
      <c r="E57" s="286"/>
      <c r="F57" s="373" t="s">
        <v>805</v>
      </c>
      <c r="G57" s="216" t="s">
        <v>83</v>
      </c>
      <c r="H57" s="283" t="s">
        <v>485</v>
      </c>
      <c r="I57" s="284" t="s">
        <v>307</v>
      </c>
      <c r="J57" s="370">
        <v>55000000</v>
      </c>
      <c r="K57" s="285" t="s">
        <v>91</v>
      </c>
      <c r="M57" s="302"/>
      <c r="N57" s="302"/>
    </row>
    <row r="58" spans="2:14" s="284" customFormat="1" hidden="1" x14ac:dyDescent="0.3">
      <c r="B58" s="286"/>
      <c r="C58" s="286"/>
      <c r="D58" s="286"/>
      <c r="E58" s="286"/>
      <c r="F58" s="373" t="s">
        <v>649</v>
      </c>
      <c r="G58" s="216" t="s">
        <v>83</v>
      </c>
      <c r="H58" s="283" t="s">
        <v>486</v>
      </c>
      <c r="I58" s="284" t="s">
        <v>307</v>
      </c>
      <c r="J58" s="370"/>
      <c r="K58" s="285" t="s">
        <v>91</v>
      </c>
      <c r="M58" s="302"/>
      <c r="N58" s="302"/>
    </row>
    <row r="59" spans="2:14" s="284" customFormat="1" ht="45" hidden="1" x14ac:dyDescent="0.3">
      <c r="B59" s="286"/>
      <c r="C59" s="286"/>
      <c r="D59" s="286"/>
      <c r="E59" s="286"/>
      <c r="F59" s="373" t="s">
        <v>649</v>
      </c>
      <c r="G59" s="216" t="s">
        <v>83</v>
      </c>
      <c r="H59" s="283" t="s">
        <v>474</v>
      </c>
      <c r="I59" s="284" t="s">
        <v>307</v>
      </c>
      <c r="J59" s="370"/>
      <c r="K59" s="285" t="s">
        <v>91</v>
      </c>
      <c r="M59" s="302"/>
      <c r="N59" s="302"/>
    </row>
    <row r="60" spans="2:14" s="284" customFormat="1" ht="45" hidden="1" x14ac:dyDescent="0.3">
      <c r="B60" s="286"/>
      <c r="C60" s="286"/>
      <c r="D60" s="286"/>
      <c r="E60" s="286"/>
      <c r="F60" s="373" t="s">
        <v>805</v>
      </c>
      <c r="G60" s="216" t="s">
        <v>83</v>
      </c>
      <c r="H60" s="283" t="s">
        <v>484</v>
      </c>
      <c r="I60" s="284" t="s">
        <v>307</v>
      </c>
      <c r="J60" s="370">
        <v>64761000</v>
      </c>
      <c r="K60" s="285" t="s">
        <v>91</v>
      </c>
      <c r="M60" s="302"/>
      <c r="N60" s="302"/>
    </row>
    <row r="61" spans="2:14" s="284" customFormat="1" x14ac:dyDescent="0.3">
      <c r="B61" s="292"/>
      <c r="C61" s="292"/>
      <c r="D61" s="292"/>
      <c r="E61" s="292"/>
      <c r="F61" s="287"/>
      <c r="J61" s="291"/>
      <c r="K61" s="291"/>
    </row>
    <row r="62" spans="2:14" s="284" customFormat="1" ht="15.6" thickBot="1" x14ac:dyDescent="0.35"/>
    <row r="63" spans="2:14" s="284" customFormat="1" ht="16.8" thickBot="1" x14ac:dyDescent="0.35">
      <c r="I63" s="288" t="s">
        <v>490</v>
      </c>
      <c r="J63" s="289">
        <f>SUMIF(Government_revenues_table[Devise],"USD",Government_revenues_table[Valeur des revenus])+(IFERROR(SUMIF(Government_revenues_table[Devise],"&lt;&gt;USD",Government_revenues_table[Valeur des revenus])/'Partie 1 - Présentation'!$E$51,0))</f>
        <v>778782857.47042024</v>
      </c>
      <c r="K63" s="290"/>
    </row>
    <row r="64" spans="2:14" s="284" customFormat="1" ht="15.6" thickBot="1" x14ac:dyDescent="0.35">
      <c r="J64" s="291"/>
    </row>
    <row r="65" spans="6:11" s="284" customFormat="1" ht="16.8" thickBot="1" x14ac:dyDescent="0.35">
      <c r="I65" s="288" t="str">
        <f>"Total en "&amp;'Partie 1 - Présentation'!$E$50</f>
        <v>Total en XOF</v>
      </c>
      <c r="J65" s="289">
        <f>IF('Partie 1 - Présentation'!$E$50="USD",0,SUMIF(Government_revenues_table[Devise],'Partie 1 - Présentation'!$E$50,Government_revenues_table[Valeur des revenus]))+(IFERROR(SUMIF(Government_revenues_table[Devise],"USD",Government_revenues_table[Valeur des revenus])*'Partie 1 - Présentation'!$E$51,0))</f>
        <v>477199195915</v>
      </c>
      <c r="K65" s="290"/>
    </row>
    <row r="66" spans="6:11" s="284" customFormat="1" x14ac:dyDescent="0.3">
      <c r="J66" s="291"/>
    </row>
    <row r="67" spans="6:11" s="284" customFormat="1" x14ac:dyDescent="0.3">
      <c r="J67" s="291"/>
    </row>
    <row r="68" spans="6:11" s="284" customFormat="1" x14ac:dyDescent="0.3"/>
    <row r="69" spans="6:11" s="284" customFormat="1" ht="24" x14ac:dyDescent="0.3">
      <c r="F69" s="219" t="s">
        <v>491</v>
      </c>
      <c r="G69" s="211"/>
      <c r="H69" s="211"/>
      <c r="I69" s="211"/>
      <c r="J69" s="211"/>
      <c r="K69" s="211"/>
    </row>
    <row r="70" spans="6:11" s="284" customFormat="1" x14ac:dyDescent="0.3">
      <c r="F70" s="220" t="s">
        <v>492</v>
      </c>
      <c r="G70" s="221"/>
      <c r="H70" s="221"/>
      <c r="I70" s="221"/>
      <c r="J70" s="222"/>
      <c r="K70" s="222"/>
    </row>
    <row r="71" spans="6:11" s="284" customFormat="1" x14ac:dyDescent="0.3">
      <c r="F71" s="220"/>
      <c r="G71" s="221"/>
      <c r="H71" s="221"/>
      <c r="I71" s="221"/>
      <c r="J71" s="222"/>
      <c r="K71" s="222"/>
    </row>
    <row r="72" spans="6:11" s="284" customFormat="1" x14ac:dyDescent="0.3">
      <c r="F72" s="220"/>
      <c r="G72" s="304"/>
      <c r="H72" s="304"/>
      <c r="I72" s="305" t="s">
        <v>493</v>
      </c>
      <c r="J72" s="222"/>
      <c r="K72" s="222"/>
    </row>
    <row r="73" spans="6:11" s="284" customFormat="1" ht="45" x14ac:dyDescent="0.3">
      <c r="F73" s="220"/>
      <c r="G73" s="356" t="s">
        <v>494</v>
      </c>
      <c r="H73" s="307">
        <f>+'Partie 3 - Entités déclarantes'!C34</f>
        <v>477199013915</v>
      </c>
      <c r="I73" s="221"/>
      <c r="J73" s="222"/>
      <c r="K73" s="222"/>
    </row>
    <row r="74" spans="6:11" s="284" customFormat="1" ht="45" x14ac:dyDescent="0.3">
      <c r="F74" s="220"/>
      <c r="G74" s="306" t="s">
        <v>495</v>
      </c>
      <c r="H74" s="307">
        <f>+J65</f>
        <v>477199195915</v>
      </c>
      <c r="I74" s="221"/>
      <c r="J74" s="222"/>
      <c r="K74" s="222"/>
    </row>
    <row r="75" spans="6:11" s="284" customFormat="1" x14ac:dyDescent="0.3">
      <c r="F75" s="220"/>
      <c r="G75" s="308"/>
      <c r="H75" s="309">
        <f>+H73-H74</f>
        <v>-182000</v>
      </c>
      <c r="I75" s="221"/>
      <c r="J75" s="222"/>
      <c r="K75" s="222"/>
    </row>
    <row r="76" spans="6:11" s="284" customFormat="1" ht="30" x14ac:dyDescent="0.3">
      <c r="F76" s="220"/>
      <c r="G76" s="221" t="s">
        <v>496</v>
      </c>
      <c r="H76" s="307">
        <f>+'Partie 3 - Entités déclarantes'!G86</f>
        <v>3417908486.7195673</v>
      </c>
      <c r="I76" s="306" t="s">
        <v>497</v>
      </c>
      <c r="J76" s="222"/>
      <c r="K76" s="222"/>
    </row>
    <row r="77" spans="6:11" s="284" customFormat="1" ht="15.6" thickBot="1" x14ac:dyDescent="0.35">
      <c r="F77" s="220"/>
      <c r="G77" s="310" t="s">
        <v>313</v>
      </c>
      <c r="H77" s="311">
        <f>H75-H76</f>
        <v>-3418090486.7195673</v>
      </c>
      <c r="I77" s="221"/>
      <c r="J77" s="222"/>
      <c r="K77" s="222"/>
    </row>
    <row r="78" spans="6:11" s="284" customFormat="1" ht="15.6" thickTop="1" x14ac:dyDescent="0.3">
      <c r="F78" s="220"/>
      <c r="G78" s="221"/>
      <c r="H78" s="221"/>
      <c r="I78" s="221"/>
      <c r="J78" s="222"/>
      <c r="K78" s="222"/>
    </row>
    <row r="79" spans="6:11" s="284" customFormat="1" x14ac:dyDescent="0.3">
      <c r="F79" s="220" t="s">
        <v>498</v>
      </c>
      <c r="G79" s="312" t="s">
        <v>499</v>
      </c>
      <c r="H79" s="315">
        <f>+H77-J87</f>
        <v>-89010162661.719574</v>
      </c>
      <c r="I79" s="221"/>
      <c r="J79" s="222"/>
      <c r="K79" s="222"/>
    </row>
    <row r="80" spans="6:11" s="284" customFormat="1" x14ac:dyDescent="0.3">
      <c r="F80" s="221"/>
      <c r="G80" s="221"/>
      <c r="H80" s="221"/>
      <c r="I80" s="221"/>
      <c r="J80" s="222"/>
      <c r="K80" s="222"/>
    </row>
    <row r="81" spans="6:11" s="284" customFormat="1" x14ac:dyDescent="0.3">
      <c r="F81" s="221"/>
      <c r="G81" s="223" t="s">
        <v>323</v>
      </c>
      <c r="H81" s="223" t="s">
        <v>445</v>
      </c>
      <c r="I81" s="223" t="s">
        <v>446</v>
      </c>
      <c r="J81" s="224" t="s">
        <v>447</v>
      </c>
      <c r="K81" s="225" t="s">
        <v>427</v>
      </c>
    </row>
    <row r="82" spans="6:11" s="284" customFormat="1" x14ac:dyDescent="0.3">
      <c r="F82" s="221"/>
      <c r="G82" s="226" t="s">
        <v>331</v>
      </c>
      <c r="H82" s="226" t="s">
        <v>465</v>
      </c>
      <c r="I82" s="226" t="s">
        <v>303</v>
      </c>
      <c r="J82" s="227">
        <v>28786653830</v>
      </c>
      <c r="K82" s="222" t="s">
        <v>91</v>
      </c>
    </row>
    <row r="83" spans="6:11" s="284" customFormat="1" x14ac:dyDescent="0.3">
      <c r="F83" s="221"/>
      <c r="G83" s="221" t="s">
        <v>331</v>
      </c>
      <c r="H83" s="221" t="s">
        <v>467</v>
      </c>
      <c r="I83" s="221" t="s">
        <v>303</v>
      </c>
      <c r="J83" s="227">
        <v>17851493904</v>
      </c>
      <c r="K83" s="222" t="s">
        <v>91</v>
      </c>
    </row>
    <row r="84" spans="6:11" s="284" customFormat="1" x14ac:dyDescent="0.3">
      <c r="F84" s="221"/>
      <c r="G84" s="221" t="s">
        <v>331</v>
      </c>
      <c r="H84" s="221" t="s">
        <v>469</v>
      </c>
      <c r="I84" s="221" t="s">
        <v>303</v>
      </c>
      <c r="J84" s="227">
        <v>25438996</v>
      </c>
      <c r="K84" s="222" t="s">
        <v>91</v>
      </c>
    </row>
    <row r="85" spans="6:11" s="284" customFormat="1" x14ac:dyDescent="0.3">
      <c r="F85" s="221"/>
      <c r="G85" s="221" t="s">
        <v>331</v>
      </c>
      <c r="H85" s="221" t="s">
        <v>500</v>
      </c>
      <c r="I85" s="221" t="s">
        <v>309</v>
      </c>
      <c r="J85" s="227">
        <v>29883056996</v>
      </c>
      <c r="K85" s="222" t="s">
        <v>91</v>
      </c>
    </row>
    <row r="86" spans="6:11" s="284" customFormat="1" x14ac:dyDescent="0.3">
      <c r="F86" s="358"/>
      <c r="G86" s="358" t="s">
        <v>331</v>
      </c>
      <c r="H86" s="358" t="s">
        <v>489</v>
      </c>
      <c r="I86" s="358" t="s">
        <v>309</v>
      </c>
      <c r="J86" s="227">
        <v>9045428449</v>
      </c>
      <c r="K86" s="358" t="s">
        <v>91</v>
      </c>
    </row>
    <row r="87" spans="6:11" s="284" customFormat="1" ht="15.6" thickBot="1" x14ac:dyDescent="0.35">
      <c r="F87" s="358"/>
      <c r="G87" s="229" t="s">
        <v>501</v>
      </c>
      <c r="H87" s="229"/>
      <c r="I87" s="229"/>
      <c r="J87" s="427">
        <f>SUM(J82:J86)</f>
        <v>85592072175</v>
      </c>
      <c r="K87" s="228" t="s">
        <v>91</v>
      </c>
    </row>
    <row r="88" spans="6:11" s="284" customFormat="1" ht="15.6" thickTop="1" x14ac:dyDescent="0.3">
      <c r="F88" s="358"/>
      <c r="G88" s="221"/>
      <c r="H88" s="221"/>
      <c r="I88" s="221"/>
      <c r="J88" s="222"/>
      <c r="K88" s="222"/>
    </row>
    <row r="89" spans="6:11" s="284" customFormat="1" x14ac:dyDescent="0.3">
      <c r="F89" s="358"/>
      <c r="G89" s="221"/>
      <c r="H89" s="221"/>
      <c r="I89" s="221"/>
      <c r="J89" s="222"/>
      <c r="K89" s="222"/>
    </row>
    <row r="90" spans="6:11" s="284" customFormat="1" x14ac:dyDescent="0.3">
      <c r="F90" s="221"/>
      <c r="G90" s="221"/>
      <c r="H90" s="221"/>
      <c r="I90" s="221"/>
      <c r="J90" s="222"/>
      <c r="K90" s="222"/>
    </row>
    <row r="91" spans="6:11" s="284" customFormat="1" x14ac:dyDescent="0.3">
      <c r="F91" s="221"/>
      <c r="G91" s="221"/>
      <c r="H91" s="221"/>
      <c r="I91" s="221"/>
      <c r="J91" s="365"/>
      <c r="K91" s="222"/>
    </row>
    <row r="92" spans="6:11" s="284" customFormat="1" x14ac:dyDescent="0.3">
      <c r="F92" s="221"/>
      <c r="G92" s="221"/>
      <c r="H92" s="221"/>
      <c r="I92" s="221"/>
      <c r="J92" s="222"/>
      <c r="K92" s="222"/>
    </row>
    <row r="93" spans="6:11" s="284" customFormat="1" x14ac:dyDescent="0.3">
      <c r="F93" s="221"/>
      <c r="G93" s="221"/>
      <c r="H93" s="221"/>
      <c r="I93" s="221"/>
      <c r="J93" s="222"/>
      <c r="K93" s="222"/>
    </row>
    <row r="94" spans="6:11" s="284" customFormat="1" ht="16.2" x14ac:dyDescent="0.3">
      <c r="F94" s="221"/>
      <c r="G94" s="41"/>
      <c r="H94" s="41"/>
      <c r="I94" s="41"/>
      <c r="J94" s="41"/>
      <c r="K94" s="41"/>
    </row>
    <row r="95" spans="6:11" s="284" customFormat="1" x14ac:dyDescent="0.3">
      <c r="F95" s="221"/>
    </row>
    <row r="96" spans="6:11" s="284" customFormat="1" x14ac:dyDescent="0.3">
      <c r="F96" s="221"/>
    </row>
    <row r="97" spans="2:14" s="284" customFormat="1" ht="16.8" thickBot="1" x14ac:dyDescent="0.35">
      <c r="F97" s="221"/>
      <c r="G97" s="360"/>
      <c r="H97" s="360"/>
      <c r="I97" s="360"/>
      <c r="J97" s="360"/>
      <c r="K97" s="360"/>
    </row>
    <row r="98" spans="2:14" s="284" customFormat="1" ht="16.8" thickBot="1" x14ac:dyDescent="0.35">
      <c r="F98" s="41"/>
      <c r="G98" s="361"/>
      <c r="H98" s="361"/>
      <c r="I98" s="361"/>
      <c r="J98" s="361"/>
      <c r="K98" s="361"/>
    </row>
    <row r="99" spans="2:14" s="284" customFormat="1" ht="16.8" thickBot="1" x14ac:dyDescent="0.35">
      <c r="G99" s="362"/>
      <c r="H99" s="362"/>
      <c r="I99" s="362"/>
      <c r="J99" s="362"/>
      <c r="K99" s="362"/>
    </row>
    <row r="100" spans="2:14" s="284" customFormat="1" ht="16.2" x14ac:dyDescent="0.3">
      <c r="G100" s="363"/>
      <c r="H100" s="363"/>
      <c r="I100" s="363"/>
      <c r="J100" s="363"/>
      <c r="K100" s="363"/>
    </row>
    <row r="101" spans="2:14" s="12" customFormat="1" ht="16.8" thickBot="1" x14ac:dyDescent="0.35">
      <c r="B101" s="360" t="s">
        <v>33</v>
      </c>
      <c r="C101" s="360"/>
      <c r="D101" s="360"/>
      <c r="E101" s="360"/>
      <c r="F101" s="360"/>
      <c r="G101" s="54"/>
      <c r="H101" s="56"/>
      <c r="I101" s="56"/>
      <c r="J101" s="56"/>
      <c r="K101" s="56"/>
      <c r="L101" s="360"/>
      <c r="M101" s="360"/>
      <c r="N101" s="360"/>
    </row>
    <row r="102" spans="2:14" s="12" customFormat="1" ht="19.2" thickBot="1" x14ac:dyDescent="0.35">
      <c r="B102" s="361" t="s">
        <v>34</v>
      </c>
      <c r="C102" s="361"/>
      <c r="D102" s="361"/>
      <c r="E102" s="361"/>
      <c r="F102" s="361"/>
      <c r="H102" s="190"/>
      <c r="J102" s="190"/>
      <c r="K102" s="190"/>
      <c r="L102" s="361"/>
      <c r="M102" s="361"/>
      <c r="N102" s="361"/>
    </row>
    <row r="103" spans="2:14" s="12" customFormat="1" ht="16.8" thickBot="1" x14ac:dyDescent="0.4">
      <c r="B103" s="362" t="s">
        <v>35</v>
      </c>
      <c r="C103" s="362"/>
      <c r="D103" s="362"/>
      <c r="E103" s="362"/>
      <c r="F103" s="362"/>
      <c r="G103" s="359"/>
      <c r="H103" s="359"/>
      <c r="J103" s="191"/>
      <c r="K103" s="191"/>
      <c r="L103" s="362"/>
      <c r="M103" s="362"/>
      <c r="N103" s="362"/>
    </row>
    <row r="104" spans="2:14" s="12" customFormat="1" ht="16.2" x14ac:dyDescent="0.35">
      <c r="B104" s="363" t="s">
        <v>36</v>
      </c>
      <c r="C104" s="363"/>
      <c r="D104" s="363"/>
      <c r="E104" s="363"/>
      <c r="F104" s="363"/>
      <c r="G104" s="191"/>
      <c r="H104" s="191"/>
      <c r="I104" s="191"/>
      <c r="J104" s="191"/>
      <c r="K104" s="191"/>
      <c r="L104" s="363"/>
      <c r="M104" s="363"/>
      <c r="N104" s="363"/>
    </row>
    <row r="105" spans="2:14" s="56" customFormat="1" ht="16.8" thickBot="1" x14ac:dyDescent="0.4">
      <c r="B105" s="54"/>
      <c r="C105" s="54"/>
      <c r="D105" s="54"/>
      <c r="E105" s="54"/>
      <c r="F105" s="54"/>
      <c r="G105" s="191"/>
      <c r="H105" s="191"/>
      <c r="I105" s="191"/>
      <c r="J105" s="191"/>
      <c r="K105" s="191"/>
    </row>
    <row r="106" spans="2:14" x14ac:dyDescent="0.35">
      <c r="F106" s="189" t="s">
        <v>114</v>
      </c>
    </row>
    <row r="107" spans="2:14" x14ac:dyDescent="0.35">
      <c r="F107" s="359" t="s">
        <v>38</v>
      </c>
    </row>
  </sheetData>
  <sheetProtection insertRows="0"/>
  <protectedRanges>
    <protectedRange algorithmName="SHA-512" hashValue="19r0bVvPR7yZA0UiYij7Tv1CBk3noIABvFePbLhCJ4nk3L6A+Fy+RdPPS3STf+a52x4pG2PQK4FAkXK9epnlIA==" saltValue="gQC4yrLvnbJqxYZ0KSEoZA==" spinCount="100000" sqref="J58:J61 I86:J86 I45:I61 J45:J56 K45:K61 I22:K44 F22:G61 J82:J85" name="Government revenues"/>
  </protectedRanges>
  <mergeCells count="16">
    <mergeCell ref="M24:N24"/>
    <mergeCell ref="M25:N25"/>
    <mergeCell ref="M21:N21"/>
    <mergeCell ref="F16:N16"/>
    <mergeCell ref="F13:J13"/>
    <mergeCell ref="F14:J14"/>
    <mergeCell ref="F15:J15"/>
    <mergeCell ref="M22:N23"/>
    <mergeCell ref="F20:J20"/>
    <mergeCell ref="M10:N14"/>
    <mergeCell ref="M19:N19"/>
    <mergeCell ref="F9:J9"/>
    <mergeCell ref="M9:N9"/>
    <mergeCell ref="F10:J10"/>
    <mergeCell ref="F11:J11"/>
    <mergeCell ref="F12:J12"/>
  </mergeCells>
  <dataValidations count="11">
    <dataValidation type="textLength" allowBlank="1" showInputMessage="1" showErrorMessage="1" errorTitle="Veuillez ne pas modifier" error="Veuillez ne pas modifier ces cellules" sqref="J20:J21 G21:H21 G18:K18 F69:I70 F80:I80 J69:K80" xr:uid="{858403C6-6CF3-4330-8FAE-A0880B43D812}">
      <formula1>10000</formula1>
      <formula2>50000</formula2>
    </dataValidation>
    <dataValidation allowBlank="1" showInputMessage="1" showErrorMessage="1" errorTitle="Veuillez ne pas modifier" error="Veuillez ne pas modifier ces cellules" sqref="I21 G103:H103 F107" xr:uid="{21CBFACE-2704-4133-972F-EF1DBA32DD01}"/>
    <dataValidation type="whole" errorStyle="warning" allowBlank="1" showInputMessage="1" showErrorMessage="1" errorTitle="Veuillez ne pas remplir" error="Ces cellules seront complétées automatiquement" sqref="J63 J65" xr:uid="{5FDA2C22-6698-4092-A24B-A634F149817D}">
      <formula1>44444</formula1>
      <formula2>44445</formula2>
    </dataValidation>
    <dataValidation type="whole" allowBlank="1" showInputMessage="1" showErrorMessage="1" errorTitle="Veuillez ne pas modifier" error="Veuillez ne pas modifier ces cellules" sqref="F18 F21 B101:B104 F20:K20 M22:N60" xr:uid="{2B33D4D6-72DD-4030-8D04-46CC2022EF8B}">
      <formula1>444</formula1>
      <formula2>445</formula2>
    </dataValidation>
    <dataValidation type="whole" allowBlank="1" showInputMessage="1" showErrorMessage="1" errorTitle="Veuillez ne pas modifier" error="Veuillez ne pas modifier ces cellules" sqref="K21" xr:uid="{F978E49C-9896-4E07-A232-2C3A1095E723}">
      <formula1>4</formula1>
      <formula2>5</formula2>
    </dataValidation>
    <dataValidation type="whole" allowBlank="1" showInputMessage="1" showErrorMessage="1" sqref="M18:N21" xr:uid="{E0BB9871-6B4B-4F41-8FBD-DEADD417B770}">
      <formula1>444</formula1>
      <formula2>445</formula2>
    </dataValidation>
    <dataValidation type="list" allowBlank="1" showInputMessage="1" showErrorMessage="1" sqref="F57 F29 F47 F25" xr:uid="{75492094-BBC0-4CDF-A07F-F90B90205450}">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86 H22:H60" xr:uid="{412A52AC-399A-488E-8D1B-3A21DC78B086}"/>
    <dataValidation type="decimal" operator="greaterThanOrEqual" allowBlank="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60 J82:J86" xr:uid="{4D5D1B84-A6D9-4D1C-8147-83EB74AAD911}">
      <formula1>0</formula1>
    </dataValidation>
    <dataValidation type="whole" allowBlank="1" showInputMessage="1" showErrorMessage="1" errorTitle="Veuillez ne pas modifier" error="Veuillez ne pas modifier ces cellules" sqref="F106 G94:K96 F98:F100 L98:N100 I102:K103 L106:N107 G102:H102" xr:uid="{FCA6884C-D84E-46B1-BC99-F2A599AD31FD}">
      <formula1>10000</formula1>
      <formula2>50000</formula2>
    </dataValidation>
    <dataValidation type="decimal" allowBlank="1" showInputMessage="1" showErrorMessage="1" errorTitle="Veuillez ne pas modifier" error="Veuillez ne pas modifier ces cellules" sqref="B105:F105 G101" xr:uid="{E200F538-697C-4C9A-90D1-69BEF7C8E1CF}">
      <formula1>10000</formula1>
      <formula2>500000</formula2>
    </dataValidation>
  </dataValidations>
  <hyperlinks>
    <hyperlink ref="M19" r:id="rId1" location="r5-1" display="EITI Requirement 5.1" xr:uid="{00000000-0004-0000-0400-000006000000}"/>
    <hyperlink ref="F16:N16" r:id="rId2" display="If you have any questions, please contact data@eiti.org" xr:uid="{00000000-0004-0000-0400-000007000000}"/>
    <hyperlink ref="F20" r:id="rId3" location="r4-1" display="EITI Requirement 4.1" xr:uid="{00000000-0004-0000-0400-000008000000}"/>
    <hyperlink ref="F20:J20" r:id="rId4" location="r4-1" display=" Exigence ITIE 4.1.d.: Divulgation exhaustive de la part du gouvernement " xr:uid="{71821841-DBF5-4B9E-A7D5-569E645DB078}"/>
    <hyperlink ref="B103:G103" r:id="rId5" display="Pour la version la plus récente des modèles de données résumées, consultez https://eiti.org/fr/document/modele-donnees-resumees-itie" xr:uid="{59A1968A-B6B9-4C95-AB4B-10DEE6914D53}"/>
    <hyperlink ref="B102:G102" r:id="rId6" display="Vous voulez en savoir plus sur votre pays ? Vérifiez si votre pays met en œuvre la Norme ITIE en visitant https://eiti.org/countries" xr:uid="{274401AA-35F5-454A-A6FF-6CA674E2F027}"/>
    <hyperlink ref="B104:G104" r:id="rId7" display="Give us your feedback or report a conflict in the data! Write to us at  data@eiti.org" xr:uid="{5BDFDDE6-5505-4327-9496-85D947F7C00D}"/>
    <hyperlink ref="M25:N25" r:id="rId8" display="or, https://www.imf.org/external/np/sta/gfsm/" xr:uid="{00000000-0004-0000-0400-000004000000}"/>
    <hyperlink ref="M24:N24" r:id="rId9" display="Pour plus d’orientations, visitez la page https://eiti.org/fr/document/modele-donnees-resumees-itie" xr:uid="{00000000-0004-0000-0400-000005000000}"/>
    <hyperlink ref="M19:N19" r:id="rId10" location="r5-1" display="Exigence ITIE 5.1.b: Classification des revenus" xr:uid="{F4C2D2C7-20B3-46BF-80DB-5C45A80E9FC9}"/>
  </hyperlinks>
  <pageMargins left="0.7" right="0.7" top="0.75" bottom="0.75" header="0.3" footer="0.3"/>
  <pageSetup paperSize="9" orientation="portrait" r:id="rId11"/>
  <colBreaks count="1" manualBreakCount="1">
    <brk id="12" max="1048575" man="1"/>
  </colBreaks>
  <drawing r:id="rId12"/>
  <tableParts count="1">
    <tablePart r:id="rId13"/>
  </tableParts>
  <extLst>
    <ext xmlns:x14="http://schemas.microsoft.com/office/spreadsheetml/2009/9/main" uri="{CCE6A557-97BC-4b89-ADB6-D9C93CAAB3DF}">
      <x14:dataValidations xmlns:xm="http://schemas.microsoft.com/office/excel/2006/main" count="5">
        <x14:dataValidation type="list" allowBlank="1" showInputMessage="1" showErrorMessage="1" promptTitle="Organisme gouvernmental destinat" prompt="Veuillez indiquer le nom de l'agence gouvernementale collectant le flux_x000a__x000a_Veuillez vous abstenir d'utiliser des acronymes et indiquez le nom complet" xr:uid="{3B69BF49-A24C-4BDD-917D-3FB9920AB452}">
          <x14:formula1>
            <xm:f>'Partie 3 - Entités déclarantes'!$B$21:$B$29</xm:f>
          </x14:formula1>
          <xm:sqref>I22:I60 I86</xm:sqref>
        </x14:dataValidation>
        <x14:dataValidation type="list" allowBlank="1" showInputMessage="1" showErrorMessage="1" promptTitle="Veuillez sélectionner le secteur" prompt="Veuillez sélectionner le secteur parmi la liste" xr:uid="{67A07785-E727-4FD4-AE16-5628BF5937F8}">
          <x14:formula1>
            <xm:f>Listes!$AA$3:$AA$9</xm:f>
          </x14:formula1>
          <xm:sqref>G22:G60</xm:sqref>
        </x14:dataValidation>
        <x14:dataValidation type="list" operator="greaterThanOrEqual" allowBlank="1" showInputMessage="1" showErrorMessage="1" errorTitle="Nombre" error="Veuillez saisir uniquement des chiffres dans cette cellule. " xr:uid="{D3E9BDB2-5224-4742-9537-7FBD6964F103}">
          <x14:formula1>
            <xm:f>Listes!$I$11:$I$168</xm:f>
          </x14:formula1>
          <xm:sqref>K22:K60</xm:sqref>
        </x14:dataValidation>
        <x14:dataValidation type="list" allowBlank="1" showInputMessage="1" showErrorMessage="1" xr:uid="{FBFDEC11-9487-46A2-B4C5-3404468A80F5}">
          <x14:formula1>
            <xm:f>'C:\Users\kr65\Downloads\SD\2.0\[Summary Data 2.0 data validation french translation.xlsm]Lists'!#REF!</xm:f>
          </x14:formula1>
          <xm:sqref>B22:E60</xm:sqref>
        </x14:dataValidation>
        <x14:dataValidation type="list" allowBlank="1" showInputMessage="1" showErrorMessage="1" xr:uid="{0DA05D4C-2892-4A24-B9AE-E100653ED7C7}">
          <x14:formula1>
            <xm:f>Listes!$I$11:$I$168</xm:f>
          </x14:formula1>
          <xm:sqref>K82:K87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393"/>
  <sheetViews>
    <sheetView showGridLines="0" topLeftCell="C14" zoomScale="80" zoomScaleNormal="80" workbookViewId="0">
      <pane ySplit="1" topLeftCell="A1355" activePane="bottomLeft" state="frozen"/>
      <selection activeCell="E14" sqref="E14"/>
      <selection pane="bottomLeft" activeCell="J15" sqref="J15"/>
    </sheetView>
  </sheetViews>
  <sheetFormatPr defaultColWidth="9.109375" defaultRowHeight="15" x14ac:dyDescent="0.35"/>
  <cols>
    <col min="1" max="1" width="3.88671875" style="191" customWidth="1"/>
    <col min="2" max="2" width="4.5546875" style="191" hidden="1" customWidth="1"/>
    <col min="3" max="3" width="29" style="191" customWidth="1"/>
    <col min="4" max="4" width="49.44140625" style="191" customWidth="1"/>
    <col min="5" max="5" width="44" style="191" bestFit="1" customWidth="1"/>
    <col min="6" max="6" width="9.44140625" style="191" customWidth="1"/>
    <col min="7" max="7" width="7.6640625" style="191" customWidth="1"/>
    <col min="8" max="8" width="7.5546875" style="191" customWidth="1"/>
    <col min="9" max="9" width="10.6640625" style="191" customWidth="1"/>
    <col min="10" max="10" width="25.109375" style="215" customWidth="1"/>
    <col min="11" max="11" width="27.5546875" style="191" customWidth="1"/>
    <col min="12" max="12" width="20" style="191" customWidth="1"/>
    <col min="13" max="13" width="9.109375" style="191"/>
    <col min="14" max="14" width="15.109375" style="191" customWidth="1"/>
    <col min="15" max="16" width="9.109375" style="191"/>
    <col min="17" max="33" width="15.88671875" style="191" customWidth="1"/>
    <col min="34" max="16384" width="9.109375" style="191"/>
  </cols>
  <sheetData>
    <row r="1" spans="1:14" x14ac:dyDescent="0.35">
      <c r="J1" s="337"/>
    </row>
    <row r="2" spans="1:14" ht="36.75" customHeight="1" x14ac:dyDescent="0.35">
      <c r="C2" s="15" t="s">
        <v>502</v>
      </c>
      <c r="D2" s="230"/>
      <c r="E2" s="230"/>
      <c r="F2" s="231"/>
      <c r="G2" s="230"/>
      <c r="H2" s="230"/>
      <c r="I2" s="230"/>
      <c r="J2" s="338"/>
      <c r="K2" s="230"/>
      <c r="L2" s="230"/>
    </row>
    <row r="3" spans="1:14" ht="21" customHeight="1" x14ac:dyDescent="0.35">
      <c r="C3" s="403" t="s">
        <v>46</v>
      </c>
      <c r="D3" s="403"/>
      <c r="E3" s="403"/>
      <c r="F3" s="403"/>
      <c r="G3" s="202"/>
      <c r="H3" s="202"/>
      <c r="I3" s="232"/>
      <c r="J3" s="339"/>
      <c r="K3" s="202"/>
      <c r="L3" s="202"/>
    </row>
    <row r="4" spans="1:14" ht="15.6" customHeight="1" x14ac:dyDescent="0.35">
      <c r="C4" s="424" t="s">
        <v>503</v>
      </c>
      <c r="D4" s="424"/>
      <c r="E4" s="424"/>
      <c r="F4" s="424"/>
      <c r="G4" s="424"/>
      <c r="H4" s="233"/>
      <c r="I4" s="421"/>
      <c r="J4" s="422"/>
      <c r="K4" s="421"/>
      <c r="L4" s="230"/>
    </row>
    <row r="5" spans="1:14" ht="15.6" customHeight="1" x14ac:dyDescent="0.35">
      <c r="C5" s="424" t="s">
        <v>504</v>
      </c>
      <c r="D5" s="424"/>
      <c r="E5" s="424"/>
      <c r="F5" s="424"/>
      <c r="G5" s="424"/>
      <c r="H5" s="233"/>
      <c r="I5" s="421"/>
      <c r="J5" s="422"/>
      <c r="K5" s="421"/>
      <c r="L5" s="230"/>
    </row>
    <row r="6" spans="1:14" ht="15.6" customHeight="1" x14ac:dyDescent="0.35">
      <c r="C6" s="424" t="s">
        <v>505</v>
      </c>
      <c r="D6" s="424"/>
      <c r="E6" s="424"/>
      <c r="F6" s="424"/>
      <c r="G6" s="424"/>
      <c r="H6" s="233"/>
      <c r="I6" s="421"/>
      <c r="J6" s="422"/>
      <c r="K6" s="421"/>
      <c r="L6" s="230"/>
    </row>
    <row r="7" spans="1:14" ht="15.6" customHeight="1" x14ac:dyDescent="0.35">
      <c r="C7" s="424" t="s">
        <v>506</v>
      </c>
      <c r="D7" s="424"/>
      <c r="E7" s="424"/>
      <c r="F7" s="424"/>
      <c r="G7" s="424"/>
      <c r="H7" s="233"/>
      <c r="I7" s="421"/>
      <c r="J7" s="422"/>
      <c r="K7" s="421"/>
      <c r="L7" s="230"/>
    </row>
    <row r="8" spans="1:14" ht="30" customHeight="1" x14ac:dyDescent="0.35">
      <c r="C8" s="424" t="s">
        <v>507</v>
      </c>
      <c r="D8" s="424"/>
      <c r="E8" s="424"/>
      <c r="F8" s="424"/>
      <c r="G8" s="424"/>
      <c r="H8" s="233"/>
      <c r="I8" s="421"/>
      <c r="J8" s="422"/>
      <c r="K8" s="421"/>
      <c r="L8" s="230"/>
    </row>
    <row r="9" spans="1:14" ht="16.2" x14ac:dyDescent="0.35">
      <c r="C9" s="396" t="s">
        <v>292</v>
      </c>
      <c r="D9" s="396"/>
      <c r="E9" s="396"/>
      <c r="F9" s="396"/>
      <c r="G9" s="396"/>
      <c r="H9" s="396"/>
      <c r="I9" s="396"/>
      <c r="J9" s="423"/>
      <c r="K9" s="396"/>
      <c r="L9" s="230"/>
    </row>
    <row r="11" spans="1:14" ht="24" x14ac:dyDescent="0.35">
      <c r="C11" s="416" t="s">
        <v>508</v>
      </c>
      <c r="D11" s="416"/>
      <c r="E11" s="416"/>
      <c r="F11" s="416"/>
      <c r="G11" s="416"/>
      <c r="H11" s="416"/>
      <c r="I11" s="416"/>
      <c r="J11" s="417"/>
      <c r="K11" s="416"/>
    </row>
    <row r="12" spans="1:14" ht="14.25" customHeight="1" x14ac:dyDescent="0.35"/>
    <row r="13" spans="1:14" x14ac:dyDescent="0.35">
      <c r="C13" s="418" t="s">
        <v>509</v>
      </c>
      <c r="D13" s="418"/>
      <c r="E13" s="418"/>
      <c r="F13" s="418"/>
      <c r="G13" s="418"/>
      <c r="H13" s="418"/>
      <c r="I13" s="418"/>
      <c r="J13" s="419"/>
      <c r="K13" s="420"/>
      <c r="L13" s="271"/>
      <c r="M13" s="271"/>
      <c r="N13" s="271"/>
    </row>
    <row r="14" spans="1:14" x14ac:dyDescent="0.35">
      <c r="B14" s="191" t="s">
        <v>323</v>
      </c>
      <c r="C14" s="191" t="s">
        <v>510</v>
      </c>
      <c r="D14" s="191" t="s">
        <v>446</v>
      </c>
      <c r="E14" s="191" t="s">
        <v>511</v>
      </c>
      <c r="F14" s="191" t="s">
        <v>512</v>
      </c>
      <c r="G14" s="191" t="s">
        <v>513</v>
      </c>
      <c r="H14" s="191" t="s">
        <v>514</v>
      </c>
      <c r="I14" s="191" t="s">
        <v>515</v>
      </c>
      <c r="J14" s="215" t="s">
        <v>516</v>
      </c>
      <c r="K14" s="191" t="s">
        <v>517</v>
      </c>
      <c r="L14" s="191" t="s">
        <v>518</v>
      </c>
      <c r="M14" s="191" t="s">
        <v>519</v>
      </c>
      <c r="N14" s="191" t="s">
        <v>493</v>
      </c>
    </row>
    <row r="15" spans="1:14" x14ac:dyDescent="0.35">
      <c r="A15" s="191">
        <v>0</v>
      </c>
      <c r="C15" s="191" t="s">
        <v>401</v>
      </c>
      <c r="D15" s="191" t="s">
        <v>306</v>
      </c>
      <c r="E15" s="283" t="s">
        <v>483</v>
      </c>
      <c r="F15" s="191" t="s">
        <v>71</v>
      </c>
      <c r="G15" s="191" t="s">
        <v>71</v>
      </c>
      <c r="I15" s="191" t="s">
        <v>91</v>
      </c>
      <c r="J15" s="374">
        <v>0</v>
      </c>
      <c r="K15" s="191" t="s">
        <v>71</v>
      </c>
    </row>
    <row r="16" spans="1:14" x14ac:dyDescent="0.35">
      <c r="C16" s="191" t="s">
        <v>408</v>
      </c>
      <c r="D16" s="191" t="s">
        <v>306</v>
      </c>
      <c r="E16" s="283" t="s">
        <v>483</v>
      </c>
      <c r="F16" s="191" t="s">
        <v>71</v>
      </c>
      <c r="G16" s="191" t="s">
        <v>71</v>
      </c>
      <c r="I16" s="191" t="s">
        <v>91</v>
      </c>
      <c r="J16" s="374">
        <v>0</v>
      </c>
      <c r="K16" s="191" t="s">
        <v>71</v>
      </c>
    </row>
    <row r="17" spans="3:11" x14ac:dyDescent="0.35">
      <c r="C17" s="191" t="s">
        <v>368</v>
      </c>
      <c r="D17" s="191" t="s">
        <v>306</v>
      </c>
      <c r="E17" s="283" t="s">
        <v>483</v>
      </c>
      <c r="F17" s="191" t="s">
        <v>71</v>
      </c>
      <c r="G17" s="191" t="s">
        <v>71</v>
      </c>
      <c r="I17" s="191" t="s">
        <v>91</v>
      </c>
      <c r="J17" s="374">
        <v>0</v>
      </c>
      <c r="K17" s="191" t="s">
        <v>71</v>
      </c>
    </row>
    <row r="18" spans="3:11" x14ac:dyDescent="0.35">
      <c r="C18" s="191" t="s">
        <v>398</v>
      </c>
      <c r="D18" s="191" t="s">
        <v>306</v>
      </c>
      <c r="E18" s="283" t="s">
        <v>483</v>
      </c>
      <c r="F18" s="191" t="s">
        <v>71</v>
      </c>
      <c r="G18" s="191" t="s">
        <v>71</v>
      </c>
      <c r="I18" s="191" t="s">
        <v>91</v>
      </c>
      <c r="J18" s="374">
        <v>0</v>
      </c>
      <c r="K18" s="191" t="s">
        <v>71</v>
      </c>
    </row>
    <row r="19" spans="3:11" x14ac:dyDescent="0.35">
      <c r="C19" s="191" t="s">
        <v>365</v>
      </c>
      <c r="D19" s="191" t="s">
        <v>306</v>
      </c>
      <c r="E19" s="283" t="s">
        <v>483</v>
      </c>
      <c r="F19" s="191" t="s">
        <v>71</v>
      </c>
      <c r="G19" s="191" t="s">
        <v>71</v>
      </c>
      <c r="I19" s="191" t="s">
        <v>91</v>
      </c>
      <c r="J19" s="374">
        <v>0</v>
      </c>
      <c r="K19" s="191" t="s">
        <v>71</v>
      </c>
    </row>
    <row r="20" spans="3:11" x14ac:dyDescent="0.35">
      <c r="C20" s="191" t="s">
        <v>390</v>
      </c>
      <c r="D20" s="191" t="s">
        <v>306</v>
      </c>
      <c r="E20" s="283" t="s">
        <v>483</v>
      </c>
      <c r="F20" s="191" t="s">
        <v>71</v>
      </c>
      <c r="G20" s="191" t="s">
        <v>71</v>
      </c>
      <c r="I20" s="191" t="s">
        <v>91</v>
      </c>
      <c r="J20" s="374">
        <v>0</v>
      </c>
      <c r="K20" s="191" t="s">
        <v>71</v>
      </c>
    </row>
    <row r="21" spans="3:11" x14ac:dyDescent="0.35">
      <c r="C21" s="191" t="s">
        <v>356</v>
      </c>
      <c r="D21" s="191" t="s">
        <v>306</v>
      </c>
      <c r="E21" s="283" t="s">
        <v>483</v>
      </c>
      <c r="F21" s="191" t="s">
        <v>71</v>
      </c>
      <c r="G21" s="191" t="s">
        <v>71</v>
      </c>
      <c r="I21" s="191" t="s">
        <v>91</v>
      </c>
      <c r="J21" s="374">
        <v>4347826</v>
      </c>
      <c r="K21" s="191" t="s">
        <v>71</v>
      </c>
    </row>
    <row r="22" spans="3:11" x14ac:dyDescent="0.35">
      <c r="C22" s="191" t="s">
        <v>328</v>
      </c>
      <c r="D22" s="191" t="s">
        <v>306</v>
      </c>
      <c r="E22" s="283" t="s">
        <v>483</v>
      </c>
      <c r="F22" s="191" t="s">
        <v>71</v>
      </c>
      <c r="G22" s="191" t="s">
        <v>71</v>
      </c>
      <c r="I22" s="191" t="s">
        <v>91</v>
      </c>
      <c r="J22" s="375">
        <v>244056711</v>
      </c>
      <c r="K22" s="191" t="s">
        <v>71</v>
      </c>
    </row>
    <row r="23" spans="3:11" x14ac:dyDescent="0.35">
      <c r="C23" s="191" t="s">
        <v>403</v>
      </c>
      <c r="D23" s="191" t="s">
        <v>306</v>
      </c>
      <c r="E23" s="283" t="s">
        <v>483</v>
      </c>
      <c r="F23" s="191" t="s">
        <v>71</v>
      </c>
      <c r="G23" s="191" t="s">
        <v>71</v>
      </c>
      <c r="I23" s="191" t="s">
        <v>91</v>
      </c>
      <c r="J23" s="374">
        <v>0</v>
      </c>
      <c r="K23" s="191" t="s">
        <v>71</v>
      </c>
    </row>
    <row r="24" spans="3:11" x14ac:dyDescent="0.35">
      <c r="C24" s="191" t="s">
        <v>336</v>
      </c>
      <c r="D24" s="191" t="s">
        <v>306</v>
      </c>
      <c r="E24" s="283" t="s">
        <v>483</v>
      </c>
      <c r="F24" s="191" t="s">
        <v>71</v>
      </c>
      <c r="G24" s="191" t="s">
        <v>71</v>
      </c>
      <c r="I24" s="191" t="s">
        <v>91</v>
      </c>
      <c r="J24" s="374">
        <v>0</v>
      </c>
      <c r="K24" s="191" t="s">
        <v>71</v>
      </c>
    </row>
    <row r="25" spans="3:11" x14ac:dyDescent="0.35">
      <c r="C25" s="191" t="s">
        <v>374</v>
      </c>
      <c r="D25" s="191" t="s">
        <v>306</v>
      </c>
      <c r="E25" s="283" t="s">
        <v>483</v>
      </c>
      <c r="F25" s="191" t="s">
        <v>71</v>
      </c>
      <c r="G25" s="191" t="s">
        <v>71</v>
      </c>
      <c r="I25" s="191" t="s">
        <v>91</v>
      </c>
      <c r="J25" s="374">
        <v>0</v>
      </c>
      <c r="K25" s="191" t="s">
        <v>71</v>
      </c>
    </row>
    <row r="26" spans="3:11" x14ac:dyDescent="0.35">
      <c r="C26" s="191" t="s">
        <v>379</v>
      </c>
      <c r="D26" s="191" t="s">
        <v>306</v>
      </c>
      <c r="E26" s="283" t="s">
        <v>483</v>
      </c>
      <c r="F26" s="191" t="s">
        <v>71</v>
      </c>
      <c r="G26" s="191" t="s">
        <v>71</v>
      </c>
      <c r="I26" s="191" t="s">
        <v>91</v>
      </c>
      <c r="J26" s="374">
        <v>0</v>
      </c>
      <c r="K26" s="191" t="s">
        <v>71</v>
      </c>
    </row>
    <row r="27" spans="3:11" x14ac:dyDescent="0.35">
      <c r="C27" s="191" t="s">
        <v>392</v>
      </c>
      <c r="D27" s="191" t="s">
        <v>306</v>
      </c>
      <c r="E27" s="283" t="s">
        <v>483</v>
      </c>
      <c r="F27" s="191" t="s">
        <v>71</v>
      </c>
      <c r="G27" s="191" t="s">
        <v>71</v>
      </c>
      <c r="I27" s="191" t="s">
        <v>91</v>
      </c>
      <c r="J27" s="374">
        <v>0</v>
      </c>
      <c r="K27" s="191" t="s">
        <v>71</v>
      </c>
    </row>
    <row r="28" spans="3:11" x14ac:dyDescent="0.35">
      <c r="C28" s="191" t="s">
        <v>406</v>
      </c>
      <c r="D28" s="191" t="s">
        <v>306</v>
      </c>
      <c r="E28" s="283" t="s">
        <v>483</v>
      </c>
      <c r="F28" s="191" t="s">
        <v>71</v>
      </c>
      <c r="G28" s="191" t="s">
        <v>71</v>
      </c>
      <c r="I28" s="191" t="s">
        <v>91</v>
      </c>
      <c r="J28" s="374">
        <v>0</v>
      </c>
      <c r="K28" s="191" t="s">
        <v>71</v>
      </c>
    </row>
    <row r="29" spans="3:11" x14ac:dyDescent="0.35">
      <c r="C29" s="191" t="s">
        <v>410</v>
      </c>
      <c r="D29" s="191" t="s">
        <v>306</v>
      </c>
      <c r="E29" s="283" t="s">
        <v>483</v>
      </c>
      <c r="F29" s="191" t="s">
        <v>71</v>
      </c>
      <c r="G29" s="191" t="s">
        <v>71</v>
      </c>
      <c r="I29" s="191" t="s">
        <v>91</v>
      </c>
      <c r="J29" s="374">
        <v>0</v>
      </c>
      <c r="K29" s="191" t="s">
        <v>71</v>
      </c>
    </row>
    <row r="30" spans="3:11" x14ac:dyDescent="0.35">
      <c r="C30" s="191" t="s">
        <v>343</v>
      </c>
      <c r="D30" s="191" t="s">
        <v>306</v>
      </c>
      <c r="E30" s="283" t="s">
        <v>483</v>
      </c>
      <c r="F30" s="191" t="s">
        <v>71</v>
      </c>
      <c r="G30" s="191" t="s">
        <v>71</v>
      </c>
      <c r="I30" s="191" t="s">
        <v>91</v>
      </c>
      <c r="J30" s="374">
        <v>47239855</v>
      </c>
      <c r="K30" s="191" t="s">
        <v>71</v>
      </c>
    </row>
    <row r="31" spans="3:11" x14ac:dyDescent="0.35">
      <c r="C31" s="191" t="s">
        <v>353</v>
      </c>
      <c r="D31" s="191" t="s">
        <v>306</v>
      </c>
      <c r="E31" s="283" t="s">
        <v>483</v>
      </c>
      <c r="F31" s="191" t="s">
        <v>71</v>
      </c>
      <c r="G31" s="191" t="s">
        <v>71</v>
      </c>
      <c r="I31" s="191" t="s">
        <v>91</v>
      </c>
      <c r="J31" s="374">
        <v>0</v>
      </c>
      <c r="K31" s="191" t="s">
        <v>71</v>
      </c>
    </row>
    <row r="32" spans="3:11" x14ac:dyDescent="0.35">
      <c r="C32" s="191" t="s">
        <v>387</v>
      </c>
      <c r="D32" s="191" t="s">
        <v>306</v>
      </c>
      <c r="E32" s="283" t="s">
        <v>483</v>
      </c>
      <c r="F32" s="191" t="s">
        <v>71</v>
      </c>
      <c r="G32" s="191" t="s">
        <v>71</v>
      </c>
      <c r="I32" s="191" t="s">
        <v>91</v>
      </c>
      <c r="J32" s="374">
        <v>0</v>
      </c>
      <c r="K32" s="191" t="s">
        <v>71</v>
      </c>
    </row>
    <row r="33" spans="3:11" x14ac:dyDescent="0.35">
      <c r="C33" s="191" t="s">
        <v>382</v>
      </c>
      <c r="D33" s="191" t="s">
        <v>306</v>
      </c>
      <c r="E33" s="283" t="s">
        <v>483</v>
      </c>
      <c r="F33" s="191" t="s">
        <v>71</v>
      </c>
      <c r="G33" s="191" t="s">
        <v>71</v>
      </c>
      <c r="I33" s="191" t="s">
        <v>91</v>
      </c>
      <c r="J33" s="374">
        <v>0</v>
      </c>
      <c r="K33" s="191" t="s">
        <v>71</v>
      </c>
    </row>
    <row r="34" spans="3:11" x14ac:dyDescent="0.35">
      <c r="C34" s="191" t="s">
        <v>346</v>
      </c>
      <c r="D34" s="191" t="s">
        <v>306</v>
      </c>
      <c r="E34" s="283" t="s">
        <v>483</v>
      </c>
      <c r="F34" s="191" t="s">
        <v>71</v>
      </c>
      <c r="G34" s="191" t="s">
        <v>71</v>
      </c>
      <c r="I34" s="191" t="s">
        <v>91</v>
      </c>
      <c r="J34" s="374">
        <v>31423145</v>
      </c>
      <c r="K34" s="191" t="s">
        <v>71</v>
      </c>
    </row>
    <row r="35" spans="3:11" x14ac:dyDescent="0.35">
      <c r="C35" s="191" t="s">
        <v>359</v>
      </c>
      <c r="D35" s="191" t="s">
        <v>306</v>
      </c>
      <c r="E35" s="283" t="s">
        <v>483</v>
      </c>
      <c r="F35" s="191" t="s">
        <v>71</v>
      </c>
      <c r="G35" s="191" t="s">
        <v>71</v>
      </c>
      <c r="I35" s="191" t="s">
        <v>91</v>
      </c>
      <c r="J35" s="374">
        <v>8750</v>
      </c>
      <c r="K35" s="191" t="s">
        <v>71</v>
      </c>
    </row>
    <row r="36" spans="3:11" x14ac:dyDescent="0.35">
      <c r="C36" s="191" t="s">
        <v>341</v>
      </c>
      <c r="D36" s="191" t="s">
        <v>306</v>
      </c>
      <c r="E36" s="283" t="s">
        <v>483</v>
      </c>
      <c r="F36" s="191" t="s">
        <v>71</v>
      </c>
      <c r="G36" s="191" t="s">
        <v>71</v>
      </c>
      <c r="I36" s="191" t="s">
        <v>91</v>
      </c>
      <c r="J36" s="374">
        <v>50229340</v>
      </c>
      <c r="K36" s="191" t="s">
        <v>71</v>
      </c>
    </row>
    <row r="37" spans="3:11" x14ac:dyDescent="0.35">
      <c r="C37" s="191" t="s">
        <v>351</v>
      </c>
      <c r="D37" s="191" t="s">
        <v>306</v>
      </c>
      <c r="E37" s="283" t="s">
        <v>483</v>
      </c>
      <c r="F37" s="191" t="s">
        <v>71</v>
      </c>
      <c r="G37" s="191" t="s">
        <v>71</v>
      </c>
      <c r="I37" s="191" t="s">
        <v>91</v>
      </c>
      <c r="J37" s="374">
        <v>24347079</v>
      </c>
      <c r="K37" s="191" t="s">
        <v>71</v>
      </c>
    </row>
    <row r="38" spans="3:11" x14ac:dyDescent="0.35">
      <c r="C38" s="191" t="s">
        <v>372</v>
      </c>
      <c r="D38" s="191" t="s">
        <v>306</v>
      </c>
      <c r="E38" s="283" t="s">
        <v>483</v>
      </c>
      <c r="F38" s="191" t="s">
        <v>71</v>
      </c>
      <c r="G38" s="191" t="s">
        <v>71</v>
      </c>
      <c r="I38" s="191" t="s">
        <v>91</v>
      </c>
      <c r="J38" s="374">
        <v>0</v>
      </c>
      <c r="K38" s="191" t="s">
        <v>71</v>
      </c>
    </row>
    <row r="39" spans="3:11" x14ac:dyDescent="0.35">
      <c r="C39" s="191" t="s">
        <v>348</v>
      </c>
      <c r="D39" s="191" t="s">
        <v>306</v>
      </c>
      <c r="E39" s="283" t="s">
        <v>483</v>
      </c>
      <c r="F39" s="191" t="s">
        <v>71</v>
      </c>
      <c r="G39" s="191" t="s">
        <v>71</v>
      </c>
      <c r="I39" s="191" t="s">
        <v>91</v>
      </c>
      <c r="J39" s="374">
        <v>2144378</v>
      </c>
      <c r="K39" s="191" t="s">
        <v>71</v>
      </c>
    </row>
    <row r="40" spans="3:11" x14ac:dyDescent="0.35">
      <c r="C40" s="191" t="s">
        <v>362</v>
      </c>
      <c r="D40" s="191" t="s">
        <v>306</v>
      </c>
      <c r="E40" s="283" t="s">
        <v>483</v>
      </c>
      <c r="F40" s="191" t="s">
        <v>71</v>
      </c>
      <c r="G40" s="191" t="s">
        <v>71</v>
      </c>
      <c r="I40" s="191" t="s">
        <v>91</v>
      </c>
      <c r="J40" s="374">
        <v>0</v>
      </c>
      <c r="K40" s="191" t="s">
        <v>71</v>
      </c>
    </row>
    <row r="41" spans="3:11" x14ac:dyDescent="0.35">
      <c r="C41" s="191" t="s">
        <v>338</v>
      </c>
      <c r="D41" s="191" t="s">
        <v>306</v>
      </c>
      <c r="E41" s="283" t="s">
        <v>483</v>
      </c>
      <c r="F41" s="191" t="s">
        <v>71</v>
      </c>
      <c r="G41" s="191" t="s">
        <v>71</v>
      </c>
      <c r="I41" s="191" t="s">
        <v>91</v>
      </c>
      <c r="J41" s="374">
        <v>85081875</v>
      </c>
      <c r="K41" s="191" t="s">
        <v>71</v>
      </c>
    </row>
    <row r="42" spans="3:11" x14ac:dyDescent="0.35">
      <c r="C42" s="191" t="s">
        <v>384</v>
      </c>
      <c r="D42" s="191" t="s">
        <v>306</v>
      </c>
      <c r="E42" s="283" t="s">
        <v>483</v>
      </c>
      <c r="F42" s="191" t="s">
        <v>71</v>
      </c>
      <c r="G42" s="191" t="s">
        <v>71</v>
      </c>
      <c r="I42" s="191" t="s">
        <v>91</v>
      </c>
      <c r="J42" s="374">
        <v>0</v>
      </c>
      <c r="K42" s="191" t="s">
        <v>71</v>
      </c>
    </row>
    <row r="43" spans="3:11" x14ac:dyDescent="0.35">
      <c r="C43" s="191" t="s">
        <v>395</v>
      </c>
      <c r="D43" s="191" t="s">
        <v>306</v>
      </c>
      <c r="E43" s="283" t="s">
        <v>483</v>
      </c>
      <c r="F43" s="191" t="s">
        <v>71</v>
      </c>
      <c r="G43" s="191" t="s">
        <v>71</v>
      </c>
      <c r="I43" s="191" t="s">
        <v>91</v>
      </c>
      <c r="J43" s="374">
        <v>0</v>
      </c>
      <c r="K43" s="191" t="s">
        <v>71</v>
      </c>
    </row>
    <row r="44" spans="3:11" x14ac:dyDescent="0.35">
      <c r="C44" s="191" t="s">
        <v>377</v>
      </c>
      <c r="D44" s="191" t="s">
        <v>306</v>
      </c>
      <c r="E44" s="283" t="s">
        <v>483</v>
      </c>
      <c r="F44" s="191" t="s">
        <v>71</v>
      </c>
      <c r="G44" s="191" t="s">
        <v>71</v>
      </c>
      <c r="I44" s="191" t="s">
        <v>91</v>
      </c>
      <c r="J44" s="374">
        <v>0</v>
      </c>
      <c r="K44" s="191" t="s">
        <v>71</v>
      </c>
    </row>
    <row r="45" spans="3:11" x14ac:dyDescent="0.35">
      <c r="C45" s="191" t="s">
        <v>401</v>
      </c>
      <c r="D45" s="191" t="s">
        <v>303</v>
      </c>
      <c r="E45" s="191" t="s">
        <v>462</v>
      </c>
      <c r="F45" s="191" t="s">
        <v>71</v>
      </c>
      <c r="G45" s="191" t="s">
        <v>71</v>
      </c>
      <c r="I45" s="191" t="s">
        <v>91</v>
      </c>
      <c r="J45" s="374">
        <v>18176347</v>
      </c>
      <c r="K45" s="191" t="s">
        <v>71</v>
      </c>
    </row>
    <row r="46" spans="3:11" x14ac:dyDescent="0.35">
      <c r="C46" s="191" t="s">
        <v>408</v>
      </c>
      <c r="D46" s="191" t="s">
        <v>303</v>
      </c>
      <c r="E46" s="191" t="s">
        <v>462</v>
      </c>
      <c r="F46" s="191" t="s">
        <v>71</v>
      </c>
      <c r="G46" s="191" t="s">
        <v>71</v>
      </c>
      <c r="I46" s="191" t="s">
        <v>91</v>
      </c>
      <c r="J46" s="374">
        <v>7528379</v>
      </c>
      <c r="K46" s="191" t="s">
        <v>71</v>
      </c>
    </row>
    <row r="47" spans="3:11" x14ac:dyDescent="0.35">
      <c r="C47" s="191" t="s">
        <v>368</v>
      </c>
      <c r="D47" s="191" t="s">
        <v>303</v>
      </c>
      <c r="E47" s="191" t="s">
        <v>462</v>
      </c>
      <c r="F47" s="191" t="s">
        <v>71</v>
      </c>
      <c r="G47" s="191" t="s">
        <v>71</v>
      </c>
      <c r="I47" s="191" t="s">
        <v>91</v>
      </c>
      <c r="J47" s="374">
        <v>108785873</v>
      </c>
      <c r="K47" s="191" t="s">
        <v>71</v>
      </c>
    </row>
    <row r="48" spans="3:11" x14ac:dyDescent="0.35">
      <c r="C48" s="191" t="s">
        <v>398</v>
      </c>
      <c r="D48" s="191" t="s">
        <v>303</v>
      </c>
      <c r="E48" s="191" t="s">
        <v>462</v>
      </c>
      <c r="F48" s="191" t="s">
        <v>71</v>
      </c>
      <c r="G48" s="191" t="s">
        <v>71</v>
      </c>
      <c r="I48" s="191" t="s">
        <v>91</v>
      </c>
      <c r="J48" s="374">
        <v>0</v>
      </c>
      <c r="K48" s="191" t="s">
        <v>71</v>
      </c>
    </row>
    <row r="49" spans="3:11" x14ac:dyDescent="0.35">
      <c r="C49" s="191" t="s">
        <v>365</v>
      </c>
      <c r="D49" s="191" t="s">
        <v>303</v>
      </c>
      <c r="E49" s="191" t="s">
        <v>462</v>
      </c>
      <c r="F49" s="191" t="s">
        <v>71</v>
      </c>
      <c r="G49" s="191" t="s">
        <v>71</v>
      </c>
      <c r="I49" s="191" t="s">
        <v>91</v>
      </c>
      <c r="J49" s="374">
        <v>20572390</v>
      </c>
      <c r="K49" s="191" t="s">
        <v>71</v>
      </c>
    </row>
    <row r="50" spans="3:11" x14ac:dyDescent="0.35">
      <c r="C50" s="191" t="s">
        <v>390</v>
      </c>
      <c r="D50" s="191" t="s">
        <v>303</v>
      </c>
      <c r="E50" s="191" t="s">
        <v>462</v>
      </c>
      <c r="F50" s="191" t="s">
        <v>71</v>
      </c>
      <c r="G50" s="191" t="s">
        <v>71</v>
      </c>
      <c r="I50" s="191" t="s">
        <v>91</v>
      </c>
      <c r="J50" s="374">
        <v>42000</v>
      </c>
      <c r="K50" s="191" t="s">
        <v>71</v>
      </c>
    </row>
    <row r="51" spans="3:11" x14ac:dyDescent="0.35">
      <c r="C51" s="191" t="s">
        <v>356</v>
      </c>
      <c r="D51" s="191" t="s">
        <v>303</v>
      </c>
      <c r="E51" s="191" t="s">
        <v>462</v>
      </c>
      <c r="F51" s="191" t="s">
        <v>71</v>
      </c>
      <c r="G51" s="191" t="s">
        <v>71</v>
      </c>
      <c r="I51" s="191" t="s">
        <v>91</v>
      </c>
      <c r="J51" s="374">
        <v>59905439</v>
      </c>
      <c r="K51" s="191" t="s">
        <v>71</v>
      </c>
    </row>
    <row r="52" spans="3:11" x14ac:dyDescent="0.35">
      <c r="C52" s="191" t="s">
        <v>328</v>
      </c>
      <c r="D52" s="191" t="s">
        <v>303</v>
      </c>
      <c r="E52" s="191" t="s">
        <v>462</v>
      </c>
      <c r="F52" s="191" t="s">
        <v>71</v>
      </c>
      <c r="G52" s="191" t="s">
        <v>71</v>
      </c>
      <c r="I52" s="191" t="s">
        <v>91</v>
      </c>
      <c r="J52" s="375">
        <v>968004700</v>
      </c>
      <c r="K52" s="191" t="s">
        <v>71</v>
      </c>
    </row>
    <row r="53" spans="3:11" x14ac:dyDescent="0.35">
      <c r="C53" s="191" t="s">
        <v>403</v>
      </c>
      <c r="D53" s="191" t="s">
        <v>303</v>
      </c>
      <c r="E53" s="191" t="s">
        <v>462</v>
      </c>
      <c r="F53" s="191" t="s">
        <v>71</v>
      </c>
      <c r="G53" s="191" t="s">
        <v>71</v>
      </c>
      <c r="I53" s="191" t="s">
        <v>91</v>
      </c>
      <c r="J53" s="374">
        <v>0</v>
      </c>
      <c r="K53" s="191" t="s">
        <v>71</v>
      </c>
    </row>
    <row r="54" spans="3:11" x14ac:dyDescent="0.35">
      <c r="C54" s="191" t="s">
        <v>336</v>
      </c>
      <c r="D54" s="191" t="s">
        <v>303</v>
      </c>
      <c r="E54" s="191" t="s">
        <v>462</v>
      </c>
      <c r="F54" s="191" t="s">
        <v>71</v>
      </c>
      <c r="G54" s="191" t="s">
        <v>71</v>
      </c>
      <c r="I54" s="191" t="s">
        <v>91</v>
      </c>
      <c r="J54" s="374">
        <v>79513185</v>
      </c>
      <c r="K54" s="191" t="s">
        <v>71</v>
      </c>
    </row>
    <row r="55" spans="3:11" x14ac:dyDescent="0.35">
      <c r="C55" s="191" t="s">
        <v>374</v>
      </c>
      <c r="D55" s="191" t="s">
        <v>303</v>
      </c>
      <c r="E55" s="191" t="s">
        <v>462</v>
      </c>
      <c r="F55" s="191" t="s">
        <v>71</v>
      </c>
      <c r="G55" s="191" t="s">
        <v>71</v>
      </c>
      <c r="I55" s="191" t="s">
        <v>91</v>
      </c>
      <c r="J55" s="374">
        <v>20928791</v>
      </c>
      <c r="K55" s="191" t="s">
        <v>71</v>
      </c>
    </row>
    <row r="56" spans="3:11" x14ac:dyDescent="0.35">
      <c r="C56" s="191" t="s">
        <v>379</v>
      </c>
      <c r="D56" s="191" t="s">
        <v>303</v>
      </c>
      <c r="E56" s="191" t="s">
        <v>462</v>
      </c>
      <c r="F56" s="191" t="s">
        <v>71</v>
      </c>
      <c r="G56" s="191" t="s">
        <v>71</v>
      </c>
      <c r="I56" s="191" t="s">
        <v>91</v>
      </c>
      <c r="J56" s="374">
        <v>16765650</v>
      </c>
      <c r="K56" s="191" t="s">
        <v>71</v>
      </c>
    </row>
    <row r="57" spans="3:11" x14ac:dyDescent="0.35">
      <c r="C57" s="191" t="s">
        <v>392</v>
      </c>
      <c r="D57" s="191" t="s">
        <v>303</v>
      </c>
      <c r="E57" s="191" t="s">
        <v>462</v>
      </c>
      <c r="F57" s="191" t="s">
        <v>71</v>
      </c>
      <c r="G57" s="191" t="s">
        <v>71</v>
      </c>
      <c r="I57" s="191" t="s">
        <v>91</v>
      </c>
      <c r="J57" s="374">
        <v>0</v>
      </c>
      <c r="K57" s="191" t="s">
        <v>71</v>
      </c>
    </row>
    <row r="58" spans="3:11" x14ac:dyDescent="0.35">
      <c r="C58" s="191" t="s">
        <v>406</v>
      </c>
      <c r="D58" s="191" t="s">
        <v>303</v>
      </c>
      <c r="E58" s="191" t="s">
        <v>462</v>
      </c>
      <c r="F58" s="191" t="s">
        <v>71</v>
      </c>
      <c r="G58" s="191" t="s">
        <v>71</v>
      </c>
      <c r="I58" s="191" t="s">
        <v>91</v>
      </c>
      <c r="J58" s="374">
        <v>3335430</v>
      </c>
      <c r="K58" s="191" t="s">
        <v>71</v>
      </c>
    </row>
    <row r="59" spans="3:11" x14ac:dyDescent="0.35">
      <c r="C59" s="191" t="s">
        <v>410</v>
      </c>
      <c r="D59" s="191" t="s">
        <v>303</v>
      </c>
      <c r="E59" s="191" t="s">
        <v>462</v>
      </c>
      <c r="F59" s="191" t="s">
        <v>71</v>
      </c>
      <c r="G59" s="191" t="s">
        <v>71</v>
      </c>
      <c r="I59" s="191" t="s">
        <v>91</v>
      </c>
      <c r="J59" s="374">
        <v>2077600</v>
      </c>
      <c r="K59" s="191" t="s">
        <v>71</v>
      </c>
    </row>
    <row r="60" spans="3:11" x14ac:dyDescent="0.35">
      <c r="C60" s="191" t="s">
        <v>343</v>
      </c>
      <c r="D60" s="191" t="s">
        <v>303</v>
      </c>
      <c r="E60" s="191" t="s">
        <v>462</v>
      </c>
      <c r="F60" s="191" t="s">
        <v>71</v>
      </c>
      <c r="G60" s="191" t="s">
        <v>71</v>
      </c>
      <c r="I60" s="191" t="s">
        <v>91</v>
      </c>
      <c r="J60" s="374">
        <v>97464530</v>
      </c>
      <c r="K60" s="191" t="s">
        <v>71</v>
      </c>
    </row>
    <row r="61" spans="3:11" x14ac:dyDescent="0.35">
      <c r="C61" s="191" t="s">
        <v>353</v>
      </c>
      <c r="D61" s="191" t="s">
        <v>303</v>
      </c>
      <c r="E61" s="191" t="s">
        <v>462</v>
      </c>
      <c r="F61" s="191" t="s">
        <v>71</v>
      </c>
      <c r="G61" s="191" t="s">
        <v>71</v>
      </c>
      <c r="I61" s="191" t="s">
        <v>91</v>
      </c>
      <c r="J61" s="374">
        <v>216704560</v>
      </c>
      <c r="K61" s="191" t="s">
        <v>71</v>
      </c>
    </row>
    <row r="62" spans="3:11" x14ac:dyDescent="0.35">
      <c r="C62" s="191" t="s">
        <v>387</v>
      </c>
      <c r="D62" s="191" t="s">
        <v>303</v>
      </c>
      <c r="E62" s="191" t="s">
        <v>462</v>
      </c>
      <c r="F62" s="191" t="s">
        <v>71</v>
      </c>
      <c r="G62" s="191" t="s">
        <v>71</v>
      </c>
      <c r="I62" s="191" t="s">
        <v>91</v>
      </c>
      <c r="J62" s="374">
        <v>1527995</v>
      </c>
      <c r="K62" s="191" t="s">
        <v>71</v>
      </c>
    </row>
    <row r="63" spans="3:11" x14ac:dyDescent="0.35">
      <c r="C63" s="191" t="s">
        <v>382</v>
      </c>
      <c r="D63" s="191" t="s">
        <v>303</v>
      </c>
      <c r="E63" s="191" t="s">
        <v>462</v>
      </c>
      <c r="F63" s="191" t="s">
        <v>71</v>
      </c>
      <c r="G63" s="191" t="s">
        <v>71</v>
      </c>
      <c r="I63" s="191" t="s">
        <v>91</v>
      </c>
      <c r="J63" s="374">
        <v>737835</v>
      </c>
      <c r="K63" s="191" t="s">
        <v>71</v>
      </c>
    </row>
    <row r="64" spans="3:11" x14ac:dyDescent="0.35">
      <c r="C64" s="191" t="s">
        <v>346</v>
      </c>
      <c r="D64" s="191" t="s">
        <v>303</v>
      </c>
      <c r="E64" s="191" t="s">
        <v>462</v>
      </c>
      <c r="F64" s="191" t="s">
        <v>71</v>
      </c>
      <c r="G64" s="191" t="s">
        <v>71</v>
      </c>
      <c r="I64" s="191" t="s">
        <v>91</v>
      </c>
      <c r="J64" s="374">
        <v>0</v>
      </c>
      <c r="K64" s="191" t="s">
        <v>71</v>
      </c>
    </row>
    <row r="65" spans="3:11" x14ac:dyDescent="0.35">
      <c r="C65" s="191" t="s">
        <v>359</v>
      </c>
      <c r="D65" s="191" t="s">
        <v>303</v>
      </c>
      <c r="E65" s="191" t="s">
        <v>462</v>
      </c>
      <c r="F65" s="191" t="s">
        <v>71</v>
      </c>
      <c r="G65" s="191" t="s">
        <v>71</v>
      </c>
      <c r="I65" s="191" t="s">
        <v>91</v>
      </c>
      <c r="J65" s="374">
        <v>11488838</v>
      </c>
      <c r="K65" s="191" t="s">
        <v>71</v>
      </c>
    </row>
    <row r="66" spans="3:11" x14ac:dyDescent="0.35">
      <c r="C66" s="191" t="s">
        <v>341</v>
      </c>
      <c r="D66" s="191" t="s">
        <v>303</v>
      </c>
      <c r="E66" s="191" t="s">
        <v>462</v>
      </c>
      <c r="F66" s="191" t="s">
        <v>71</v>
      </c>
      <c r="G66" s="191" t="s">
        <v>71</v>
      </c>
      <c r="I66" s="191" t="s">
        <v>91</v>
      </c>
      <c r="J66" s="374">
        <v>654650137</v>
      </c>
      <c r="K66" s="191" t="s">
        <v>71</v>
      </c>
    </row>
    <row r="67" spans="3:11" x14ac:dyDescent="0.35">
      <c r="C67" s="191" t="s">
        <v>351</v>
      </c>
      <c r="D67" s="191" t="s">
        <v>303</v>
      </c>
      <c r="E67" s="191" t="s">
        <v>462</v>
      </c>
      <c r="F67" s="191" t="s">
        <v>71</v>
      </c>
      <c r="G67" s="191" t="s">
        <v>71</v>
      </c>
      <c r="I67" s="191" t="s">
        <v>91</v>
      </c>
      <c r="J67" s="374">
        <v>162896501</v>
      </c>
      <c r="K67" s="191" t="s">
        <v>71</v>
      </c>
    </row>
    <row r="68" spans="3:11" x14ac:dyDescent="0.35">
      <c r="C68" s="191" t="s">
        <v>372</v>
      </c>
      <c r="D68" s="191" t="s">
        <v>303</v>
      </c>
      <c r="E68" s="191" t="s">
        <v>462</v>
      </c>
      <c r="F68" s="191" t="s">
        <v>71</v>
      </c>
      <c r="G68" s="191" t="s">
        <v>71</v>
      </c>
      <c r="I68" s="191" t="s">
        <v>91</v>
      </c>
      <c r="J68" s="374">
        <v>13853509</v>
      </c>
      <c r="K68" s="191" t="s">
        <v>71</v>
      </c>
    </row>
    <row r="69" spans="3:11" x14ac:dyDescent="0.35">
      <c r="C69" s="191" t="s">
        <v>348</v>
      </c>
      <c r="D69" s="191" t="s">
        <v>303</v>
      </c>
      <c r="E69" s="191" t="s">
        <v>462</v>
      </c>
      <c r="F69" s="191" t="s">
        <v>71</v>
      </c>
      <c r="G69" s="191" t="s">
        <v>71</v>
      </c>
      <c r="I69" s="191" t="s">
        <v>91</v>
      </c>
      <c r="J69" s="374">
        <v>0</v>
      </c>
      <c r="K69" s="191" t="s">
        <v>71</v>
      </c>
    </row>
    <row r="70" spans="3:11" x14ac:dyDescent="0.35">
      <c r="C70" s="191" t="s">
        <v>362</v>
      </c>
      <c r="D70" s="191" t="s">
        <v>303</v>
      </c>
      <c r="E70" s="191" t="s">
        <v>462</v>
      </c>
      <c r="F70" s="191" t="s">
        <v>71</v>
      </c>
      <c r="G70" s="191" t="s">
        <v>71</v>
      </c>
      <c r="I70" s="191" t="s">
        <v>91</v>
      </c>
      <c r="J70" s="374">
        <v>91378172</v>
      </c>
      <c r="K70" s="191" t="s">
        <v>71</v>
      </c>
    </row>
    <row r="71" spans="3:11" x14ac:dyDescent="0.35">
      <c r="C71" s="191" t="s">
        <v>334</v>
      </c>
      <c r="D71" s="191" t="s">
        <v>303</v>
      </c>
      <c r="E71" s="191" t="s">
        <v>462</v>
      </c>
      <c r="F71" s="191" t="s">
        <v>71</v>
      </c>
      <c r="G71" s="191" t="s">
        <v>71</v>
      </c>
      <c r="I71" s="191" t="s">
        <v>91</v>
      </c>
      <c r="J71" s="374">
        <v>2065121539</v>
      </c>
      <c r="K71" s="191" t="s">
        <v>71</v>
      </c>
    </row>
    <row r="72" spans="3:11" x14ac:dyDescent="0.35">
      <c r="C72" s="191" t="s">
        <v>338</v>
      </c>
      <c r="D72" s="191" t="s">
        <v>303</v>
      </c>
      <c r="E72" s="191" t="s">
        <v>462</v>
      </c>
      <c r="F72" s="191" t="s">
        <v>71</v>
      </c>
      <c r="G72" s="191" t="s">
        <v>71</v>
      </c>
      <c r="I72" s="191" t="s">
        <v>91</v>
      </c>
      <c r="J72" s="374">
        <v>154949218</v>
      </c>
      <c r="K72" s="191" t="s">
        <v>71</v>
      </c>
    </row>
    <row r="73" spans="3:11" x14ac:dyDescent="0.35">
      <c r="C73" s="191" t="s">
        <v>384</v>
      </c>
      <c r="D73" s="191" t="s">
        <v>303</v>
      </c>
      <c r="E73" s="191" t="s">
        <v>462</v>
      </c>
      <c r="F73" s="191" t="s">
        <v>71</v>
      </c>
      <c r="G73" s="191" t="s">
        <v>71</v>
      </c>
      <c r="I73" s="191" t="s">
        <v>91</v>
      </c>
      <c r="J73" s="374">
        <v>0</v>
      </c>
      <c r="K73" s="191" t="s">
        <v>71</v>
      </c>
    </row>
    <row r="74" spans="3:11" x14ac:dyDescent="0.35">
      <c r="C74" s="191" t="s">
        <v>395</v>
      </c>
      <c r="D74" s="191" t="s">
        <v>303</v>
      </c>
      <c r="E74" s="191" t="s">
        <v>462</v>
      </c>
      <c r="F74" s="191" t="s">
        <v>71</v>
      </c>
      <c r="G74" s="191" t="s">
        <v>71</v>
      </c>
      <c r="I74" s="191" t="s">
        <v>91</v>
      </c>
      <c r="J74" s="374">
        <v>10003010</v>
      </c>
      <c r="K74" s="191" t="s">
        <v>71</v>
      </c>
    </row>
    <row r="75" spans="3:11" x14ac:dyDescent="0.35">
      <c r="C75" s="191" t="s">
        <v>377</v>
      </c>
      <c r="D75" s="191" t="s">
        <v>303</v>
      </c>
      <c r="E75" s="191" t="s">
        <v>462</v>
      </c>
      <c r="F75" s="191" t="s">
        <v>71</v>
      </c>
      <c r="G75" s="191" t="s">
        <v>71</v>
      </c>
      <c r="I75" s="191" t="s">
        <v>91</v>
      </c>
      <c r="J75" s="374">
        <v>2119426</v>
      </c>
      <c r="K75" s="191" t="s">
        <v>71</v>
      </c>
    </row>
    <row r="76" spans="3:11" x14ac:dyDescent="0.35">
      <c r="C76" s="191" t="s">
        <v>401</v>
      </c>
      <c r="D76" s="191" t="s">
        <v>303</v>
      </c>
      <c r="E76" s="191" t="s">
        <v>470</v>
      </c>
      <c r="F76" s="191" t="s">
        <v>71</v>
      </c>
      <c r="G76" s="191" t="s">
        <v>71</v>
      </c>
      <c r="I76" s="191" t="s">
        <v>91</v>
      </c>
      <c r="J76" s="374">
        <v>0</v>
      </c>
      <c r="K76" s="191" t="s">
        <v>71</v>
      </c>
    </row>
    <row r="77" spans="3:11" x14ac:dyDescent="0.35">
      <c r="C77" s="191" t="s">
        <v>408</v>
      </c>
      <c r="D77" s="191" t="s">
        <v>303</v>
      </c>
      <c r="E77" s="191" t="s">
        <v>470</v>
      </c>
      <c r="F77" s="191" t="s">
        <v>71</v>
      </c>
      <c r="G77" s="191" t="s">
        <v>71</v>
      </c>
      <c r="I77" s="191" t="s">
        <v>91</v>
      </c>
      <c r="J77" s="374">
        <v>0</v>
      </c>
      <c r="K77" s="191" t="s">
        <v>71</v>
      </c>
    </row>
    <row r="78" spans="3:11" x14ac:dyDescent="0.35">
      <c r="C78" s="191" t="s">
        <v>368</v>
      </c>
      <c r="D78" s="191" t="s">
        <v>303</v>
      </c>
      <c r="E78" s="191" t="s">
        <v>470</v>
      </c>
      <c r="F78" s="191" t="s">
        <v>71</v>
      </c>
      <c r="G78" s="191" t="s">
        <v>71</v>
      </c>
      <c r="I78" s="191" t="s">
        <v>91</v>
      </c>
      <c r="J78" s="374">
        <v>0</v>
      </c>
      <c r="K78" s="191" t="s">
        <v>71</v>
      </c>
    </row>
    <row r="79" spans="3:11" x14ac:dyDescent="0.35">
      <c r="C79" s="191" t="s">
        <v>398</v>
      </c>
      <c r="D79" s="191" t="s">
        <v>303</v>
      </c>
      <c r="E79" s="191" t="s">
        <v>470</v>
      </c>
      <c r="F79" s="191" t="s">
        <v>71</v>
      </c>
      <c r="G79" s="191" t="s">
        <v>71</v>
      </c>
      <c r="I79" s="191" t="s">
        <v>91</v>
      </c>
      <c r="J79" s="374">
        <v>0</v>
      </c>
      <c r="K79" s="191" t="s">
        <v>71</v>
      </c>
    </row>
    <row r="80" spans="3:11" x14ac:dyDescent="0.35">
      <c r="C80" s="191" t="s">
        <v>365</v>
      </c>
      <c r="D80" s="191" t="s">
        <v>303</v>
      </c>
      <c r="E80" s="191" t="s">
        <v>470</v>
      </c>
      <c r="F80" s="191" t="s">
        <v>71</v>
      </c>
      <c r="G80" s="191" t="s">
        <v>71</v>
      </c>
      <c r="I80" s="191" t="s">
        <v>91</v>
      </c>
      <c r="J80" s="374">
        <v>0</v>
      </c>
      <c r="K80" s="191" t="s">
        <v>71</v>
      </c>
    </row>
    <row r="81" spans="3:11" x14ac:dyDescent="0.35">
      <c r="C81" s="191" t="s">
        <v>390</v>
      </c>
      <c r="D81" s="191" t="s">
        <v>303</v>
      </c>
      <c r="E81" s="191" t="s">
        <v>470</v>
      </c>
      <c r="F81" s="191" t="s">
        <v>71</v>
      </c>
      <c r="G81" s="191" t="s">
        <v>71</v>
      </c>
      <c r="I81" s="191" t="s">
        <v>91</v>
      </c>
      <c r="J81" s="374">
        <v>0</v>
      </c>
      <c r="K81" s="191" t="s">
        <v>71</v>
      </c>
    </row>
    <row r="82" spans="3:11" x14ac:dyDescent="0.35">
      <c r="C82" s="191" t="s">
        <v>356</v>
      </c>
      <c r="D82" s="191" t="s">
        <v>303</v>
      </c>
      <c r="E82" s="191" t="s">
        <v>470</v>
      </c>
      <c r="F82" s="191" t="s">
        <v>71</v>
      </c>
      <c r="G82" s="191" t="s">
        <v>71</v>
      </c>
      <c r="I82" s="191" t="s">
        <v>91</v>
      </c>
      <c r="J82" s="374">
        <v>0</v>
      </c>
      <c r="K82" s="191" t="s">
        <v>71</v>
      </c>
    </row>
    <row r="83" spans="3:11" x14ac:dyDescent="0.35">
      <c r="C83" s="191" t="s">
        <v>328</v>
      </c>
      <c r="D83" s="191" t="s">
        <v>303</v>
      </c>
      <c r="E83" s="191" t="s">
        <v>470</v>
      </c>
      <c r="F83" s="191" t="s">
        <v>71</v>
      </c>
      <c r="G83" s="191" t="s">
        <v>71</v>
      </c>
      <c r="I83" s="191" t="s">
        <v>91</v>
      </c>
      <c r="J83" s="374">
        <v>0</v>
      </c>
      <c r="K83" s="191" t="s">
        <v>71</v>
      </c>
    </row>
    <row r="84" spans="3:11" x14ac:dyDescent="0.35">
      <c r="C84" s="191" t="s">
        <v>403</v>
      </c>
      <c r="D84" s="191" t="s">
        <v>303</v>
      </c>
      <c r="E84" s="191" t="s">
        <v>470</v>
      </c>
      <c r="F84" s="191" t="s">
        <v>71</v>
      </c>
      <c r="G84" s="191" t="s">
        <v>71</v>
      </c>
      <c r="I84" s="191" t="s">
        <v>91</v>
      </c>
      <c r="J84" s="374">
        <v>0</v>
      </c>
      <c r="K84" s="191" t="s">
        <v>71</v>
      </c>
    </row>
    <row r="85" spans="3:11" x14ac:dyDescent="0.35">
      <c r="C85" s="191" t="s">
        <v>336</v>
      </c>
      <c r="D85" s="191" t="s">
        <v>303</v>
      </c>
      <c r="E85" s="191" t="s">
        <v>470</v>
      </c>
      <c r="F85" s="191" t="s">
        <v>71</v>
      </c>
      <c r="G85" s="191" t="s">
        <v>71</v>
      </c>
      <c r="I85" s="191" t="s">
        <v>91</v>
      </c>
      <c r="J85" s="374">
        <v>0</v>
      </c>
      <c r="K85" s="191" t="s">
        <v>71</v>
      </c>
    </row>
    <row r="86" spans="3:11" x14ac:dyDescent="0.35">
      <c r="C86" s="191" t="s">
        <v>374</v>
      </c>
      <c r="D86" s="191" t="s">
        <v>303</v>
      </c>
      <c r="E86" s="191" t="s">
        <v>470</v>
      </c>
      <c r="F86" s="191" t="s">
        <v>71</v>
      </c>
      <c r="G86" s="191" t="s">
        <v>71</v>
      </c>
      <c r="I86" s="191" t="s">
        <v>91</v>
      </c>
      <c r="J86" s="374">
        <v>0</v>
      </c>
      <c r="K86" s="191" t="s">
        <v>71</v>
      </c>
    </row>
    <row r="87" spans="3:11" x14ac:dyDescent="0.35">
      <c r="C87" s="191" t="s">
        <v>379</v>
      </c>
      <c r="D87" s="191" t="s">
        <v>303</v>
      </c>
      <c r="E87" s="191" t="s">
        <v>470</v>
      </c>
      <c r="F87" s="191" t="s">
        <v>71</v>
      </c>
      <c r="G87" s="191" t="s">
        <v>71</v>
      </c>
      <c r="I87" s="191" t="s">
        <v>91</v>
      </c>
      <c r="J87" s="374">
        <v>0</v>
      </c>
      <c r="K87" s="191" t="s">
        <v>71</v>
      </c>
    </row>
    <row r="88" spans="3:11" x14ac:dyDescent="0.35">
      <c r="C88" s="191" t="s">
        <v>392</v>
      </c>
      <c r="D88" s="191" t="s">
        <v>303</v>
      </c>
      <c r="E88" s="191" t="s">
        <v>470</v>
      </c>
      <c r="F88" s="191" t="s">
        <v>71</v>
      </c>
      <c r="G88" s="191" t="s">
        <v>71</v>
      </c>
      <c r="I88" s="191" t="s">
        <v>91</v>
      </c>
      <c r="J88" s="374">
        <v>0</v>
      </c>
      <c r="K88" s="191" t="s">
        <v>71</v>
      </c>
    </row>
    <row r="89" spans="3:11" x14ac:dyDescent="0.35">
      <c r="C89" s="191" t="s">
        <v>406</v>
      </c>
      <c r="D89" s="191" t="s">
        <v>303</v>
      </c>
      <c r="E89" s="191" t="s">
        <v>470</v>
      </c>
      <c r="F89" s="191" t="s">
        <v>71</v>
      </c>
      <c r="G89" s="191" t="s">
        <v>71</v>
      </c>
      <c r="I89" s="191" t="s">
        <v>91</v>
      </c>
      <c r="J89" s="374">
        <v>153950</v>
      </c>
      <c r="K89" s="191" t="s">
        <v>71</v>
      </c>
    </row>
    <row r="90" spans="3:11" x14ac:dyDescent="0.35">
      <c r="C90" s="191" t="s">
        <v>410</v>
      </c>
      <c r="D90" s="191" t="s">
        <v>303</v>
      </c>
      <c r="E90" s="191" t="s">
        <v>470</v>
      </c>
      <c r="F90" s="191" t="s">
        <v>71</v>
      </c>
      <c r="G90" s="191" t="s">
        <v>71</v>
      </c>
      <c r="I90" s="191" t="s">
        <v>91</v>
      </c>
      <c r="J90" s="374">
        <v>0</v>
      </c>
      <c r="K90" s="191" t="s">
        <v>71</v>
      </c>
    </row>
    <row r="91" spans="3:11" x14ac:dyDescent="0.35">
      <c r="C91" s="191" t="s">
        <v>343</v>
      </c>
      <c r="D91" s="191" t="s">
        <v>303</v>
      </c>
      <c r="E91" s="191" t="s">
        <v>470</v>
      </c>
      <c r="F91" s="191" t="s">
        <v>71</v>
      </c>
      <c r="G91" s="191" t="s">
        <v>71</v>
      </c>
      <c r="I91" s="191" t="s">
        <v>91</v>
      </c>
      <c r="J91" s="374">
        <v>0</v>
      </c>
      <c r="K91" s="191" t="s">
        <v>71</v>
      </c>
    </row>
    <row r="92" spans="3:11" x14ac:dyDescent="0.35">
      <c r="C92" s="191" t="s">
        <v>353</v>
      </c>
      <c r="D92" s="191" t="s">
        <v>303</v>
      </c>
      <c r="E92" s="191" t="s">
        <v>470</v>
      </c>
      <c r="F92" s="191" t="s">
        <v>71</v>
      </c>
      <c r="G92" s="191" t="s">
        <v>71</v>
      </c>
      <c r="I92" s="191" t="s">
        <v>91</v>
      </c>
      <c r="J92" s="374">
        <v>0</v>
      </c>
      <c r="K92" s="191" t="s">
        <v>71</v>
      </c>
    </row>
    <row r="93" spans="3:11" x14ac:dyDescent="0.35">
      <c r="C93" s="191" t="s">
        <v>387</v>
      </c>
      <c r="D93" s="191" t="s">
        <v>303</v>
      </c>
      <c r="E93" s="191" t="s">
        <v>470</v>
      </c>
      <c r="F93" s="191" t="s">
        <v>71</v>
      </c>
      <c r="G93" s="191" t="s">
        <v>71</v>
      </c>
      <c r="I93" s="191" t="s">
        <v>91</v>
      </c>
      <c r="J93" s="374">
        <v>0</v>
      </c>
      <c r="K93" s="191" t="s">
        <v>71</v>
      </c>
    </row>
    <row r="94" spans="3:11" x14ac:dyDescent="0.35">
      <c r="C94" s="191" t="s">
        <v>382</v>
      </c>
      <c r="D94" s="191" t="s">
        <v>303</v>
      </c>
      <c r="E94" s="191" t="s">
        <v>470</v>
      </c>
      <c r="F94" s="191" t="s">
        <v>71</v>
      </c>
      <c r="G94" s="191" t="s">
        <v>71</v>
      </c>
      <c r="I94" s="191" t="s">
        <v>91</v>
      </c>
      <c r="J94" s="374">
        <v>0</v>
      </c>
      <c r="K94" s="191" t="s">
        <v>71</v>
      </c>
    </row>
    <row r="95" spans="3:11" x14ac:dyDescent="0.35">
      <c r="C95" s="191" t="s">
        <v>346</v>
      </c>
      <c r="D95" s="191" t="s">
        <v>303</v>
      </c>
      <c r="E95" s="191" t="s">
        <v>470</v>
      </c>
      <c r="F95" s="191" t="s">
        <v>71</v>
      </c>
      <c r="G95" s="191" t="s">
        <v>71</v>
      </c>
      <c r="I95" s="191" t="s">
        <v>91</v>
      </c>
      <c r="J95" s="374">
        <v>0</v>
      </c>
      <c r="K95" s="191" t="s">
        <v>71</v>
      </c>
    </row>
    <row r="96" spans="3:11" x14ac:dyDescent="0.35">
      <c r="C96" s="191" t="s">
        <v>359</v>
      </c>
      <c r="D96" s="191" t="s">
        <v>303</v>
      </c>
      <c r="E96" s="191" t="s">
        <v>470</v>
      </c>
      <c r="F96" s="191" t="s">
        <v>71</v>
      </c>
      <c r="G96" s="191" t="s">
        <v>71</v>
      </c>
      <c r="I96" s="191" t="s">
        <v>91</v>
      </c>
      <c r="J96" s="374">
        <v>0</v>
      </c>
      <c r="K96" s="191" t="s">
        <v>71</v>
      </c>
    </row>
    <row r="97" spans="3:11" x14ac:dyDescent="0.35">
      <c r="C97" s="191" t="s">
        <v>341</v>
      </c>
      <c r="D97" s="191" t="s">
        <v>303</v>
      </c>
      <c r="E97" s="191" t="s">
        <v>470</v>
      </c>
      <c r="F97" s="191" t="s">
        <v>71</v>
      </c>
      <c r="G97" s="191" t="s">
        <v>71</v>
      </c>
      <c r="I97" s="191" t="s">
        <v>91</v>
      </c>
      <c r="J97" s="374">
        <v>0</v>
      </c>
      <c r="K97" s="191" t="s">
        <v>71</v>
      </c>
    </row>
    <row r="98" spans="3:11" x14ac:dyDescent="0.35">
      <c r="C98" s="191" t="s">
        <v>351</v>
      </c>
      <c r="D98" s="191" t="s">
        <v>303</v>
      </c>
      <c r="E98" s="191" t="s">
        <v>470</v>
      </c>
      <c r="F98" s="191" t="s">
        <v>71</v>
      </c>
      <c r="G98" s="191" t="s">
        <v>71</v>
      </c>
      <c r="I98" s="191" t="s">
        <v>91</v>
      </c>
      <c r="J98" s="374">
        <v>0</v>
      </c>
      <c r="K98" s="191" t="s">
        <v>71</v>
      </c>
    </row>
    <row r="99" spans="3:11" x14ac:dyDescent="0.35">
      <c r="C99" s="191" t="s">
        <v>372</v>
      </c>
      <c r="D99" s="191" t="s">
        <v>303</v>
      </c>
      <c r="E99" s="191" t="s">
        <v>470</v>
      </c>
      <c r="F99" s="191" t="s">
        <v>71</v>
      </c>
      <c r="G99" s="191" t="s">
        <v>71</v>
      </c>
      <c r="I99" s="191" t="s">
        <v>91</v>
      </c>
      <c r="J99" s="374">
        <v>0</v>
      </c>
      <c r="K99" s="191" t="s">
        <v>71</v>
      </c>
    </row>
    <row r="100" spans="3:11" x14ac:dyDescent="0.35">
      <c r="C100" s="191" t="s">
        <v>348</v>
      </c>
      <c r="D100" s="191" t="s">
        <v>303</v>
      </c>
      <c r="E100" s="191" t="s">
        <v>470</v>
      </c>
      <c r="F100" s="191" t="s">
        <v>71</v>
      </c>
      <c r="G100" s="191" t="s">
        <v>71</v>
      </c>
      <c r="I100" s="191" t="s">
        <v>91</v>
      </c>
      <c r="J100" s="374">
        <v>0</v>
      </c>
      <c r="K100" s="191" t="s">
        <v>71</v>
      </c>
    </row>
    <row r="101" spans="3:11" x14ac:dyDescent="0.35">
      <c r="C101" s="191" t="s">
        <v>362</v>
      </c>
      <c r="D101" s="191" t="s">
        <v>303</v>
      </c>
      <c r="E101" s="191" t="s">
        <v>470</v>
      </c>
      <c r="F101" s="191" t="s">
        <v>71</v>
      </c>
      <c r="G101" s="191" t="s">
        <v>71</v>
      </c>
      <c r="I101" s="191" t="s">
        <v>91</v>
      </c>
      <c r="J101" s="374">
        <v>0</v>
      </c>
      <c r="K101" s="191" t="s">
        <v>71</v>
      </c>
    </row>
    <row r="102" spans="3:11" x14ac:dyDescent="0.35">
      <c r="C102" s="191" t="s">
        <v>334</v>
      </c>
      <c r="D102" s="191" t="s">
        <v>303</v>
      </c>
      <c r="E102" s="191" t="s">
        <v>470</v>
      </c>
      <c r="F102" s="191" t="s">
        <v>71</v>
      </c>
      <c r="G102" s="191" t="s">
        <v>71</v>
      </c>
      <c r="I102" s="191" t="s">
        <v>91</v>
      </c>
      <c r="J102" s="374">
        <v>0</v>
      </c>
      <c r="K102" s="191" t="s">
        <v>71</v>
      </c>
    </row>
    <row r="103" spans="3:11" x14ac:dyDescent="0.35">
      <c r="C103" s="191" t="s">
        <v>338</v>
      </c>
      <c r="D103" s="191" t="s">
        <v>303</v>
      </c>
      <c r="E103" s="191" t="s">
        <v>470</v>
      </c>
      <c r="F103" s="191" t="s">
        <v>71</v>
      </c>
      <c r="G103" s="191" t="s">
        <v>71</v>
      </c>
      <c r="I103" s="191" t="s">
        <v>91</v>
      </c>
      <c r="J103" s="374">
        <v>0</v>
      </c>
      <c r="K103" s="191" t="s">
        <v>71</v>
      </c>
    </row>
    <row r="104" spans="3:11" x14ac:dyDescent="0.35">
      <c r="C104" s="191" t="s">
        <v>384</v>
      </c>
      <c r="D104" s="191" t="s">
        <v>303</v>
      </c>
      <c r="E104" s="191" t="s">
        <v>470</v>
      </c>
      <c r="F104" s="191" t="s">
        <v>71</v>
      </c>
      <c r="G104" s="191" t="s">
        <v>71</v>
      </c>
      <c r="I104" s="191" t="s">
        <v>91</v>
      </c>
      <c r="J104" s="374">
        <v>0</v>
      </c>
      <c r="K104" s="191" t="s">
        <v>71</v>
      </c>
    </row>
    <row r="105" spans="3:11" x14ac:dyDescent="0.35">
      <c r="C105" s="191" t="s">
        <v>395</v>
      </c>
      <c r="D105" s="191" t="s">
        <v>303</v>
      </c>
      <c r="E105" s="191" t="s">
        <v>470</v>
      </c>
      <c r="F105" s="191" t="s">
        <v>71</v>
      </c>
      <c r="G105" s="191" t="s">
        <v>71</v>
      </c>
      <c r="I105" s="191" t="s">
        <v>91</v>
      </c>
      <c r="J105" s="374">
        <v>0</v>
      </c>
      <c r="K105" s="191" t="s">
        <v>71</v>
      </c>
    </row>
    <row r="106" spans="3:11" x14ac:dyDescent="0.35">
      <c r="C106" s="191" t="s">
        <v>377</v>
      </c>
      <c r="D106" s="191" t="s">
        <v>303</v>
      </c>
      <c r="E106" s="191" t="s">
        <v>470</v>
      </c>
      <c r="F106" s="191" t="s">
        <v>71</v>
      </c>
      <c r="G106" s="191" t="s">
        <v>71</v>
      </c>
      <c r="I106" s="191" t="s">
        <v>91</v>
      </c>
      <c r="J106" s="374">
        <v>0</v>
      </c>
      <c r="K106" s="191" t="s">
        <v>71</v>
      </c>
    </row>
    <row r="107" spans="3:11" x14ac:dyDescent="0.35">
      <c r="C107" s="191" t="s">
        <v>401</v>
      </c>
      <c r="D107" s="191" t="s">
        <v>303</v>
      </c>
      <c r="E107" s="191" t="s">
        <v>452</v>
      </c>
      <c r="F107" s="191" t="s">
        <v>71</v>
      </c>
      <c r="G107" s="191" t="s">
        <v>71</v>
      </c>
      <c r="I107" s="191" t="s">
        <v>91</v>
      </c>
      <c r="J107" s="374">
        <v>0</v>
      </c>
      <c r="K107" s="191" t="s">
        <v>71</v>
      </c>
    </row>
    <row r="108" spans="3:11" x14ac:dyDescent="0.35">
      <c r="C108" s="191" t="s">
        <v>408</v>
      </c>
      <c r="D108" s="191" t="s">
        <v>303</v>
      </c>
      <c r="E108" s="191" t="s">
        <v>452</v>
      </c>
      <c r="F108" s="191" t="s">
        <v>71</v>
      </c>
      <c r="G108" s="191" t="s">
        <v>71</v>
      </c>
      <c r="I108" s="191" t="s">
        <v>91</v>
      </c>
      <c r="J108" s="374">
        <v>0</v>
      </c>
      <c r="K108" s="191" t="s">
        <v>71</v>
      </c>
    </row>
    <row r="109" spans="3:11" x14ac:dyDescent="0.35">
      <c r="C109" s="191" t="s">
        <v>368</v>
      </c>
      <c r="D109" s="191" t="s">
        <v>303</v>
      </c>
      <c r="E109" s="191" t="s">
        <v>452</v>
      </c>
      <c r="F109" s="191" t="s">
        <v>71</v>
      </c>
      <c r="G109" s="191" t="s">
        <v>71</v>
      </c>
      <c r="I109" s="191" t="s">
        <v>91</v>
      </c>
      <c r="J109" s="374">
        <v>0</v>
      </c>
      <c r="K109" s="191" t="s">
        <v>71</v>
      </c>
    </row>
    <row r="110" spans="3:11" x14ac:dyDescent="0.35">
      <c r="C110" s="191" t="s">
        <v>398</v>
      </c>
      <c r="D110" s="191" t="s">
        <v>303</v>
      </c>
      <c r="E110" s="191" t="s">
        <v>452</v>
      </c>
      <c r="F110" s="191" t="s">
        <v>71</v>
      </c>
      <c r="G110" s="191" t="s">
        <v>71</v>
      </c>
      <c r="I110" s="191" t="s">
        <v>91</v>
      </c>
      <c r="J110" s="374">
        <v>0</v>
      </c>
      <c r="K110" s="191" t="s">
        <v>71</v>
      </c>
    </row>
    <row r="111" spans="3:11" x14ac:dyDescent="0.35">
      <c r="C111" s="191" t="s">
        <v>365</v>
      </c>
      <c r="D111" s="191" t="s">
        <v>303</v>
      </c>
      <c r="E111" s="191" t="s">
        <v>452</v>
      </c>
      <c r="F111" s="191" t="s">
        <v>71</v>
      </c>
      <c r="G111" s="191" t="s">
        <v>71</v>
      </c>
      <c r="I111" s="191" t="s">
        <v>91</v>
      </c>
      <c r="J111" s="374">
        <v>0</v>
      </c>
      <c r="K111" s="191" t="s">
        <v>71</v>
      </c>
    </row>
    <row r="112" spans="3:11" x14ac:dyDescent="0.35">
      <c r="C112" s="191" t="s">
        <v>390</v>
      </c>
      <c r="D112" s="191" t="s">
        <v>303</v>
      </c>
      <c r="E112" s="191" t="s">
        <v>452</v>
      </c>
      <c r="F112" s="191" t="s">
        <v>71</v>
      </c>
      <c r="G112" s="191" t="s">
        <v>71</v>
      </c>
      <c r="I112" s="191" t="s">
        <v>91</v>
      </c>
      <c r="J112" s="374">
        <v>0</v>
      </c>
      <c r="K112" s="191" t="s">
        <v>71</v>
      </c>
    </row>
    <row r="113" spans="3:11" x14ac:dyDescent="0.35">
      <c r="C113" s="191" t="s">
        <v>356</v>
      </c>
      <c r="D113" s="191" t="s">
        <v>303</v>
      </c>
      <c r="E113" s="191" t="s">
        <v>452</v>
      </c>
      <c r="F113" s="191" t="s">
        <v>71</v>
      </c>
      <c r="G113" s="191" t="s">
        <v>71</v>
      </c>
      <c r="I113" s="191" t="s">
        <v>91</v>
      </c>
      <c r="J113" s="374">
        <v>0</v>
      </c>
      <c r="K113" s="191" t="s">
        <v>71</v>
      </c>
    </row>
    <row r="114" spans="3:11" x14ac:dyDescent="0.35">
      <c r="C114" s="191" t="s">
        <v>328</v>
      </c>
      <c r="D114" s="191" t="s">
        <v>303</v>
      </c>
      <c r="E114" s="191" t="s">
        <v>452</v>
      </c>
      <c r="F114" s="191" t="s">
        <v>71</v>
      </c>
      <c r="G114" s="191" t="s">
        <v>71</v>
      </c>
      <c r="I114" s="191" t="s">
        <v>91</v>
      </c>
      <c r="J114" s="374">
        <v>0</v>
      </c>
      <c r="K114" s="191" t="s">
        <v>71</v>
      </c>
    </row>
    <row r="115" spans="3:11" x14ac:dyDescent="0.35">
      <c r="C115" s="191" t="s">
        <v>403</v>
      </c>
      <c r="D115" s="191" t="s">
        <v>303</v>
      </c>
      <c r="E115" s="191" t="s">
        <v>452</v>
      </c>
      <c r="F115" s="191" t="s">
        <v>71</v>
      </c>
      <c r="G115" s="191" t="s">
        <v>71</v>
      </c>
      <c r="I115" s="191" t="s">
        <v>91</v>
      </c>
      <c r="J115" s="374">
        <v>0</v>
      </c>
      <c r="K115" s="191" t="s">
        <v>71</v>
      </c>
    </row>
    <row r="116" spans="3:11" x14ac:dyDescent="0.35">
      <c r="C116" s="191" t="s">
        <v>336</v>
      </c>
      <c r="D116" s="191" t="s">
        <v>303</v>
      </c>
      <c r="E116" s="191" t="s">
        <v>452</v>
      </c>
      <c r="F116" s="191" t="s">
        <v>71</v>
      </c>
      <c r="G116" s="191" t="s">
        <v>71</v>
      </c>
      <c r="I116" s="191" t="s">
        <v>91</v>
      </c>
      <c r="J116" s="374">
        <v>0</v>
      </c>
      <c r="K116" s="191" t="s">
        <v>71</v>
      </c>
    </row>
    <row r="117" spans="3:11" x14ac:dyDescent="0.35">
      <c r="C117" s="191" t="s">
        <v>374</v>
      </c>
      <c r="D117" s="191" t="s">
        <v>303</v>
      </c>
      <c r="E117" s="191" t="s">
        <v>452</v>
      </c>
      <c r="F117" s="191" t="s">
        <v>71</v>
      </c>
      <c r="G117" s="191" t="s">
        <v>71</v>
      </c>
      <c r="I117" s="191" t="s">
        <v>91</v>
      </c>
      <c r="J117" s="374">
        <v>0</v>
      </c>
      <c r="K117" s="191" t="s">
        <v>71</v>
      </c>
    </row>
    <row r="118" spans="3:11" x14ac:dyDescent="0.35">
      <c r="C118" s="191" t="s">
        <v>379</v>
      </c>
      <c r="D118" s="191" t="s">
        <v>303</v>
      </c>
      <c r="E118" s="191" t="s">
        <v>452</v>
      </c>
      <c r="F118" s="191" t="s">
        <v>71</v>
      </c>
      <c r="G118" s="191" t="s">
        <v>71</v>
      </c>
      <c r="I118" s="191" t="s">
        <v>91</v>
      </c>
      <c r="J118" s="374">
        <v>0</v>
      </c>
      <c r="K118" s="191" t="s">
        <v>71</v>
      </c>
    </row>
    <row r="119" spans="3:11" x14ac:dyDescent="0.35">
      <c r="C119" s="191" t="s">
        <v>392</v>
      </c>
      <c r="D119" s="191" t="s">
        <v>303</v>
      </c>
      <c r="E119" s="191" t="s">
        <v>452</v>
      </c>
      <c r="F119" s="191" t="s">
        <v>71</v>
      </c>
      <c r="G119" s="191" t="s">
        <v>71</v>
      </c>
      <c r="I119" s="191" t="s">
        <v>91</v>
      </c>
      <c r="J119" s="374">
        <v>0</v>
      </c>
      <c r="K119" s="191" t="s">
        <v>71</v>
      </c>
    </row>
    <row r="120" spans="3:11" x14ac:dyDescent="0.35">
      <c r="C120" s="191" t="s">
        <v>406</v>
      </c>
      <c r="D120" s="191" t="s">
        <v>303</v>
      </c>
      <c r="E120" s="191" t="s">
        <v>452</v>
      </c>
      <c r="F120" s="191" t="s">
        <v>71</v>
      </c>
      <c r="G120" s="191" t="s">
        <v>71</v>
      </c>
      <c r="I120" s="191" t="s">
        <v>91</v>
      </c>
      <c r="J120" s="374">
        <v>0</v>
      </c>
      <c r="K120" s="191" t="s">
        <v>71</v>
      </c>
    </row>
    <row r="121" spans="3:11" x14ac:dyDescent="0.35">
      <c r="C121" s="191" t="s">
        <v>410</v>
      </c>
      <c r="D121" s="191" t="s">
        <v>303</v>
      </c>
      <c r="E121" s="191" t="s">
        <v>452</v>
      </c>
      <c r="F121" s="191" t="s">
        <v>71</v>
      </c>
      <c r="G121" s="191" t="s">
        <v>71</v>
      </c>
      <c r="I121" s="191" t="s">
        <v>91</v>
      </c>
      <c r="J121" s="374">
        <v>0</v>
      </c>
      <c r="K121" s="191" t="s">
        <v>71</v>
      </c>
    </row>
    <row r="122" spans="3:11" x14ac:dyDescent="0.35">
      <c r="C122" s="191" t="s">
        <v>343</v>
      </c>
      <c r="D122" s="191" t="s">
        <v>303</v>
      </c>
      <c r="E122" s="191" t="s">
        <v>452</v>
      </c>
      <c r="F122" s="191" t="s">
        <v>71</v>
      </c>
      <c r="G122" s="191" t="s">
        <v>71</v>
      </c>
      <c r="I122" s="191" t="s">
        <v>91</v>
      </c>
      <c r="J122" s="374">
        <v>0</v>
      </c>
      <c r="K122" s="191" t="s">
        <v>71</v>
      </c>
    </row>
    <row r="123" spans="3:11" x14ac:dyDescent="0.35">
      <c r="C123" s="191" t="s">
        <v>353</v>
      </c>
      <c r="D123" s="191" t="s">
        <v>303</v>
      </c>
      <c r="E123" s="191" t="s">
        <v>452</v>
      </c>
      <c r="F123" s="191" t="s">
        <v>71</v>
      </c>
      <c r="G123" s="191" t="s">
        <v>71</v>
      </c>
      <c r="I123" s="191" t="s">
        <v>91</v>
      </c>
      <c r="J123" s="374">
        <v>0</v>
      </c>
      <c r="K123" s="191" t="s">
        <v>71</v>
      </c>
    </row>
    <row r="124" spans="3:11" x14ac:dyDescent="0.35">
      <c r="C124" s="191" t="s">
        <v>387</v>
      </c>
      <c r="D124" s="191" t="s">
        <v>303</v>
      </c>
      <c r="E124" s="191" t="s">
        <v>452</v>
      </c>
      <c r="F124" s="191" t="s">
        <v>71</v>
      </c>
      <c r="G124" s="191" t="s">
        <v>71</v>
      </c>
      <c r="I124" s="191" t="s">
        <v>91</v>
      </c>
      <c r="J124" s="374">
        <v>0</v>
      </c>
      <c r="K124" s="191" t="s">
        <v>71</v>
      </c>
    </row>
    <row r="125" spans="3:11" x14ac:dyDescent="0.35">
      <c r="C125" s="191" t="s">
        <v>382</v>
      </c>
      <c r="D125" s="191" t="s">
        <v>303</v>
      </c>
      <c r="E125" s="191" t="s">
        <v>452</v>
      </c>
      <c r="F125" s="191" t="s">
        <v>71</v>
      </c>
      <c r="G125" s="191" t="s">
        <v>71</v>
      </c>
      <c r="I125" s="191" t="s">
        <v>91</v>
      </c>
      <c r="J125" s="374">
        <v>0</v>
      </c>
      <c r="K125" s="191" t="s">
        <v>71</v>
      </c>
    </row>
    <row r="126" spans="3:11" x14ac:dyDescent="0.35">
      <c r="C126" s="191" t="s">
        <v>346</v>
      </c>
      <c r="D126" s="191" t="s">
        <v>303</v>
      </c>
      <c r="E126" s="191" t="s">
        <v>452</v>
      </c>
      <c r="F126" s="191" t="s">
        <v>71</v>
      </c>
      <c r="G126" s="191" t="s">
        <v>71</v>
      </c>
      <c r="I126" s="191" t="s">
        <v>91</v>
      </c>
      <c r="J126" s="374">
        <v>0</v>
      </c>
      <c r="K126" s="191" t="s">
        <v>71</v>
      </c>
    </row>
    <row r="127" spans="3:11" x14ac:dyDescent="0.35">
      <c r="C127" s="191" t="s">
        <v>359</v>
      </c>
      <c r="D127" s="191" t="s">
        <v>303</v>
      </c>
      <c r="E127" s="191" t="s">
        <v>452</v>
      </c>
      <c r="F127" s="191" t="s">
        <v>71</v>
      </c>
      <c r="G127" s="191" t="s">
        <v>71</v>
      </c>
      <c r="I127" s="191" t="s">
        <v>91</v>
      </c>
      <c r="J127" s="374">
        <v>0</v>
      </c>
      <c r="K127" s="191" t="s">
        <v>71</v>
      </c>
    </row>
    <row r="128" spans="3:11" x14ac:dyDescent="0.35">
      <c r="C128" s="191" t="s">
        <v>341</v>
      </c>
      <c r="D128" s="191" t="s">
        <v>303</v>
      </c>
      <c r="E128" s="191" t="s">
        <v>452</v>
      </c>
      <c r="F128" s="191" t="s">
        <v>71</v>
      </c>
      <c r="G128" s="191" t="s">
        <v>71</v>
      </c>
      <c r="I128" s="191" t="s">
        <v>91</v>
      </c>
      <c r="J128" s="374">
        <v>0</v>
      </c>
      <c r="K128" s="191" t="s">
        <v>71</v>
      </c>
    </row>
    <row r="129" spans="3:11" x14ac:dyDescent="0.35">
      <c r="C129" s="191" t="s">
        <v>351</v>
      </c>
      <c r="D129" s="191" t="s">
        <v>303</v>
      </c>
      <c r="E129" s="191" t="s">
        <v>452</v>
      </c>
      <c r="F129" s="191" t="s">
        <v>71</v>
      </c>
      <c r="G129" s="191" t="s">
        <v>71</v>
      </c>
      <c r="I129" s="191" t="s">
        <v>91</v>
      </c>
      <c r="J129" s="374">
        <v>0</v>
      </c>
      <c r="K129" s="191" t="s">
        <v>71</v>
      </c>
    </row>
    <row r="130" spans="3:11" x14ac:dyDescent="0.35">
      <c r="C130" s="191" t="s">
        <v>372</v>
      </c>
      <c r="D130" s="191" t="s">
        <v>303</v>
      </c>
      <c r="E130" s="191" t="s">
        <v>452</v>
      </c>
      <c r="F130" s="191" t="s">
        <v>71</v>
      </c>
      <c r="G130" s="191" t="s">
        <v>71</v>
      </c>
      <c r="I130" s="191" t="s">
        <v>91</v>
      </c>
      <c r="J130" s="374">
        <v>0</v>
      </c>
      <c r="K130" s="191" t="s">
        <v>71</v>
      </c>
    </row>
    <row r="131" spans="3:11" x14ac:dyDescent="0.35">
      <c r="C131" s="191" t="s">
        <v>348</v>
      </c>
      <c r="D131" s="191" t="s">
        <v>303</v>
      </c>
      <c r="E131" s="191" t="s">
        <v>452</v>
      </c>
      <c r="F131" s="191" t="s">
        <v>71</v>
      </c>
      <c r="G131" s="191" t="s">
        <v>71</v>
      </c>
      <c r="I131" s="191" t="s">
        <v>91</v>
      </c>
      <c r="J131" s="374">
        <v>0</v>
      </c>
      <c r="K131" s="191" t="s">
        <v>71</v>
      </c>
    </row>
    <row r="132" spans="3:11" x14ac:dyDescent="0.35">
      <c r="C132" s="191" t="s">
        <v>362</v>
      </c>
      <c r="D132" s="191" t="s">
        <v>303</v>
      </c>
      <c r="E132" s="191" t="s">
        <v>452</v>
      </c>
      <c r="F132" s="191" t="s">
        <v>71</v>
      </c>
      <c r="G132" s="191" t="s">
        <v>71</v>
      </c>
      <c r="I132" s="191" t="s">
        <v>91</v>
      </c>
      <c r="J132" s="374">
        <v>0</v>
      </c>
      <c r="K132" s="191" t="s">
        <v>71</v>
      </c>
    </row>
    <row r="133" spans="3:11" x14ac:dyDescent="0.35">
      <c r="C133" s="191" t="s">
        <v>334</v>
      </c>
      <c r="D133" s="191" t="s">
        <v>303</v>
      </c>
      <c r="E133" s="191" t="s">
        <v>452</v>
      </c>
      <c r="F133" s="191" t="s">
        <v>71</v>
      </c>
      <c r="G133" s="191" t="s">
        <v>71</v>
      </c>
      <c r="I133" s="191" t="s">
        <v>91</v>
      </c>
      <c r="J133" s="374">
        <v>0</v>
      </c>
      <c r="K133" s="191" t="s">
        <v>71</v>
      </c>
    </row>
    <row r="134" spans="3:11" x14ac:dyDescent="0.35">
      <c r="C134" s="191" t="s">
        <v>338</v>
      </c>
      <c r="D134" s="191" t="s">
        <v>303</v>
      </c>
      <c r="E134" s="191" t="s">
        <v>452</v>
      </c>
      <c r="F134" s="191" t="s">
        <v>71</v>
      </c>
      <c r="G134" s="191" t="s">
        <v>71</v>
      </c>
      <c r="I134" s="191" t="s">
        <v>91</v>
      </c>
      <c r="J134" s="374">
        <v>0</v>
      </c>
      <c r="K134" s="191" t="s">
        <v>71</v>
      </c>
    </row>
    <row r="135" spans="3:11" x14ac:dyDescent="0.35">
      <c r="C135" s="191" t="s">
        <v>384</v>
      </c>
      <c r="D135" s="191" t="s">
        <v>303</v>
      </c>
      <c r="E135" s="191" t="s">
        <v>452</v>
      </c>
      <c r="F135" s="191" t="s">
        <v>71</v>
      </c>
      <c r="G135" s="191" t="s">
        <v>71</v>
      </c>
      <c r="I135" s="191" t="s">
        <v>91</v>
      </c>
      <c r="J135" s="374">
        <v>0</v>
      </c>
      <c r="K135" s="191" t="s">
        <v>71</v>
      </c>
    </row>
    <row r="136" spans="3:11" x14ac:dyDescent="0.35">
      <c r="C136" s="191" t="s">
        <v>395</v>
      </c>
      <c r="D136" s="191" t="s">
        <v>303</v>
      </c>
      <c r="E136" s="191" t="s">
        <v>452</v>
      </c>
      <c r="F136" s="191" t="s">
        <v>71</v>
      </c>
      <c r="G136" s="191" t="s">
        <v>71</v>
      </c>
      <c r="I136" s="191" t="s">
        <v>91</v>
      </c>
      <c r="J136" s="374">
        <v>0</v>
      </c>
      <c r="K136" s="191" t="s">
        <v>71</v>
      </c>
    </row>
    <row r="137" spans="3:11" x14ac:dyDescent="0.35">
      <c r="C137" s="191" t="s">
        <v>377</v>
      </c>
      <c r="D137" s="191" t="s">
        <v>303</v>
      </c>
      <c r="E137" s="191" t="s">
        <v>452</v>
      </c>
      <c r="F137" s="191" t="s">
        <v>71</v>
      </c>
      <c r="G137" s="191" t="s">
        <v>71</v>
      </c>
      <c r="I137" s="191" t="s">
        <v>91</v>
      </c>
      <c r="J137" s="374">
        <v>0</v>
      </c>
      <c r="K137" s="191" t="s">
        <v>71</v>
      </c>
    </row>
    <row r="138" spans="3:11" x14ac:dyDescent="0.35">
      <c r="C138" s="191" t="s">
        <v>334</v>
      </c>
      <c r="D138" s="191" t="s">
        <v>306</v>
      </c>
      <c r="E138" s="191" t="s">
        <v>483</v>
      </c>
      <c r="F138" s="191" t="s">
        <v>71</v>
      </c>
      <c r="G138" s="191" t="s">
        <v>71</v>
      </c>
      <c r="I138" s="191" t="s">
        <v>91</v>
      </c>
      <c r="J138" s="374">
        <v>316252849</v>
      </c>
      <c r="K138" s="191" t="s">
        <v>71</v>
      </c>
    </row>
    <row r="139" spans="3:11" x14ac:dyDescent="0.35">
      <c r="C139" s="191" t="s">
        <v>401</v>
      </c>
      <c r="D139" s="191" t="s">
        <v>300</v>
      </c>
      <c r="E139" s="191" t="s">
        <v>450</v>
      </c>
      <c r="F139" s="191" t="s">
        <v>71</v>
      </c>
      <c r="G139" s="191" t="s">
        <v>71</v>
      </c>
      <c r="I139" s="191" t="s">
        <v>91</v>
      </c>
      <c r="J139" s="374">
        <v>0</v>
      </c>
      <c r="K139" s="191" t="s">
        <v>71</v>
      </c>
    </row>
    <row r="140" spans="3:11" x14ac:dyDescent="0.35">
      <c r="C140" s="191" t="s">
        <v>408</v>
      </c>
      <c r="D140" s="191" t="s">
        <v>300</v>
      </c>
      <c r="E140" s="191" t="s">
        <v>450</v>
      </c>
      <c r="F140" s="191" t="s">
        <v>71</v>
      </c>
      <c r="G140" s="191" t="s">
        <v>71</v>
      </c>
      <c r="I140" s="191" t="s">
        <v>91</v>
      </c>
      <c r="J140" s="374">
        <v>0</v>
      </c>
      <c r="K140" s="191" t="s">
        <v>71</v>
      </c>
    </row>
    <row r="141" spans="3:11" x14ac:dyDescent="0.35">
      <c r="C141" s="191" t="s">
        <v>368</v>
      </c>
      <c r="D141" s="191" t="s">
        <v>300</v>
      </c>
      <c r="E141" s="191" t="s">
        <v>450</v>
      </c>
      <c r="F141" s="191" t="s">
        <v>71</v>
      </c>
      <c r="G141" s="191" t="s">
        <v>71</v>
      </c>
      <c r="I141" s="191" t="s">
        <v>91</v>
      </c>
      <c r="J141" s="374">
        <v>0</v>
      </c>
      <c r="K141" s="191" t="s">
        <v>71</v>
      </c>
    </row>
    <row r="142" spans="3:11" x14ac:dyDescent="0.35">
      <c r="C142" s="191" t="s">
        <v>398</v>
      </c>
      <c r="D142" s="191" t="s">
        <v>300</v>
      </c>
      <c r="E142" s="191" t="s">
        <v>450</v>
      </c>
      <c r="F142" s="191" t="s">
        <v>71</v>
      </c>
      <c r="G142" s="191" t="s">
        <v>71</v>
      </c>
      <c r="I142" s="191" t="s">
        <v>91</v>
      </c>
      <c r="J142" s="374">
        <v>0</v>
      </c>
      <c r="K142" s="191" t="s">
        <v>71</v>
      </c>
    </row>
    <row r="143" spans="3:11" x14ac:dyDescent="0.35">
      <c r="C143" s="191" t="s">
        <v>365</v>
      </c>
      <c r="D143" s="191" t="s">
        <v>300</v>
      </c>
      <c r="E143" s="191" t="s">
        <v>450</v>
      </c>
      <c r="F143" s="191" t="s">
        <v>71</v>
      </c>
      <c r="G143" s="191" t="s">
        <v>71</v>
      </c>
      <c r="I143" s="191" t="s">
        <v>91</v>
      </c>
      <c r="J143" s="374">
        <v>0</v>
      </c>
      <c r="K143" s="191" t="s">
        <v>71</v>
      </c>
    </row>
    <row r="144" spans="3:11" x14ac:dyDescent="0.35">
      <c r="C144" s="191" t="s">
        <v>390</v>
      </c>
      <c r="D144" s="191" t="s">
        <v>300</v>
      </c>
      <c r="E144" s="191" t="s">
        <v>450</v>
      </c>
      <c r="F144" s="191" t="s">
        <v>71</v>
      </c>
      <c r="G144" s="191" t="s">
        <v>71</v>
      </c>
      <c r="I144" s="191" t="s">
        <v>91</v>
      </c>
      <c r="J144" s="374">
        <v>0</v>
      </c>
      <c r="K144" s="191" t="s">
        <v>71</v>
      </c>
    </row>
    <row r="145" spans="3:11" x14ac:dyDescent="0.35">
      <c r="C145" s="191" t="s">
        <v>356</v>
      </c>
      <c r="D145" s="191" t="s">
        <v>300</v>
      </c>
      <c r="E145" s="191" t="s">
        <v>450</v>
      </c>
      <c r="F145" s="191" t="s">
        <v>71</v>
      </c>
      <c r="G145" s="191" t="s">
        <v>71</v>
      </c>
      <c r="I145" s="191" t="s">
        <v>91</v>
      </c>
      <c r="J145" s="374">
        <v>0</v>
      </c>
      <c r="K145" s="191" t="s">
        <v>71</v>
      </c>
    </row>
    <row r="146" spans="3:11" x14ac:dyDescent="0.35">
      <c r="C146" s="191" t="s">
        <v>328</v>
      </c>
      <c r="D146" s="191" t="s">
        <v>300</v>
      </c>
      <c r="E146" s="191" t="s">
        <v>450</v>
      </c>
      <c r="F146" s="191" t="s">
        <v>71</v>
      </c>
      <c r="G146" s="191" t="s">
        <v>71</v>
      </c>
      <c r="I146" s="191" t="s">
        <v>91</v>
      </c>
      <c r="J146" s="375">
        <v>34772581751</v>
      </c>
      <c r="K146" s="191" t="s">
        <v>71</v>
      </c>
    </row>
    <row r="147" spans="3:11" x14ac:dyDescent="0.35">
      <c r="C147" s="191" t="s">
        <v>403</v>
      </c>
      <c r="D147" s="191" t="s">
        <v>300</v>
      </c>
      <c r="E147" s="191" t="s">
        <v>450</v>
      </c>
      <c r="F147" s="191" t="s">
        <v>71</v>
      </c>
      <c r="G147" s="191" t="s">
        <v>71</v>
      </c>
      <c r="I147" s="191" t="s">
        <v>91</v>
      </c>
      <c r="J147" s="374">
        <v>0</v>
      </c>
      <c r="K147" s="191" t="s">
        <v>71</v>
      </c>
    </row>
    <row r="148" spans="3:11" x14ac:dyDescent="0.35">
      <c r="C148" s="191" t="s">
        <v>336</v>
      </c>
      <c r="D148" s="191" t="s">
        <v>300</v>
      </c>
      <c r="E148" s="191" t="s">
        <v>450</v>
      </c>
      <c r="F148" s="191" t="s">
        <v>71</v>
      </c>
      <c r="G148" s="191" t="s">
        <v>71</v>
      </c>
      <c r="I148" s="191" t="s">
        <v>91</v>
      </c>
      <c r="J148" s="374">
        <v>9145248809</v>
      </c>
      <c r="K148" s="191" t="s">
        <v>71</v>
      </c>
    </row>
    <row r="149" spans="3:11" x14ac:dyDescent="0.35">
      <c r="C149" s="191" t="s">
        <v>374</v>
      </c>
      <c r="D149" s="191" t="s">
        <v>300</v>
      </c>
      <c r="E149" s="191" t="s">
        <v>450</v>
      </c>
      <c r="F149" s="191" t="s">
        <v>71</v>
      </c>
      <c r="G149" s="191" t="s">
        <v>71</v>
      </c>
      <c r="I149" s="191" t="s">
        <v>91</v>
      </c>
      <c r="J149" s="374">
        <v>0</v>
      </c>
      <c r="K149" s="191" t="s">
        <v>71</v>
      </c>
    </row>
    <row r="150" spans="3:11" x14ac:dyDescent="0.35">
      <c r="C150" s="191" t="s">
        <v>379</v>
      </c>
      <c r="D150" s="191" t="s">
        <v>300</v>
      </c>
      <c r="E150" s="191" t="s">
        <v>450</v>
      </c>
      <c r="F150" s="191" t="s">
        <v>71</v>
      </c>
      <c r="G150" s="191" t="s">
        <v>71</v>
      </c>
      <c r="I150" s="191" t="s">
        <v>91</v>
      </c>
      <c r="J150" s="374">
        <v>0</v>
      </c>
      <c r="K150" s="191" t="s">
        <v>71</v>
      </c>
    </row>
    <row r="151" spans="3:11" x14ac:dyDescent="0.35">
      <c r="C151" s="191" t="s">
        <v>392</v>
      </c>
      <c r="D151" s="191" t="s">
        <v>300</v>
      </c>
      <c r="E151" s="191" t="s">
        <v>450</v>
      </c>
      <c r="F151" s="191" t="s">
        <v>71</v>
      </c>
      <c r="G151" s="191" t="s">
        <v>71</v>
      </c>
      <c r="I151" s="191" t="s">
        <v>91</v>
      </c>
      <c r="J151" s="374">
        <v>0</v>
      </c>
      <c r="K151" s="191" t="s">
        <v>71</v>
      </c>
    </row>
    <row r="152" spans="3:11" x14ac:dyDescent="0.35">
      <c r="C152" s="191" t="s">
        <v>406</v>
      </c>
      <c r="D152" s="191" t="s">
        <v>300</v>
      </c>
      <c r="E152" s="191" t="s">
        <v>450</v>
      </c>
      <c r="F152" s="191" t="s">
        <v>71</v>
      </c>
      <c r="G152" s="191" t="s">
        <v>71</v>
      </c>
      <c r="I152" s="191" t="s">
        <v>91</v>
      </c>
      <c r="J152" s="374">
        <v>0</v>
      </c>
      <c r="K152" s="191" t="s">
        <v>71</v>
      </c>
    </row>
    <row r="153" spans="3:11" x14ac:dyDescent="0.35">
      <c r="C153" s="191" t="s">
        <v>410</v>
      </c>
      <c r="D153" s="191" t="s">
        <v>300</v>
      </c>
      <c r="E153" s="191" t="s">
        <v>450</v>
      </c>
      <c r="F153" s="191" t="s">
        <v>71</v>
      </c>
      <c r="G153" s="191" t="s">
        <v>71</v>
      </c>
      <c r="I153" s="191" t="s">
        <v>91</v>
      </c>
      <c r="J153" s="374">
        <v>0</v>
      </c>
      <c r="K153" s="191" t="s">
        <v>71</v>
      </c>
    </row>
    <row r="154" spans="3:11" x14ac:dyDescent="0.35">
      <c r="C154" s="191" t="s">
        <v>343</v>
      </c>
      <c r="D154" s="191" t="s">
        <v>300</v>
      </c>
      <c r="E154" s="191" t="s">
        <v>450</v>
      </c>
      <c r="F154" s="191" t="s">
        <v>71</v>
      </c>
      <c r="G154" s="191" t="s">
        <v>71</v>
      </c>
      <c r="I154" s="191" t="s">
        <v>91</v>
      </c>
      <c r="J154" s="374">
        <v>0</v>
      </c>
      <c r="K154" s="191" t="s">
        <v>71</v>
      </c>
    </row>
    <row r="155" spans="3:11" x14ac:dyDescent="0.35">
      <c r="C155" s="191" t="s">
        <v>353</v>
      </c>
      <c r="D155" s="191" t="s">
        <v>300</v>
      </c>
      <c r="E155" s="191" t="s">
        <v>450</v>
      </c>
      <c r="F155" s="191" t="s">
        <v>71</v>
      </c>
      <c r="G155" s="191" t="s">
        <v>71</v>
      </c>
      <c r="I155" s="191" t="s">
        <v>91</v>
      </c>
      <c r="J155" s="374">
        <v>0</v>
      </c>
      <c r="K155" s="191" t="s">
        <v>71</v>
      </c>
    </row>
    <row r="156" spans="3:11" x14ac:dyDescent="0.35">
      <c r="C156" s="191" t="s">
        <v>387</v>
      </c>
      <c r="D156" s="191" t="s">
        <v>300</v>
      </c>
      <c r="E156" s="191" t="s">
        <v>450</v>
      </c>
      <c r="F156" s="191" t="s">
        <v>71</v>
      </c>
      <c r="G156" s="191" t="s">
        <v>71</v>
      </c>
      <c r="I156" s="191" t="s">
        <v>91</v>
      </c>
      <c r="J156" s="374">
        <v>0</v>
      </c>
      <c r="K156" s="191" t="s">
        <v>71</v>
      </c>
    </row>
    <row r="157" spans="3:11" x14ac:dyDescent="0.35">
      <c r="C157" s="191" t="s">
        <v>382</v>
      </c>
      <c r="D157" s="191" t="s">
        <v>300</v>
      </c>
      <c r="E157" s="191" t="s">
        <v>450</v>
      </c>
      <c r="F157" s="191" t="s">
        <v>71</v>
      </c>
      <c r="G157" s="191" t="s">
        <v>71</v>
      </c>
      <c r="I157" s="191" t="s">
        <v>91</v>
      </c>
      <c r="J157" s="374">
        <v>0</v>
      </c>
      <c r="K157" s="191" t="s">
        <v>71</v>
      </c>
    </row>
    <row r="158" spans="3:11" x14ac:dyDescent="0.35">
      <c r="C158" s="191" t="s">
        <v>346</v>
      </c>
      <c r="D158" s="191" t="s">
        <v>300</v>
      </c>
      <c r="E158" s="191" t="s">
        <v>450</v>
      </c>
      <c r="F158" s="191" t="s">
        <v>71</v>
      </c>
      <c r="G158" s="191" t="s">
        <v>71</v>
      </c>
      <c r="I158" s="191" t="s">
        <v>91</v>
      </c>
      <c r="J158" s="374">
        <v>0</v>
      </c>
      <c r="K158" s="191" t="s">
        <v>71</v>
      </c>
    </row>
    <row r="159" spans="3:11" x14ac:dyDescent="0.35">
      <c r="C159" s="191" t="s">
        <v>359</v>
      </c>
      <c r="D159" s="191" t="s">
        <v>300</v>
      </c>
      <c r="E159" s="191" t="s">
        <v>450</v>
      </c>
      <c r="F159" s="191" t="s">
        <v>71</v>
      </c>
      <c r="G159" s="191" t="s">
        <v>71</v>
      </c>
      <c r="I159" s="191" t="s">
        <v>91</v>
      </c>
      <c r="J159" s="374">
        <v>0</v>
      </c>
      <c r="K159" s="191" t="s">
        <v>71</v>
      </c>
    </row>
    <row r="160" spans="3:11" x14ac:dyDescent="0.35">
      <c r="C160" s="191" t="s">
        <v>341</v>
      </c>
      <c r="D160" s="191" t="s">
        <v>300</v>
      </c>
      <c r="E160" s="191" t="s">
        <v>450</v>
      </c>
      <c r="F160" s="191" t="s">
        <v>71</v>
      </c>
      <c r="G160" s="191" t="s">
        <v>71</v>
      </c>
      <c r="I160" s="191" t="s">
        <v>91</v>
      </c>
      <c r="J160" s="374">
        <v>0</v>
      </c>
      <c r="K160" s="191" t="s">
        <v>71</v>
      </c>
    </row>
    <row r="161" spans="3:11" x14ac:dyDescent="0.35">
      <c r="C161" s="191" t="s">
        <v>351</v>
      </c>
      <c r="D161" s="191" t="s">
        <v>300</v>
      </c>
      <c r="E161" s="191" t="s">
        <v>450</v>
      </c>
      <c r="F161" s="191" t="s">
        <v>71</v>
      </c>
      <c r="G161" s="191" t="s">
        <v>71</v>
      </c>
      <c r="I161" s="191" t="s">
        <v>91</v>
      </c>
      <c r="J161" s="374">
        <v>0</v>
      </c>
      <c r="K161" s="191" t="s">
        <v>71</v>
      </c>
    </row>
    <row r="162" spans="3:11" x14ac:dyDescent="0.35">
      <c r="C162" s="191" t="s">
        <v>372</v>
      </c>
      <c r="D162" s="191" t="s">
        <v>300</v>
      </c>
      <c r="E162" s="191" t="s">
        <v>450</v>
      </c>
      <c r="F162" s="191" t="s">
        <v>71</v>
      </c>
      <c r="G162" s="191" t="s">
        <v>71</v>
      </c>
      <c r="I162" s="191" t="s">
        <v>91</v>
      </c>
      <c r="J162" s="374">
        <v>0</v>
      </c>
      <c r="K162" s="191" t="s">
        <v>71</v>
      </c>
    </row>
    <row r="163" spans="3:11" x14ac:dyDescent="0.35">
      <c r="C163" s="191" t="s">
        <v>348</v>
      </c>
      <c r="D163" s="191" t="s">
        <v>300</v>
      </c>
      <c r="E163" s="191" t="s">
        <v>450</v>
      </c>
      <c r="F163" s="191" t="s">
        <v>71</v>
      </c>
      <c r="G163" s="191" t="s">
        <v>71</v>
      </c>
      <c r="I163" s="191" t="s">
        <v>91</v>
      </c>
      <c r="J163" s="374">
        <v>0</v>
      </c>
      <c r="K163" s="191" t="s">
        <v>71</v>
      </c>
    </row>
    <row r="164" spans="3:11" x14ac:dyDescent="0.35">
      <c r="C164" s="191" t="s">
        <v>362</v>
      </c>
      <c r="D164" s="191" t="s">
        <v>300</v>
      </c>
      <c r="E164" s="191" t="s">
        <v>450</v>
      </c>
      <c r="F164" s="191" t="s">
        <v>71</v>
      </c>
      <c r="G164" s="191" t="s">
        <v>71</v>
      </c>
      <c r="I164" s="191" t="s">
        <v>91</v>
      </c>
      <c r="J164" s="374">
        <v>0</v>
      </c>
      <c r="K164" s="191" t="s">
        <v>71</v>
      </c>
    </row>
    <row r="165" spans="3:11" x14ac:dyDescent="0.35">
      <c r="C165" s="191" t="s">
        <v>334</v>
      </c>
      <c r="D165" s="191" t="s">
        <v>300</v>
      </c>
      <c r="E165" s="191" t="s">
        <v>450</v>
      </c>
      <c r="F165" s="191" t="s">
        <v>71</v>
      </c>
      <c r="G165" s="191" t="s">
        <v>71</v>
      </c>
      <c r="I165" s="191" t="s">
        <v>91</v>
      </c>
      <c r="J165" s="374">
        <v>10206096164</v>
      </c>
      <c r="K165" s="191" t="s">
        <v>71</v>
      </c>
    </row>
    <row r="166" spans="3:11" x14ac:dyDescent="0.35">
      <c r="C166" s="191" t="s">
        <v>338</v>
      </c>
      <c r="D166" s="191" t="s">
        <v>300</v>
      </c>
      <c r="E166" s="191" t="s">
        <v>450</v>
      </c>
      <c r="F166" s="191" t="s">
        <v>71</v>
      </c>
      <c r="G166" s="191" t="s">
        <v>71</v>
      </c>
      <c r="I166" s="191" t="s">
        <v>91</v>
      </c>
      <c r="J166" s="374">
        <v>0</v>
      </c>
      <c r="K166" s="191" t="s">
        <v>71</v>
      </c>
    </row>
    <row r="167" spans="3:11" x14ac:dyDescent="0.35">
      <c r="C167" s="191" t="s">
        <v>384</v>
      </c>
      <c r="D167" s="191" t="s">
        <v>300</v>
      </c>
      <c r="E167" s="191" t="s">
        <v>450</v>
      </c>
      <c r="F167" s="191" t="s">
        <v>71</v>
      </c>
      <c r="G167" s="191" t="s">
        <v>71</v>
      </c>
      <c r="I167" s="191" t="s">
        <v>91</v>
      </c>
      <c r="J167" s="374">
        <v>0</v>
      </c>
      <c r="K167" s="191" t="s">
        <v>71</v>
      </c>
    </row>
    <row r="168" spans="3:11" x14ac:dyDescent="0.35">
      <c r="C168" s="191" t="s">
        <v>395</v>
      </c>
      <c r="D168" s="191" t="s">
        <v>300</v>
      </c>
      <c r="E168" s="191" t="s">
        <v>450</v>
      </c>
      <c r="F168" s="191" t="s">
        <v>71</v>
      </c>
      <c r="G168" s="191" t="s">
        <v>71</v>
      </c>
      <c r="I168" s="191" t="s">
        <v>91</v>
      </c>
      <c r="J168" s="374">
        <v>0</v>
      </c>
      <c r="K168" s="191" t="s">
        <v>71</v>
      </c>
    </row>
    <row r="169" spans="3:11" x14ac:dyDescent="0.35">
      <c r="C169" s="191" t="s">
        <v>377</v>
      </c>
      <c r="D169" s="191" t="s">
        <v>300</v>
      </c>
      <c r="E169" s="191" t="s">
        <v>450</v>
      </c>
      <c r="F169" s="191" t="s">
        <v>71</v>
      </c>
      <c r="G169" s="191" t="s">
        <v>71</v>
      </c>
      <c r="I169" s="191" t="s">
        <v>91</v>
      </c>
      <c r="J169" s="374">
        <v>0</v>
      </c>
      <c r="K169" s="191" t="s">
        <v>71</v>
      </c>
    </row>
    <row r="170" spans="3:11" x14ac:dyDescent="0.35">
      <c r="C170" s="191" t="s">
        <v>401</v>
      </c>
      <c r="D170" s="191" t="s">
        <v>305</v>
      </c>
      <c r="E170" s="283" t="s">
        <v>479</v>
      </c>
      <c r="F170" s="191" t="s">
        <v>71</v>
      </c>
      <c r="G170" s="191" t="s">
        <v>71</v>
      </c>
      <c r="I170" s="191" t="s">
        <v>91</v>
      </c>
      <c r="J170" s="374">
        <v>428520</v>
      </c>
      <c r="K170" s="191" t="s">
        <v>71</v>
      </c>
    </row>
    <row r="171" spans="3:11" x14ac:dyDescent="0.35">
      <c r="C171" s="191" t="s">
        <v>408</v>
      </c>
      <c r="D171" s="191" t="s">
        <v>305</v>
      </c>
      <c r="E171" s="283" t="s">
        <v>479</v>
      </c>
      <c r="F171" s="191" t="s">
        <v>71</v>
      </c>
      <c r="G171" s="191" t="s">
        <v>71</v>
      </c>
      <c r="I171" s="191" t="s">
        <v>91</v>
      </c>
      <c r="J171" s="374">
        <v>25213680</v>
      </c>
      <c r="K171" s="191" t="s">
        <v>71</v>
      </c>
    </row>
    <row r="172" spans="3:11" x14ac:dyDescent="0.35">
      <c r="C172" s="191" t="s">
        <v>368</v>
      </c>
      <c r="D172" s="191" t="s">
        <v>305</v>
      </c>
      <c r="E172" s="283" t="s">
        <v>479</v>
      </c>
      <c r="F172" s="191" t="s">
        <v>71</v>
      </c>
      <c r="G172" s="191" t="s">
        <v>71</v>
      </c>
      <c r="I172" s="191" t="s">
        <v>91</v>
      </c>
      <c r="J172" s="374">
        <v>0</v>
      </c>
      <c r="K172" s="191" t="s">
        <v>71</v>
      </c>
    </row>
    <row r="173" spans="3:11" x14ac:dyDescent="0.35">
      <c r="C173" s="191" t="s">
        <v>398</v>
      </c>
      <c r="D173" s="191" t="s">
        <v>305</v>
      </c>
      <c r="E173" s="283" t="s">
        <v>479</v>
      </c>
      <c r="F173" s="191" t="s">
        <v>71</v>
      </c>
      <c r="G173" s="191" t="s">
        <v>71</v>
      </c>
      <c r="I173" s="191" t="s">
        <v>91</v>
      </c>
      <c r="J173" s="374">
        <v>29388284</v>
      </c>
      <c r="K173" s="191" t="s">
        <v>71</v>
      </c>
    </row>
    <row r="174" spans="3:11" x14ac:dyDescent="0.35">
      <c r="C174" s="191" t="s">
        <v>365</v>
      </c>
      <c r="D174" s="191" t="s">
        <v>305</v>
      </c>
      <c r="E174" s="283" t="s">
        <v>479</v>
      </c>
      <c r="F174" s="191" t="s">
        <v>71</v>
      </c>
      <c r="G174" s="191" t="s">
        <v>71</v>
      </c>
      <c r="I174" s="191" t="s">
        <v>91</v>
      </c>
      <c r="J174" s="374">
        <v>145903409</v>
      </c>
      <c r="K174" s="191" t="s">
        <v>71</v>
      </c>
    </row>
    <row r="175" spans="3:11" x14ac:dyDescent="0.35">
      <c r="C175" s="191" t="s">
        <v>390</v>
      </c>
      <c r="D175" s="191" t="s">
        <v>305</v>
      </c>
      <c r="E175" s="283" t="s">
        <v>479</v>
      </c>
      <c r="F175" s="191" t="s">
        <v>71</v>
      </c>
      <c r="G175" s="191" t="s">
        <v>71</v>
      </c>
      <c r="I175" s="191" t="s">
        <v>91</v>
      </c>
      <c r="J175" s="374">
        <v>600984631</v>
      </c>
      <c r="K175" s="191" t="s">
        <v>71</v>
      </c>
    </row>
    <row r="176" spans="3:11" x14ac:dyDescent="0.35">
      <c r="C176" s="191" t="s">
        <v>356</v>
      </c>
      <c r="D176" s="191" t="s">
        <v>305</v>
      </c>
      <c r="E176" s="283" t="s">
        <v>479</v>
      </c>
      <c r="F176" s="191" t="s">
        <v>71</v>
      </c>
      <c r="G176" s="191" t="s">
        <v>71</v>
      </c>
      <c r="I176" s="191" t="s">
        <v>91</v>
      </c>
      <c r="J176" s="374">
        <v>134600403</v>
      </c>
      <c r="K176" s="191" t="s">
        <v>71</v>
      </c>
    </row>
    <row r="177" spans="3:11" x14ac:dyDescent="0.35">
      <c r="C177" s="191" t="s">
        <v>403</v>
      </c>
      <c r="D177" s="191" t="s">
        <v>305</v>
      </c>
      <c r="E177" s="283" t="s">
        <v>479</v>
      </c>
      <c r="F177" s="191" t="s">
        <v>71</v>
      </c>
      <c r="G177" s="191" t="s">
        <v>71</v>
      </c>
      <c r="I177" s="191" t="s">
        <v>91</v>
      </c>
      <c r="J177" s="374">
        <v>0</v>
      </c>
      <c r="K177" s="191" t="s">
        <v>71</v>
      </c>
    </row>
    <row r="178" spans="3:11" x14ac:dyDescent="0.35">
      <c r="C178" s="191" t="s">
        <v>336</v>
      </c>
      <c r="D178" s="191" t="s">
        <v>305</v>
      </c>
      <c r="E178" s="283" t="s">
        <v>479</v>
      </c>
      <c r="F178" s="191" t="s">
        <v>71</v>
      </c>
      <c r="G178" s="191" t="s">
        <v>71</v>
      </c>
      <c r="I178" s="191" t="s">
        <v>91</v>
      </c>
      <c r="J178" s="374">
        <v>2220627556</v>
      </c>
      <c r="K178" s="191" t="s">
        <v>71</v>
      </c>
    </row>
    <row r="179" spans="3:11" x14ac:dyDescent="0.35">
      <c r="C179" s="191" t="s">
        <v>374</v>
      </c>
      <c r="D179" s="191" t="s">
        <v>305</v>
      </c>
      <c r="E179" s="283" t="s">
        <v>479</v>
      </c>
      <c r="F179" s="191" t="s">
        <v>71</v>
      </c>
      <c r="G179" s="191" t="s">
        <v>71</v>
      </c>
      <c r="I179" s="191" t="s">
        <v>91</v>
      </c>
      <c r="J179" s="374">
        <v>0</v>
      </c>
      <c r="K179" s="191" t="s">
        <v>71</v>
      </c>
    </row>
    <row r="180" spans="3:11" x14ac:dyDescent="0.35">
      <c r="C180" s="191" t="s">
        <v>379</v>
      </c>
      <c r="D180" s="191" t="s">
        <v>305</v>
      </c>
      <c r="E180" s="283" t="s">
        <v>479</v>
      </c>
      <c r="F180" s="191" t="s">
        <v>71</v>
      </c>
      <c r="G180" s="191" t="s">
        <v>71</v>
      </c>
      <c r="I180" s="191" t="s">
        <v>91</v>
      </c>
      <c r="J180" s="374">
        <v>0</v>
      </c>
      <c r="K180" s="191" t="s">
        <v>71</v>
      </c>
    </row>
    <row r="181" spans="3:11" x14ac:dyDescent="0.35">
      <c r="C181" s="191" t="s">
        <v>392</v>
      </c>
      <c r="D181" s="191" t="s">
        <v>305</v>
      </c>
      <c r="E181" s="283" t="s">
        <v>479</v>
      </c>
      <c r="F181" s="191" t="s">
        <v>71</v>
      </c>
      <c r="G181" s="191" t="s">
        <v>71</v>
      </c>
      <c r="I181" s="191" t="s">
        <v>91</v>
      </c>
      <c r="J181" s="374">
        <v>0</v>
      </c>
      <c r="K181" s="191" t="s">
        <v>71</v>
      </c>
    </row>
    <row r="182" spans="3:11" x14ac:dyDescent="0.35">
      <c r="C182" s="191" t="s">
        <v>406</v>
      </c>
      <c r="D182" s="191" t="s">
        <v>305</v>
      </c>
      <c r="E182" s="283" t="s">
        <v>479</v>
      </c>
      <c r="F182" s="191" t="s">
        <v>71</v>
      </c>
      <c r="G182" s="191" t="s">
        <v>71</v>
      </c>
      <c r="I182" s="191" t="s">
        <v>91</v>
      </c>
      <c r="J182" s="374">
        <v>352294501</v>
      </c>
      <c r="K182" s="191" t="s">
        <v>71</v>
      </c>
    </row>
    <row r="183" spans="3:11" x14ac:dyDescent="0.35">
      <c r="C183" s="191" t="s">
        <v>410</v>
      </c>
      <c r="D183" s="191" t="s">
        <v>305</v>
      </c>
      <c r="E183" s="283" t="s">
        <v>479</v>
      </c>
      <c r="F183" s="191" t="s">
        <v>71</v>
      </c>
      <c r="G183" s="191" t="s">
        <v>71</v>
      </c>
      <c r="I183" s="191" t="s">
        <v>91</v>
      </c>
      <c r="J183" s="374">
        <v>0</v>
      </c>
      <c r="K183" s="191" t="s">
        <v>71</v>
      </c>
    </row>
    <row r="184" spans="3:11" x14ac:dyDescent="0.35">
      <c r="C184" s="191" t="s">
        <v>343</v>
      </c>
      <c r="D184" s="191" t="s">
        <v>305</v>
      </c>
      <c r="E184" s="283" t="s">
        <v>479</v>
      </c>
      <c r="F184" s="191" t="s">
        <v>71</v>
      </c>
      <c r="G184" s="191" t="s">
        <v>71</v>
      </c>
      <c r="I184" s="191" t="s">
        <v>91</v>
      </c>
      <c r="J184" s="374">
        <v>4422632393</v>
      </c>
      <c r="K184" s="191" t="s">
        <v>71</v>
      </c>
    </row>
    <row r="185" spans="3:11" x14ac:dyDescent="0.35">
      <c r="C185" s="191" t="s">
        <v>353</v>
      </c>
      <c r="D185" s="191" t="s">
        <v>305</v>
      </c>
      <c r="E185" s="283" t="s">
        <v>479</v>
      </c>
      <c r="F185" s="191" t="s">
        <v>71</v>
      </c>
      <c r="G185" s="191" t="s">
        <v>71</v>
      </c>
      <c r="I185" s="191" t="s">
        <v>91</v>
      </c>
      <c r="J185" s="374">
        <v>1595963488</v>
      </c>
      <c r="K185" s="191" t="s">
        <v>71</v>
      </c>
    </row>
    <row r="186" spans="3:11" x14ac:dyDescent="0.35">
      <c r="C186" s="191" t="s">
        <v>387</v>
      </c>
      <c r="D186" s="191" t="s">
        <v>305</v>
      </c>
      <c r="E186" s="283" t="s">
        <v>479</v>
      </c>
      <c r="F186" s="191" t="s">
        <v>71</v>
      </c>
      <c r="G186" s="191" t="s">
        <v>71</v>
      </c>
      <c r="I186" s="191" t="s">
        <v>91</v>
      </c>
      <c r="J186" s="374">
        <v>0</v>
      </c>
      <c r="K186" s="191" t="s">
        <v>71</v>
      </c>
    </row>
    <row r="187" spans="3:11" x14ac:dyDescent="0.35">
      <c r="C187" s="191" t="s">
        <v>382</v>
      </c>
      <c r="D187" s="191" t="s">
        <v>305</v>
      </c>
      <c r="E187" s="283" t="s">
        <v>479</v>
      </c>
      <c r="F187" s="191" t="s">
        <v>71</v>
      </c>
      <c r="G187" s="191" t="s">
        <v>71</v>
      </c>
      <c r="I187" s="191" t="s">
        <v>91</v>
      </c>
      <c r="J187" s="374">
        <v>563653</v>
      </c>
      <c r="K187" s="191" t="s">
        <v>71</v>
      </c>
    </row>
    <row r="188" spans="3:11" x14ac:dyDescent="0.35">
      <c r="C188" s="191" t="s">
        <v>346</v>
      </c>
      <c r="D188" s="191" t="s">
        <v>305</v>
      </c>
      <c r="E188" s="283" t="s">
        <v>479</v>
      </c>
      <c r="F188" s="191" t="s">
        <v>71</v>
      </c>
      <c r="G188" s="191" t="s">
        <v>71</v>
      </c>
      <c r="I188" s="191" t="s">
        <v>91</v>
      </c>
      <c r="J188" s="374">
        <v>2439985023</v>
      </c>
      <c r="K188" s="191" t="s">
        <v>71</v>
      </c>
    </row>
    <row r="189" spans="3:11" x14ac:dyDescent="0.35">
      <c r="C189" s="191" t="s">
        <v>359</v>
      </c>
      <c r="D189" s="191" t="s">
        <v>305</v>
      </c>
      <c r="E189" s="283" t="s">
        <v>479</v>
      </c>
      <c r="F189" s="191" t="s">
        <v>71</v>
      </c>
      <c r="G189" s="191" t="s">
        <v>71</v>
      </c>
      <c r="I189" s="191" t="s">
        <v>91</v>
      </c>
      <c r="J189" s="374">
        <v>1586298315</v>
      </c>
      <c r="K189" s="191" t="s">
        <v>71</v>
      </c>
    </row>
    <row r="190" spans="3:11" x14ac:dyDescent="0.35">
      <c r="C190" s="191" t="s">
        <v>341</v>
      </c>
      <c r="D190" s="191" t="s">
        <v>305</v>
      </c>
      <c r="E190" s="283" t="s">
        <v>479</v>
      </c>
      <c r="F190" s="191" t="s">
        <v>71</v>
      </c>
      <c r="G190" s="191" t="s">
        <v>71</v>
      </c>
      <c r="I190" s="191" t="s">
        <v>91</v>
      </c>
      <c r="J190" s="374">
        <v>4771937002</v>
      </c>
      <c r="K190" s="191" t="s">
        <v>71</v>
      </c>
    </row>
    <row r="191" spans="3:11" x14ac:dyDescent="0.35">
      <c r="C191" s="191" t="s">
        <v>351</v>
      </c>
      <c r="D191" s="191" t="s">
        <v>305</v>
      </c>
      <c r="E191" s="283" t="s">
        <v>479</v>
      </c>
      <c r="F191" s="191" t="s">
        <v>71</v>
      </c>
      <c r="G191" s="191" t="s">
        <v>71</v>
      </c>
      <c r="I191" s="191" t="s">
        <v>91</v>
      </c>
      <c r="J191" s="374">
        <v>2534066485</v>
      </c>
      <c r="K191" s="191" t="s">
        <v>71</v>
      </c>
    </row>
    <row r="192" spans="3:11" x14ac:dyDescent="0.35">
      <c r="C192" s="191" t="s">
        <v>372</v>
      </c>
      <c r="D192" s="191" t="s">
        <v>305</v>
      </c>
      <c r="E192" s="283" t="s">
        <v>479</v>
      </c>
      <c r="F192" s="191" t="s">
        <v>71</v>
      </c>
      <c r="G192" s="191" t="s">
        <v>71</v>
      </c>
      <c r="I192" s="191" t="s">
        <v>91</v>
      </c>
      <c r="J192" s="374">
        <v>17147000</v>
      </c>
      <c r="K192" s="191" t="s">
        <v>71</v>
      </c>
    </row>
    <row r="193" spans="3:11" x14ac:dyDescent="0.35">
      <c r="C193" s="191" t="s">
        <v>348</v>
      </c>
      <c r="D193" s="191" t="s">
        <v>305</v>
      </c>
      <c r="E193" s="283" t="s">
        <v>479</v>
      </c>
      <c r="F193" s="191" t="s">
        <v>71</v>
      </c>
      <c r="G193" s="191" t="s">
        <v>71</v>
      </c>
      <c r="I193" s="191" t="s">
        <v>91</v>
      </c>
      <c r="J193" s="374">
        <v>11254350</v>
      </c>
      <c r="K193" s="191" t="s">
        <v>71</v>
      </c>
    </row>
    <row r="194" spans="3:11" x14ac:dyDescent="0.35">
      <c r="C194" s="191" t="s">
        <v>362</v>
      </c>
      <c r="D194" s="191" t="s">
        <v>305</v>
      </c>
      <c r="E194" s="283" t="s">
        <v>479</v>
      </c>
      <c r="F194" s="191" t="s">
        <v>71</v>
      </c>
      <c r="G194" s="191" t="s">
        <v>71</v>
      </c>
      <c r="I194" s="191" t="s">
        <v>91</v>
      </c>
      <c r="J194" s="374">
        <v>5118268</v>
      </c>
      <c r="K194" s="191" t="s">
        <v>71</v>
      </c>
    </row>
    <row r="195" spans="3:11" x14ac:dyDescent="0.35">
      <c r="C195" s="191" t="s">
        <v>338</v>
      </c>
      <c r="D195" s="191" t="s">
        <v>305</v>
      </c>
      <c r="E195" s="283" t="s">
        <v>479</v>
      </c>
      <c r="F195" s="191" t="s">
        <v>71</v>
      </c>
      <c r="G195" s="191" t="s">
        <v>71</v>
      </c>
      <c r="I195" s="191" t="s">
        <v>91</v>
      </c>
      <c r="J195" s="374">
        <v>12964494974</v>
      </c>
      <c r="K195" s="191" t="s">
        <v>71</v>
      </c>
    </row>
    <row r="196" spans="3:11" x14ac:dyDescent="0.35">
      <c r="C196" s="191" t="s">
        <v>384</v>
      </c>
      <c r="D196" s="191" t="s">
        <v>305</v>
      </c>
      <c r="E196" s="283" t="s">
        <v>479</v>
      </c>
      <c r="F196" s="191" t="s">
        <v>71</v>
      </c>
      <c r="G196" s="191" t="s">
        <v>71</v>
      </c>
      <c r="I196" s="191" t="s">
        <v>91</v>
      </c>
      <c r="J196" s="374">
        <v>0</v>
      </c>
      <c r="K196" s="191" t="s">
        <v>71</v>
      </c>
    </row>
    <row r="197" spans="3:11" x14ac:dyDescent="0.35">
      <c r="C197" s="191" t="s">
        <v>395</v>
      </c>
      <c r="D197" s="191" t="s">
        <v>305</v>
      </c>
      <c r="E197" s="283" t="s">
        <v>479</v>
      </c>
      <c r="F197" s="191" t="s">
        <v>71</v>
      </c>
      <c r="G197" s="191" t="s">
        <v>71</v>
      </c>
      <c r="I197" s="191" t="s">
        <v>91</v>
      </c>
      <c r="J197" s="374">
        <v>79784044</v>
      </c>
      <c r="K197" s="191" t="s">
        <v>71</v>
      </c>
    </row>
    <row r="198" spans="3:11" x14ac:dyDescent="0.35">
      <c r="C198" s="191" t="s">
        <v>377</v>
      </c>
      <c r="D198" s="191" t="s">
        <v>305</v>
      </c>
      <c r="E198" s="283" t="s">
        <v>479</v>
      </c>
      <c r="F198" s="191" t="s">
        <v>71</v>
      </c>
      <c r="G198" s="191" t="s">
        <v>71</v>
      </c>
      <c r="I198" s="191" t="s">
        <v>91</v>
      </c>
      <c r="J198" s="374">
        <v>0</v>
      </c>
      <c r="K198" s="191" t="s">
        <v>71</v>
      </c>
    </row>
    <row r="199" spans="3:11" x14ac:dyDescent="0.35">
      <c r="C199" s="191" t="s">
        <v>401</v>
      </c>
      <c r="D199" s="191" t="s">
        <v>303</v>
      </c>
      <c r="E199" s="191" t="s">
        <v>453</v>
      </c>
      <c r="F199" s="191" t="s">
        <v>71</v>
      </c>
      <c r="G199" s="191" t="s">
        <v>71</v>
      </c>
      <c r="I199" s="191" t="s">
        <v>91</v>
      </c>
      <c r="J199" s="374">
        <v>0</v>
      </c>
      <c r="K199" s="191" t="s">
        <v>71</v>
      </c>
    </row>
    <row r="200" spans="3:11" x14ac:dyDescent="0.35">
      <c r="C200" s="191" t="s">
        <v>408</v>
      </c>
      <c r="D200" s="191" t="s">
        <v>303</v>
      </c>
      <c r="E200" s="191" t="s">
        <v>453</v>
      </c>
      <c r="F200" s="191" t="s">
        <v>71</v>
      </c>
      <c r="G200" s="191" t="s">
        <v>71</v>
      </c>
      <c r="I200" s="191" t="s">
        <v>91</v>
      </c>
      <c r="J200" s="374">
        <v>50127427</v>
      </c>
      <c r="K200" s="191" t="s">
        <v>71</v>
      </c>
    </row>
    <row r="201" spans="3:11" x14ac:dyDescent="0.35">
      <c r="C201" s="191" t="s">
        <v>368</v>
      </c>
      <c r="D201" s="191" t="s">
        <v>303</v>
      </c>
      <c r="E201" s="191" t="s">
        <v>453</v>
      </c>
      <c r="F201" s="191" t="s">
        <v>71</v>
      </c>
      <c r="G201" s="191" t="s">
        <v>71</v>
      </c>
      <c r="I201" s="191" t="s">
        <v>91</v>
      </c>
      <c r="J201" s="374">
        <v>0</v>
      </c>
      <c r="K201" s="191" t="s">
        <v>71</v>
      </c>
    </row>
    <row r="202" spans="3:11" x14ac:dyDescent="0.35">
      <c r="C202" s="191" t="s">
        <v>398</v>
      </c>
      <c r="D202" s="191" t="s">
        <v>303</v>
      </c>
      <c r="E202" s="191" t="s">
        <v>453</v>
      </c>
      <c r="F202" s="191" t="s">
        <v>71</v>
      </c>
      <c r="G202" s="191" t="s">
        <v>71</v>
      </c>
      <c r="I202" s="191" t="s">
        <v>91</v>
      </c>
      <c r="J202" s="374">
        <v>0</v>
      </c>
      <c r="K202" s="191" t="s">
        <v>71</v>
      </c>
    </row>
    <row r="203" spans="3:11" x14ac:dyDescent="0.35">
      <c r="C203" s="191" t="s">
        <v>365</v>
      </c>
      <c r="D203" s="191" t="s">
        <v>303</v>
      </c>
      <c r="E203" s="191" t="s">
        <v>453</v>
      </c>
      <c r="F203" s="191" t="s">
        <v>71</v>
      </c>
      <c r="G203" s="191" t="s">
        <v>71</v>
      </c>
      <c r="I203" s="191" t="s">
        <v>91</v>
      </c>
      <c r="J203" s="374">
        <v>0</v>
      </c>
      <c r="K203" s="191" t="s">
        <v>71</v>
      </c>
    </row>
    <row r="204" spans="3:11" x14ac:dyDescent="0.35">
      <c r="C204" s="191" t="s">
        <v>390</v>
      </c>
      <c r="D204" s="191" t="s">
        <v>303</v>
      </c>
      <c r="E204" s="191" t="s">
        <v>453</v>
      </c>
      <c r="F204" s="191" t="s">
        <v>71</v>
      </c>
      <c r="G204" s="191" t="s">
        <v>71</v>
      </c>
      <c r="I204" s="191" t="s">
        <v>91</v>
      </c>
      <c r="J204" s="374">
        <v>9306000</v>
      </c>
      <c r="K204" s="191" t="s">
        <v>71</v>
      </c>
    </row>
    <row r="205" spans="3:11" x14ac:dyDescent="0.35">
      <c r="C205" s="191" t="s">
        <v>356</v>
      </c>
      <c r="D205" s="191" t="s">
        <v>303</v>
      </c>
      <c r="E205" s="191" t="s">
        <v>453</v>
      </c>
      <c r="F205" s="191" t="s">
        <v>71</v>
      </c>
      <c r="G205" s="191" t="s">
        <v>71</v>
      </c>
      <c r="I205" s="191" t="s">
        <v>91</v>
      </c>
      <c r="J205" s="374">
        <v>48952382</v>
      </c>
      <c r="K205" s="191" t="s">
        <v>71</v>
      </c>
    </row>
    <row r="206" spans="3:11" x14ac:dyDescent="0.35">
      <c r="C206" s="191" t="s">
        <v>328</v>
      </c>
      <c r="D206" s="191" t="s">
        <v>303</v>
      </c>
      <c r="E206" s="191" t="s">
        <v>453</v>
      </c>
      <c r="F206" s="191" t="s">
        <v>71</v>
      </c>
      <c r="G206" s="191" t="s">
        <v>71</v>
      </c>
      <c r="I206" s="191" t="s">
        <v>91</v>
      </c>
      <c r="J206" s="375">
        <v>3334392300</v>
      </c>
      <c r="K206" s="191" t="s">
        <v>71</v>
      </c>
    </row>
    <row r="207" spans="3:11" x14ac:dyDescent="0.35">
      <c r="C207" s="191" t="s">
        <v>403</v>
      </c>
      <c r="D207" s="191" t="s">
        <v>303</v>
      </c>
      <c r="E207" s="191" t="s">
        <v>453</v>
      </c>
      <c r="F207" s="191" t="s">
        <v>71</v>
      </c>
      <c r="G207" s="191" t="s">
        <v>71</v>
      </c>
      <c r="I207" s="191" t="s">
        <v>91</v>
      </c>
      <c r="J207" s="374">
        <v>0</v>
      </c>
      <c r="K207" s="191" t="s">
        <v>71</v>
      </c>
    </row>
    <row r="208" spans="3:11" x14ac:dyDescent="0.35">
      <c r="C208" s="191" t="s">
        <v>336</v>
      </c>
      <c r="D208" s="191" t="s">
        <v>303</v>
      </c>
      <c r="E208" s="191" t="s">
        <v>453</v>
      </c>
      <c r="F208" s="191" t="s">
        <v>71</v>
      </c>
      <c r="G208" s="191" t="s">
        <v>71</v>
      </c>
      <c r="I208" s="191" t="s">
        <v>91</v>
      </c>
      <c r="J208" s="374">
        <v>0</v>
      </c>
      <c r="K208" s="191" t="s">
        <v>71</v>
      </c>
    </row>
    <row r="209" spans="3:11" x14ac:dyDescent="0.35">
      <c r="C209" s="191" t="s">
        <v>374</v>
      </c>
      <c r="D209" s="191" t="s">
        <v>303</v>
      </c>
      <c r="E209" s="191" t="s">
        <v>453</v>
      </c>
      <c r="F209" s="191" t="s">
        <v>71</v>
      </c>
      <c r="G209" s="191" t="s">
        <v>71</v>
      </c>
      <c r="I209" s="191" t="s">
        <v>91</v>
      </c>
      <c r="J209" s="374">
        <v>0</v>
      </c>
      <c r="K209" s="191" t="s">
        <v>71</v>
      </c>
    </row>
    <row r="210" spans="3:11" x14ac:dyDescent="0.35">
      <c r="C210" s="191" t="s">
        <v>379</v>
      </c>
      <c r="D210" s="191" t="s">
        <v>303</v>
      </c>
      <c r="E210" s="191" t="s">
        <v>453</v>
      </c>
      <c r="F210" s="191" t="s">
        <v>71</v>
      </c>
      <c r="G210" s="191" t="s">
        <v>71</v>
      </c>
      <c r="I210" s="191" t="s">
        <v>91</v>
      </c>
      <c r="J210" s="374">
        <v>0</v>
      </c>
      <c r="K210" s="191" t="s">
        <v>71</v>
      </c>
    </row>
    <row r="211" spans="3:11" x14ac:dyDescent="0.35">
      <c r="C211" s="191" t="s">
        <v>392</v>
      </c>
      <c r="D211" s="191" t="s">
        <v>303</v>
      </c>
      <c r="E211" s="191" t="s">
        <v>453</v>
      </c>
      <c r="F211" s="191" t="s">
        <v>71</v>
      </c>
      <c r="G211" s="191" t="s">
        <v>71</v>
      </c>
      <c r="I211" s="191" t="s">
        <v>91</v>
      </c>
      <c r="J211" s="374">
        <v>351125400</v>
      </c>
      <c r="K211" s="191" t="s">
        <v>71</v>
      </c>
    </row>
    <row r="212" spans="3:11" x14ac:dyDescent="0.35">
      <c r="C212" s="191" t="s">
        <v>406</v>
      </c>
      <c r="D212" s="191" t="s">
        <v>303</v>
      </c>
      <c r="E212" s="191" t="s">
        <v>453</v>
      </c>
      <c r="F212" s="191" t="s">
        <v>71</v>
      </c>
      <c r="G212" s="191" t="s">
        <v>71</v>
      </c>
      <c r="I212" s="191" t="s">
        <v>91</v>
      </c>
      <c r="J212" s="374">
        <v>0</v>
      </c>
      <c r="K212" s="191" t="s">
        <v>71</v>
      </c>
    </row>
    <row r="213" spans="3:11" x14ac:dyDescent="0.35">
      <c r="C213" s="191" t="s">
        <v>410</v>
      </c>
      <c r="D213" s="191" t="s">
        <v>303</v>
      </c>
      <c r="E213" s="191" t="s">
        <v>453</v>
      </c>
      <c r="F213" s="191" t="s">
        <v>71</v>
      </c>
      <c r="G213" s="191" t="s">
        <v>71</v>
      </c>
      <c r="I213" s="191" t="s">
        <v>91</v>
      </c>
      <c r="J213" s="374">
        <v>0</v>
      </c>
      <c r="K213" s="191" t="s">
        <v>71</v>
      </c>
    </row>
    <row r="214" spans="3:11" x14ac:dyDescent="0.35">
      <c r="C214" s="191" t="s">
        <v>343</v>
      </c>
      <c r="D214" s="191" t="s">
        <v>303</v>
      </c>
      <c r="E214" s="191" t="s">
        <v>453</v>
      </c>
      <c r="F214" s="191" t="s">
        <v>71</v>
      </c>
      <c r="G214" s="191" t="s">
        <v>71</v>
      </c>
      <c r="I214" s="191" t="s">
        <v>91</v>
      </c>
      <c r="J214" s="374">
        <v>0</v>
      </c>
      <c r="K214" s="191" t="s">
        <v>71</v>
      </c>
    </row>
    <row r="215" spans="3:11" x14ac:dyDescent="0.35">
      <c r="C215" s="191" t="s">
        <v>353</v>
      </c>
      <c r="D215" s="191" t="s">
        <v>303</v>
      </c>
      <c r="E215" s="191" t="s">
        <v>453</v>
      </c>
      <c r="F215" s="191" t="s">
        <v>71</v>
      </c>
      <c r="G215" s="191" t="s">
        <v>71</v>
      </c>
      <c r="I215" s="191" t="s">
        <v>91</v>
      </c>
      <c r="J215" s="374">
        <v>358025070</v>
      </c>
      <c r="K215" s="191" t="s">
        <v>71</v>
      </c>
    </row>
    <row r="216" spans="3:11" x14ac:dyDescent="0.35">
      <c r="C216" s="191" t="s">
        <v>387</v>
      </c>
      <c r="D216" s="191" t="s">
        <v>303</v>
      </c>
      <c r="E216" s="191" t="s">
        <v>453</v>
      </c>
      <c r="F216" s="191" t="s">
        <v>71</v>
      </c>
      <c r="G216" s="191" t="s">
        <v>71</v>
      </c>
      <c r="I216" s="191" t="s">
        <v>91</v>
      </c>
      <c r="J216" s="374">
        <v>0</v>
      </c>
      <c r="K216" s="191" t="s">
        <v>71</v>
      </c>
    </row>
    <row r="217" spans="3:11" x14ac:dyDescent="0.35">
      <c r="C217" s="191" t="s">
        <v>382</v>
      </c>
      <c r="D217" s="191" t="s">
        <v>303</v>
      </c>
      <c r="E217" s="191" t="s">
        <v>453</v>
      </c>
      <c r="F217" s="191" t="s">
        <v>71</v>
      </c>
      <c r="G217" s="191" t="s">
        <v>71</v>
      </c>
      <c r="I217" s="191" t="s">
        <v>91</v>
      </c>
      <c r="J217" s="374">
        <v>0</v>
      </c>
      <c r="K217" s="191" t="s">
        <v>71</v>
      </c>
    </row>
    <row r="218" spans="3:11" x14ac:dyDescent="0.35">
      <c r="C218" s="191" t="s">
        <v>346</v>
      </c>
      <c r="D218" s="191" t="s">
        <v>303</v>
      </c>
      <c r="E218" s="191" t="s">
        <v>453</v>
      </c>
      <c r="F218" s="191" t="s">
        <v>71</v>
      </c>
      <c r="G218" s="191" t="s">
        <v>71</v>
      </c>
      <c r="I218" s="191" t="s">
        <v>91</v>
      </c>
      <c r="J218" s="374">
        <v>0</v>
      </c>
      <c r="K218" s="191" t="s">
        <v>71</v>
      </c>
    </row>
    <row r="219" spans="3:11" x14ac:dyDescent="0.35">
      <c r="C219" s="191" t="s">
        <v>359</v>
      </c>
      <c r="D219" s="191" t="s">
        <v>303</v>
      </c>
      <c r="E219" s="191" t="s">
        <v>453</v>
      </c>
      <c r="F219" s="191" t="s">
        <v>71</v>
      </c>
      <c r="G219" s="191" t="s">
        <v>71</v>
      </c>
      <c r="I219" s="191" t="s">
        <v>91</v>
      </c>
      <c r="J219" s="374">
        <v>0</v>
      </c>
      <c r="K219" s="191" t="s">
        <v>71</v>
      </c>
    </row>
    <row r="220" spans="3:11" x14ac:dyDescent="0.35">
      <c r="C220" s="191" t="s">
        <v>341</v>
      </c>
      <c r="D220" s="191" t="s">
        <v>303</v>
      </c>
      <c r="E220" s="191" t="s">
        <v>453</v>
      </c>
      <c r="F220" s="191" t="s">
        <v>71</v>
      </c>
      <c r="G220" s="191" t="s">
        <v>71</v>
      </c>
      <c r="I220" s="191" t="s">
        <v>91</v>
      </c>
      <c r="J220" s="374">
        <v>0</v>
      </c>
      <c r="K220" s="191" t="s">
        <v>71</v>
      </c>
    </row>
    <row r="221" spans="3:11" x14ac:dyDescent="0.35">
      <c r="C221" s="191" t="s">
        <v>351</v>
      </c>
      <c r="D221" s="191" t="s">
        <v>303</v>
      </c>
      <c r="E221" s="191" t="s">
        <v>453</v>
      </c>
      <c r="F221" s="191" t="s">
        <v>71</v>
      </c>
      <c r="G221" s="191" t="s">
        <v>71</v>
      </c>
      <c r="I221" s="191" t="s">
        <v>91</v>
      </c>
      <c r="J221" s="374">
        <v>373500309</v>
      </c>
      <c r="K221" s="191" t="s">
        <v>71</v>
      </c>
    </row>
    <row r="222" spans="3:11" x14ac:dyDescent="0.35">
      <c r="C222" s="191" t="s">
        <v>372</v>
      </c>
      <c r="D222" s="191" t="s">
        <v>303</v>
      </c>
      <c r="E222" s="191" t="s">
        <v>453</v>
      </c>
      <c r="F222" s="191" t="s">
        <v>71</v>
      </c>
      <c r="G222" s="191" t="s">
        <v>71</v>
      </c>
      <c r="I222" s="191" t="s">
        <v>91</v>
      </c>
      <c r="J222" s="374">
        <v>0</v>
      </c>
      <c r="K222" s="191" t="s">
        <v>71</v>
      </c>
    </row>
    <row r="223" spans="3:11" x14ac:dyDescent="0.35">
      <c r="C223" s="191" t="s">
        <v>348</v>
      </c>
      <c r="D223" s="191" t="s">
        <v>303</v>
      </c>
      <c r="E223" s="191" t="s">
        <v>453</v>
      </c>
      <c r="F223" s="191" t="s">
        <v>71</v>
      </c>
      <c r="G223" s="191" t="s">
        <v>71</v>
      </c>
      <c r="I223" s="191" t="s">
        <v>91</v>
      </c>
      <c r="J223" s="374">
        <v>135288053</v>
      </c>
      <c r="K223" s="191" t="s">
        <v>71</v>
      </c>
    </row>
    <row r="224" spans="3:11" x14ac:dyDescent="0.35">
      <c r="C224" s="191" t="s">
        <v>362</v>
      </c>
      <c r="D224" s="191" t="s">
        <v>303</v>
      </c>
      <c r="E224" s="191" t="s">
        <v>453</v>
      </c>
      <c r="F224" s="191" t="s">
        <v>71</v>
      </c>
      <c r="G224" s="191" t="s">
        <v>71</v>
      </c>
      <c r="I224" s="191" t="s">
        <v>91</v>
      </c>
      <c r="J224" s="374">
        <v>0</v>
      </c>
      <c r="K224" s="191" t="s">
        <v>71</v>
      </c>
    </row>
    <row r="225" spans="3:11" x14ac:dyDescent="0.35">
      <c r="C225" s="191" t="s">
        <v>334</v>
      </c>
      <c r="D225" s="191" t="s">
        <v>303</v>
      </c>
      <c r="E225" s="191" t="s">
        <v>453</v>
      </c>
      <c r="F225" s="191" t="s">
        <v>71</v>
      </c>
      <c r="G225" s="191" t="s">
        <v>71</v>
      </c>
      <c r="I225" s="191" t="s">
        <v>91</v>
      </c>
      <c r="J225" s="374">
        <v>0</v>
      </c>
      <c r="K225" s="191" t="s">
        <v>71</v>
      </c>
    </row>
    <row r="226" spans="3:11" x14ac:dyDescent="0.35">
      <c r="C226" s="191" t="s">
        <v>338</v>
      </c>
      <c r="D226" s="191" t="s">
        <v>303</v>
      </c>
      <c r="E226" s="191" t="s">
        <v>453</v>
      </c>
      <c r="F226" s="191" t="s">
        <v>71</v>
      </c>
      <c r="G226" s="191" t="s">
        <v>71</v>
      </c>
      <c r="I226" s="191" t="s">
        <v>91</v>
      </c>
      <c r="J226" s="374">
        <v>1186167921</v>
      </c>
      <c r="K226" s="191" t="s">
        <v>71</v>
      </c>
    </row>
    <row r="227" spans="3:11" x14ac:dyDescent="0.35">
      <c r="C227" s="191" t="s">
        <v>384</v>
      </c>
      <c r="D227" s="191" t="s">
        <v>303</v>
      </c>
      <c r="E227" s="191" t="s">
        <v>453</v>
      </c>
      <c r="F227" s="191" t="s">
        <v>71</v>
      </c>
      <c r="G227" s="191" t="s">
        <v>71</v>
      </c>
      <c r="I227" s="191" t="s">
        <v>91</v>
      </c>
      <c r="J227" s="374">
        <v>0</v>
      </c>
      <c r="K227" s="191" t="s">
        <v>71</v>
      </c>
    </row>
    <row r="228" spans="3:11" x14ac:dyDescent="0.35">
      <c r="C228" s="191" t="s">
        <v>395</v>
      </c>
      <c r="D228" s="191" t="s">
        <v>303</v>
      </c>
      <c r="E228" s="191" t="s">
        <v>453</v>
      </c>
      <c r="F228" s="191" t="s">
        <v>71</v>
      </c>
      <c r="G228" s="191" t="s">
        <v>71</v>
      </c>
      <c r="I228" s="191" t="s">
        <v>91</v>
      </c>
      <c r="J228" s="374">
        <v>0</v>
      </c>
      <c r="K228" s="191" t="s">
        <v>71</v>
      </c>
    </row>
    <row r="229" spans="3:11" x14ac:dyDescent="0.35">
      <c r="C229" s="191" t="s">
        <v>377</v>
      </c>
      <c r="D229" s="191" t="s">
        <v>303</v>
      </c>
      <c r="E229" s="191" t="s">
        <v>453</v>
      </c>
      <c r="F229" s="191" t="s">
        <v>71</v>
      </c>
      <c r="G229" s="191" t="s">
        <v>71</v>
      </c>
      <c r="I229" s="191" t="s">
        <v>91</v>
      </c>
      <c r="J229" s="374">
        <v>0</v>
      </c>
      <c r="K229" s="191" t="s">
        <v>71</v>
      </c>
    </row>
    <row r="230" spans="3:11" x14ac:dyDescent="0.35">
      <c r="C230" s="191" t="s">
        <v>401</v>
      </c>
      <c r="D230" s="191" t="s">
        <v>303</v>
      </c>
      <c r="E230" s="191" t="s">
        <v>455</v>
      </c>
      <c r="F230" s="191" t="s">
        <v>71</v>
      </c>
      <c r="G230" s="191" t="s">
        <v>71</v>
      </c>
      <c r="I230" s="191" t="s">
        <v>91</v>
      </c>
      <c r="J230" s="374">
        <v>0</v>
      </c>
      <c r="K230" s="191" t="s">
        <v>71</v>
      </c>
    </row>
    <row r="231" spans="3:11" x14ac:dyDescent="0.35">
      <c r="C231" s="191" t="s">
        <v>408</v>
      </c>
      <c r="D231" s="191" t="s">
        <v>303</v>
      </c>
      <c r="E231" s="191" t="s">
        <v>455</v>
      </c>
      <c r="F231" s="191" t="s">
        <v>71</v>
      </c>
      <c r="G231" s="191" t="s">
        <v>71</v>
      </c>
      <c r="I231" s="191" t="s">
        <v>91</v>
      </c>
      <c r="J231" s="374">
        <v>0</v>
      </c>
      <c r="K231" s="191" t="s">
        <v>71</v>
      </c>
    </row>
    <row r="232" spans="3:11" x14ac:dyDescent="0.35">
      <c r="C232" s="191" t="s">
        <v>368</v>
      </c>
      <c r="D232" s="191" t="s">
        <v>303</v>
      </c>
      <c r="E232" s="191" t="s">
        <v>455</v>
      </c>
      <c r="F232" s="191" t="s">
        <v>71</v>
      </c>
      <c r="G232" s="191" t="s">
        <v>71</v>
      </c>
      <c r="I232" s="191" t="s">
        <v>91</v>
      </c>
      <c r="J232" s="374">
        <v>0</v>
      </c>
      <c r="K232" s="191" t="s">
        <v>71</v>
      </c>
    </row>
    <row r="233" spans="3:11" x14ac:dyDescent="0.35">
      <c r="C233" s="191" t="s">
        <v>398</v>
      </c>
      <c r="D233" s="191" t="s">
        <v>303</v>
      </c>
      <c r="E233" s="191" t="s">
        <v>455</v>
      </c>
      <c r="F233" s="191" t="s">
        <v>71</v>
      </c>
      <c r="G233" s="191" t="s">
        <v>71</v>
      </c>
      <c r="I233" s="191" t="s">
        <v>91</v>
      </c>
      <c r="J233" s="374">
        <v>0</v>
      </c>
      <c r="K233" s="191" t="s">
        <v>71</v>
      </c>
    </row>
    <row r="234" spans="3:11" x14ac:dyDescent="0.35">
      <c r="C234" s="191" t="s">
        <v>365</v>
      </c>
      <c r="D234" s="191" t="s">
        <v>303</v>
      </c>
      <c r="E234" s="191" t="s">
        <v>455</v>
      </c>
      <c r="F234" s="191" t="s">
        <v>71</v>
      </c>
      <c r="G234" s="191" t="s">
        <v>71</v>
      </c>
      <c r="I234" s="191" t="s">
        <v>91</v>
      </c>
      <c r="J234" s="374">
        <v>0</v>
      </c>
      <c r="K234" s="191" t="s">
        <v>71</v>
      </c>
    </row>
    <row r="235" spans="3:11" x14ac:dyDescent="0.35">
      <c r="C235" s="191" t="s">
        <v>390</v>
      </c>
      <c r="D235" s="191" t="s">
        <v>303</v>
      </c>
      <c r="E235" s="191" t="s">
        <v>455</v>
      </c>
      <c r="F235" s="191" t="s">
        <v>71</v>
      </c>
      <c r="G235" s="191" t="s">
        <v>71</v>
      </c>
      <c r="I235" s="191" t="s">
        <v>91</v>
      </c>
      <c r="J235" s="374">
        <v>31000000</v>
      </c>
      <c r="K235" s="191" t="s">
        <v>71</v>
      </c>
    </row>
    <row r="236" spans="3:11" x14ac:dyDescent="0.35">
      <c r="C236" s="191" t="s">
        <v>356</v>
      </c>
      <c r="D236" s="191" t="s">
        <v>303</v>
      </c>
      <c r="E236" s="191" t="s">
        <v>455</v>
      </c>
      <c r="F236" s="191" t="s">
        <v>71</v>
      </c>
      <c r="G236" s="191" t="s">
        <v>71</v>
      </c>
      <c r="I236" s="191" t="s">
        <v>91</v>
      </c>
      <c r="J236" s="374">
        <v>0</v>
      </c>
      <c r="K236" s="191" t="s">
        <v>71</v>
      </c>
    </row>
    <row r="237" spans="3:11" x14ac:dyDescent="0.35">
      <c r="C237" s="191" t="s">
        <v>328</v>
      </c>
      <c r="D237" s="191" t="s">
        <v>303</v>
      </c>
      <c r="E237" s="191" t="s">
        <v>455</v>
      </c>
      <c r="F237" s="191" t="s">
        <v>71</v>
      </c>
      <c r="G237" s="191" t="s">
        <v>71</v>
      </c>
      <c r="I237" s="191" t="s">
        <v>91</v>
      </c>
      <c r="J237" s="374">
        <v>0</v>
      </c>
      <c r="K237" s="191" t="s">
        <v>71</v>
      </c>
    </row>
    <row r="238" spans="3:11" x14ac:dyDescent="0.35">
      <c r="C238" s="191" t="s">
        <v>403</v>
      </c>
      <c r="D238" s="191" t="s">
        <v>303</v>
      </c>
      <c r="E238" s="191" t="s">
        <v>455</v>
      </c>
      <c r="F238" s="191" t="s">
        <v>71</v>
      </c>
      <c r="G238" s="191" t="s">
        <v>71</v>
      </c>
      <c r="I238" s="191" t="s">
        <v>91</v>
      </c>
      <c r="J238" s="374">
        <v>0</v>
      </c>
      <c r="K238" s="191" t="s">
        <v>71</v>
      </c>
    </row>
    <row r="239" spans="3:11" x14ac:dyDescent="0.35">
      <c r="C239" s="191" t="s">
        <v>336</v>
      </c>
      <c r="D239" s="191" t="s">
        <v>303</v>
      </c>
      <c r="E239" s="191" t="s">
        <v>455</v>
      </c>
      <c r="F239" s="191" t="s">
        <v>71</v>
      </c>
      <c r="G239" s="191" t="s">
        <v>71</v>
      </c>
      <c r="I239" s="191" t="s">
        <v>91</v>
      </c>
      <c r="J239" s="374">
        <v>0</v>
      </c>
      <c r="K239" s="191" t="s">
        <v>71</v>
      </c>
    </row>
    <row r="240" spans="3:11" x14ac:dyDescent="0.35">
      <c r="C240" s="191" t="s">
        <v>374</v>
      </c>
      <c r="D240" s="191" t="s">
        <v>303</v>
      </c>
      <c r="E240" s="191" t="s">
        <v>455</v>
      </c>
      <c r="F240" s="191" t="s">
        <v>71</v>
      </c>
      <c r="G240" s="191" t="s">
        <v>71</v>
      </c>
      <c r="I240" s="191" t="s">
        <v>91</v>
      </c>
      <c r="J240" s="374">
        <v>0</v>
      </c>
      <c r="K240" s="191" t="s">
        <v>71</v>
      </c>
    </row>
    <row r="241" spans="3:11" x14ac:dyDescent="0.35">
      <c r="C241" s="191" t="s">
        <v>379</v>
      </c>
      <c r="D241" s="191" t="s">
        <v>303</v>
      </c>
      <c r="E241" s="191" t="s">
        <v>455</v>
      </c>
      <c r="F241" s="191" t="s">
        <v>71</v>
      </c>
      <c r="G241" s="191" t="s">
        <v>71</v>
      </c>
      <c r="I241" s="191" t="s">
        <v>91</v>
      </c>
      <c r="J241" s="374">
        <v>0</v>
      </c>
      <c r="K241" s="191" t="s">
        <v>71</v>
      </c>
    </row>
    <row r="242" spans="3:11" x14ac:dyDescent="0.35">
      <c r="C242" s="191" t="s">
        <v>392</v>
      </c>
      <c r="D242" s="191" t="s">
        <v>303</v>
      </c>
      <c r="E242" s="191" t="s">
        <v>455</v>
      </c>
      <c r="F242" s="191" t="s">
        <v>71</v>
      </c>
      <c r="G242" s="191" t="s">
        <v>71</v>
      </c>
      <c r="I242" s="191" t="s">
        <v>91</v>
      </c>
      <c r="J242" s="374">
        <v>3750</v>
      </c>
      <c r="K242" s="191" t="s">
        <v>71</v>
      </c>
    </row>
    <row r="243" spans="3:11" x14ac:dyDescent="0.35">
      <c r="C243" s="191" t="s">
        <v>406</v>
      </c>
      <c r="D243" s="191" t="s">
        <v>303</v>
      </c>
      <c r="E243" s="191" t="s">
        <v>455</v>
      </c>
      <c r="F243" s="191" t="s">
        <v>71</v>
      </c>
      <c r="G243" s="191" t="s">
        <v>71</v>
      </c>
      <c r="I243" s="191" t="s">
        <v>91</v>
      </c>
      <c r="J243" s="374">
        <v>0</v>
      </c>
      <c r="K243" s="191" t="s">
        <v>71</v>
      </c>
    </row>
    <row r="244" spans="3:11" x14ac:dyDescent="0.35">
      <c r="C244" s="191" t="s">
        <v>410</v>
      </c>
      <c r="D244" s="191" t="s">
        <v>303</v>
      </c>
      <c r="E244" s="191" t="s">
        <v>455</v>
      </c>
      <c r="F244" s="191" t="s">
        <v>71</v>
      </c>
      <c r="G244" s="191" t="s">
        <v>71</v>
      </c>
      <c r="I244" s="191" t="s">
        <v>91</v>
      </c>
      <c r="J244" s="374">
        <v>0</v>
      </c>
      <c r="K244" s="191" t="s">
        <v>71</v>
      </c>
    </row>
    <row r="245" spans="3:11" x14ac:dyDescent="0.35">
      <c r="C245" s="191" t="s">
        <v>343</v>
      </c>
      <c r="D245" s="191" t="s">
        <v>303</v>
      </c>
      <c r="E245" s="191" t="s">
        <v>455</v>
      </c>
      <c r="F245" s="191" t="s">
        <v>71</v>
      </c>
      <c r="G245" s="191" t="s">
        <v>71</v>
      </c>
      <c r="I245" s="191" t="s">
        <v>91</v>
      </c>
      <c r="J245" s="374">
        <v>0</v>
      </c>
      <c r="K245" s="191" t="s">
        <v>71</v>
      </c>
    </row>
    <row r="246" spans="3:11" x14ac:dyDescent="0.35">
      <c r="C246" s="191" t="s">
        <v>353</v>
      </c>
      <c r="D246" s="191" t="s">
        <v>303</v>
      </c>
      <c r="E246" s="191" t="s">
        <v>455</v>
      </c>
      <c r="F246" s="191" t="s">
        <v>71</v>
      </c>
      <c r="G246" s="191" t="s">
        <v>71</v>
      </c>
      <c r="I246" s="191" t="s">
        <v>91</v>
      </c>
      <c r="J246" s="374">
        <v>0</v>
      </c>
      <c r="K246" s="191" t="s">
        <v>71</v>
      </c>
    </row>
    <row r="247" spans="3:11" x14ac:dyDescent="0.35">
      <c r="C247" s="191" t="s">
        <v>387</v>
      </c>
      <c r="D247" s="191" t="s">
        <v>303</v>
      </c>
      <c r="E247" s="191" t="s">
        <v>455</v>
      </c>
      <c r="F247" s="191" t="s">
        <v>71</v>
      </c>
      <c r="G247" s="191" t="s">
        <v>71</v>
      </c>
      <c r="I247" s="191" t="s">
        <v>91</v>
      </c>
      <c r="J247" s="374">
        <v>0</v>
      </c>
      <c r="K247" s="191" t="s">
        <v>71</v>
      </c>
    </row>
    <row r="248" spans="3:11" x14ac:dyDescent="0.35">
      <c r="C248" s="191" t="s">
        <v>382</v>
      </c>
      <c r="D248" s="191" t="s">
        <v>303</v>
      </c>
      <c r="E248" s="191" t="s">
        <v>455</v>
      </c>
      <c r="F248" s="191" t="s">
        <v>71</v>
      </c>
      <c r="G248" s="191" t="s">
        <v>71</v>
      </c>
      <c r="I248" s="191" t="s">
        <v>91</v>
      </c>
      <c r="J248" s="374">
        <v>0</v>
      </c>
      <c r="K248" s="191" t="s">
        <v>71</v>
      </c>
    </row>
    <row r="249" spans="3:11" x14ac:dyDescent="0.35">
      <c r="C249" s="191" t="s">
        <v>346</v>
      </c>
      <c r="D249" s="191" t="s">
        <v>303</v>
      </c>
      <c r="E249" s="191" t="s">
        <v>455</v>
      </c>
      <c r="F249" s="191" t="s">
        <v>71</v>
      </c>
      <c r="G249" s="191" t="s">
        <v>71</v>
      </c>
      <c r="I249" s="191" t="s">
        <v>91</v>
      </c>
      <c r="J249" s="374">
        <v>3750</v>
      </c>
      <c r="K249" s="191" t="s">
        <v>71</v>
      </c>
    </row>
    <row r="250" spans="3:11" x14ac:dyDescent="0.35">
      <c r="C250" s="191" t="s">
        <v>359</v>
      </c>
      <c r="D250" s="191" t="s">
        <v>303</v>
      </c>
      <c r="E250" s="191" t="s">
        <v>455</v>
      </c>
      <c r="F250" s="191" t="s">
        <v>71</v>
      </c>
      <c r="G250" s="191" t="s">
        <v>71</v>
      </c>
      <c r="I250" s="191" t="s">
        <v>91</v>
      </c>
      <c r="J250" s="374">
        <v>2500</v>
      </c>
      <c r="K250" s="191" t="s">
        <v>71</v>
      </c>
    </row>
    <row r="251" spans="3:11" x14ac:dyDescent="0.35">
      <c r="C251" s="191" t="s">
        <v>341</v>
      </c>
      <c r="D251" s="191" t="s">
        <v>303</v>
      </c>
      <c r="E251" s="191" t="s">
        <v>455</v>
      </c>
      <c r="F251" s="191" t="s">
        <v>71</v>
      </c>
      <c r="G251" s="191" t="s">
        <v>71</v>
      </c>
      <c r="I251" s="191" t="s">
        <v>91</v>
      </c>
      <c r="J251" s="374">
        <v>0</v>
      </c>
      <c r="K251" s="191" t="s">
        <v>71</v>
      </c>
    </row>
    <row r="252" spans="3:11" x14ac:dyDescent="0.35">
      <c r="C252" s="191" t="s">
        <v>351</v>
      </c>
      <c r="D252" s="191" t="s">
        <v>303</v>
      </c>
      <c r="E252" s="191" t="s">
        <v>455</v>
      </c>
      <c r="F252" s="191" t="s">
        <v>71</v>
      </c>
      <c r="G252" s="191" t="s">
        <v>71</v>
      </c>
      <c r="I252" s="191" t="s">
        <v>91</v>
      </c>
      <c r="J252" s="374">
        <v>0</v>
      </c>
      <c r="K252" s="191" t="s">
        <v>71</v>
      </c>
    </row>
    <row r="253" spans="3:11" x14ac:dyDescent="0.35">
      <c r="C253" s="191" t="s">
        <v>372</v>
      </c>
      <c r="D253" s="191" t="s">
        <v>303</v>
      </c>
      <c r="E253" s="191" t="s">
        <v>455</v>
      </c>
      <c r="F253" s="191" t="s">
        <v>71</v>
      </c>
      <c r="G253" s="191" t="s">
        <v>71</v>
      </c>
      <c r="I253" s="191" t="s">
        <v>91</v>
      </c>
      <c r="J253" s="374">
        <v>0</v>
      </c>
      <c r="K253" s="191" t="s">
        <v>71</v>
      </c>
    </row>
    <row r="254" spans="3:11" x14ac:dyDescent="0.35">
      <c r="C254" s="191" t="s">
        <v>348</v>
      </c>
      <c r="D254" s="191" t="s">
        <v>303</v>
      </c>
      <c r="E254" s="191" t="s">
        <v>455</v>
      </c>
      <c r="F254" s="191" t="s">
        <v>71</v>
      </c>
      <c r="G254" s="191" t="s">
        <v>71</v>
      </c>
      <c r="I254" s="191" t="s">
        <v>91</v>
      </c>
      <c r="J254" s="374">
        <v>0</v>
      </c>
      <c r="K254" s="191" t="s">
        <v>71</v>
      </c>
    </row>
    <row r="255" spans="3:11" x14ac:dyDescent="0.35">
      <c r="C255" s="191" t="s">
        <v>362</v>
      </c>
      <c r="D255" s="191" t="s">
        <v>303</v>
      </c>
      <c r="E255" s="191" t="s">
        <v>455</v>
      </c>
      <c r="F255" s="191" t="s">
        <v>71</v>
      </c>
      <c r="G255" s="191" t="s">
        <v>71</v>
      </c>
      <c r="I255" s="191" t="s">
        <v>91</v>
      </c>
      <c r="J255" s="374">
        <v>0</v>
      </c>
      <c r="K255" s="191" t="s">
        <v>71</v>
      </c>
    </row>
    <row r="256" spans="3:11" x14ac:dyDescent="0.35">
      <c r="C256" s="191" t="s">
        <v>334</v>
      </c>
      <c r="D256" s="191" t="s">
        <v>303</v>
      </c>
      <c r="E256" s="191" t="s">
        <v>455</v>
      </c>
      <c r="F256" s="191" t="s">
        <v>71</v>
      </c>
      <c r="G256" s="191" t="s">
        <v>71</v>
      </c>
      <c r="I256" s="191" t="s">
        <v>91</v>
      </c>
      <c r="J256" s="374">
        <v>0</v>
      </c>
      <c r="K256" s="191" t="s">
        <v>71</v>
      </c>
    </row>
    <row r="257" spans="3:11" x14ac:dyDescent="0.35">
      <c r="C257" s="191" t="s">
        <v>338</v>
      </c>
      <c r="D257" s="191" t="s">
        <v>303</v>
      </c>
      <c r="E257" s="191" t="s">
        <v>455</v>
      </c>
      <c r="F257" s="191" t="s">
        <v>71</v>
      </c>
      <c r="G257" s="191" t="s">
        <v>71</v>
      </c>
      <c r="I257" s="191" t="s">
        <v>91</v>
      </c>
      <c r="J257" s="374">
        <v>0</v>
      </c>
      <c r="K257" s="191" t="s">
        <v>71</v>
      </c>
    </row>
    <row r="258" spans="3:11" x14ac:dyDescent="0.35">
      <c r="C258" s="191" t="s">
        <v>384</v>
      </c>
      <c r="D258" s="191" t="s">
        <v>303</v>
      </c>
      <c r="E258" s="191" t="s">
        <v>455</v>
      </c>
      <c r="F258" s="191" t="s">
        <v>71</v>
      </c>
      <c r="G258" s="191" t="s">
        <v>71</v>
      </c>
      <c r="I258" s="191" t="s">
        <v>91</v>
      </c>
      <c r="J258" s="374">
        <v>0</v>
      </c>
      <c r="K258" s="191" t="s">
        <v>71</v>
      </c>
    </row>
    <row r="259" spans="3:11" x14ac:dyDescent="0.35">
      <c r="C259" s="191" t="s">
        <v>395</v>
      </c>
      <c r="D259" s="191" t="s">
        <v>303</v>
      </c>
      <c r="E259" s="191" t="s">
        <v>455</v>
      </c>
      <c r="F259" s="191" t="s">
        <v>71</v>
      </c>
      <c r="G259" s="191" t="s">
        <v>71</v>
      </c>
      <c r="I259" s="191" t="s">
        <v>91</v>
      </c>
      <c r="J259" s="374">
        <v>0</v>
      </c>
      <c r="K259" s="191" t="s">
        <v>71</v>
      </c>
    </row>
    <row r="260" spans="3:11" x14ac:dyDescent="0.35">
      <c r="C260" s="191" t="s">
        <v>377</v>
      </c>
      <c r="D260" s="191" t="s">
        <v>303</v>
      </c>
      <c r="E260" s="191" t="s">
        <v>455</v>
      </c>
      <c r="F260" s="191" t="s">
        <v>71</v>
      </c>
      <c r="G260" s="191" t="s">
        <v>71</v>
      </c>
      <c r="I260" s="191" t="s">
        <v>91</v>
      </c>
      <c r="J260" s="374">
        <v>0</v>
      </c>
      <c r="K260" s="191" t="s">
        <v>71</v>
      </c>
    </row>
    <row r="261" spans="3:11" x14ac:dyDescent="0.35">
      <c r="C261" s="191" t="s">
        <v>328</v>
      </c>
      <c r="D261" s="191" t="s">
        <v>305</v>
      </c>
      <c r="E261" s="191" t="s">
        <v>479</v>
      </c>
      <c r="F261" s="191" t="s">
        <v>71</v>
      </c>
      <c r="G261" s="191" t="s">
        <v>71</v>
      </c>
      <c r="I261" s="191" t="s">
        <v>91</v>
      </c>
      <c r="J261" s="375">
        <v>30402910132</v>
      </c>
      <c r="K261" s="191" t="s">
        <v>71</v>
      </c>
    </row>
    <row r="262" spans="3:11" x14ac:dyDescent="0.35">
      <c r="C262" s="191" t="s">
        <v>334</v>
      </c>
      <c r="D262" s="191" t="s">
        <v>305</v>
      </c>
      <c r="E262" s="191" t="s">
        <v>479</v>
      </c>
      <c r="F262" s="191" t="s">
        <v>71</v>
      </c>
      <c r="G262" s="191" t="s">
        <v>71</v>
      </c>
      <c r="I262" s="191" t="s">
        <v>91</v>
      </c>
      <c r="J262" s="374">
        <v>25923707933</v>
      </c>
      <c r="K262" s="191" t="s">
        <v>71</v>
      </c>
    </row>
    <row r="263" spans="3:11" x14ac:dyDescent="0.35">
      <c r="C263" s="191" t="s">
        <v>401</v>
      </c>
      <c r="D263" s="191" t="s">
        <v>307</v>
      </c>
      <c r="E263" s="191" t="s">
        <v>485</v>
      </c>
      <c r="F263" s="191" t="s">
        <v>71</v>
      </c>
      <c r="G263" s="191" t="s">
        <v>71</v>
      </c>
      <c r="I263" s="191" t="s">
        <v>91</v>
      </c>
      <c r="J263" s="374">
        <v>0</v>
      </c>
      <c r="K263" s="191" t="s">
        <v>71</v>
      </c>
    </row>
    <row r="264" spans="3:11" x14ac:dyDescent="0.35">
      <c r="C264" s="191" t="s">
        <v>408</v>
      </c>
      <c r="D264" s="191" t="s">
        <v>307</v>
      </c>
      <c r="E264" s="191" t="s">
        <v>485</v>
      </c>
      <c r="F264" s="191" t="s">
        <v>71</v>
      </c>
      <c r="G264" s="191" t="s">
        <v>71</v>
      </c>
      <c r="I264" s="191" t="s">
        <v>91</v>
      </c>
      <c r="J264" s="374">
        <v>0</v>
      </c>
      <c r="K264" s="191" t="s">
        <v>71</v>
      </c>
    </row>
    <row r="265" spans="3:11" x14ac:dyDescent="0.35">
      <c r="C265" s="191" t="s">
        <v>368</v>
      </c>
      <c r="D265" s="191" t="s">
        <v>307</v>
      </c>
      <c r="E265" s="191" t="s">
        <v>485</v>
      </c>
      <c r="F265" s="191" t="s">
        <v>71</v>
      </c>
      <c r="G265" s="191" t="s">
        <v>71</v>
      </c>
      <c r="I265" s="191" t="s">
        <v>91</v>
      </c>
      <c r="J265" s="374">
        <v>0</v>
      </c>
      <c r="K265" s="191" t="s">
        <v>71</v>
      </c>
    </row>
    <row r="266" spans="3:11" x14ac:dyDescent="0.35">
      <c r="C266" s="191" t="s">
        <v>398</v>
      </c>
      <c r="D266" s="191" t="s">
        <v>307</v>
      </c>
      <c r="E266" s="191" t="s">
        <v>485</v>
      </c>
      <c r="F266" s="191" t="s">
        <v>71</v>
      </c>
      <c r="G266" s="191" t="s">
        <v>71</v>
      </c>
      <c r="I266" s="191" t="s">
        <v>91</v>
      </c>
      <c r="J266" s="374">
        <v>0</v>
      </c>
      <c r="K266" s="191" t="s">
        <v>71</v>
      </c>
    </row>
    <row r="267" spans="3:11" x14ac:dyDescent="0.35">
      <c r="C267" s="191" t="s">
        <v>365</v>
      </c>
      <c r="D267" s="191" t="s">
        <v>307</v>
      </c>
      <c r="E267" s="191" t="s">
        <v>485</v>
      </c>
      <c r="F267" s="191" t="s">
        <v>71</v>
      </c>
      <c r="G267" s="191" t="s">
        <v>71</v>
      </c>
      <c r="I267" s="191" t="s">
        <v>91</v>
      </c>
      <c r="J267" s="374">
        <v>0</v>
      </c>
      <c r="K267" s="191" t="s">
        <v>71</v>
      </c>
    </row>
    <row r="268" spans="3:11" x14ac:dyDescent="0.35">
      <c r="C268" s="191" t="s">
        <v>390</v>
      </c>
      <c r="D268" s="191" t="s">
        <v>307</v>
      </c>
      <c r="E268" s="191" t="s">
        <v>485</v>
      </c>
      <c r="F268" s="191" t="s">
        <v>71</v>
      </c>
      <c r="G268" s="191" t="s">
        <v>71</v>
      </c>
      <c r="I268" s="191" t="s">
        <v>91</v>
      </c>
      <c r="J268" s="374">
        <v>0</v>
      </c>
      <c r="K268" s="191" t="s">
        <v>71</v>
      </c>
    </row>
    <row r="269" spans="3:11" x14ac:dyDescent="0.35">
      <c r="C269" s="191" t="s">
        <v>356</v>
      </c>
      <c r="D269" s="191" t="s">
        <v>307</v>
      </c>
      <c r="E269" s="191" t="s">
        <v>485</v>
      </c>
      <c r="F269" s="191" t="s">
        <v>71</v>
      </c>
      <c r="G269" s="191" t="s">
        <v>71</v>
      </c>
      <c r="I269" s="191" t="s">
        <v>91</v>
      </c>
      <c r="J269" s="374">
        <v>0</v>
      </c>
      <c r="K269" s="191" t="s">
        <v>71</v>
      </c>
    </row>
    <row r="270" spans="3:11" x14ac:dyDescent="0.35">
      <c r="C270" s="191" t="s">
        <v>328</v>
      </c>
      <c r="D270" s="191" t="s">
        <v>307</v>
      </c>
      <c r="E270" s="191" t="s">
        <v>485</v>
      </c>
      <c r="F270" s="191" t="s">
        <v>71</v>
      </c>
      <c r="G270" s="191" t="s">
        <v>71</v>
      </c>
      <c r="I270" s="191" t="s">
        <v>91</v>
      </c>
      <c r="J270" s="374">
        <v>0</v>
      </c>
      <c r="K270" s="191" t="s">
        <v>71</v>
      </c>
    </row>
    <row r="271" spans="3:11" x14ac:dyDescent="0.35">
      <c r="C271" s="191" t="s">
        <v>403</v>
      </c>
      <c r="D271" s="191" t="s">
        <v>307</v>
      </c>
      <c r="E271" s="191" t="s">
        <v>485</v>
      </c>
      <c r="F271" s="191" t="s">
        <v>71</v>
      </c>
      <c r="G271" s="191" t="s">
        <v>71</v>
      </c>
      <c r="I271" s="191" t="s">
        <v>91</v>
      </c>
      <c r="J271" s="374">
        <v>0</v>
      </c>
      <c r="K271" s="191" t="s">
        <v>71</v>
      </c>
    </row>
    <row r="272" spans="3:11" x14ac:dyDescent="0.35">
      <c r="C272" s="191" t="s">
        <v>336</v>
      </c>
      <c r="D272" s="191" t="s">
        <v>307</v>
      </c>
      <c r="E272" s="191" t="s">
        <v>485</v>
      </c>
      <c r="F272" s="191" t="s">
        <v>71</v>
      </c>
      <c r="G272" s="191" t="s">
        <v>71</v>
      </c>
      <c r="I272" s="191" t="s">
        <v>91</v>
      </c>
      <c r="J272" s="374">
        <v>0</v>
      </c>
      <c r="K272" s="191" t="s">
        <v>71</v>
      </c>
    </row>
    <row r="273" spans="3:11" x14ac:dyDescent="0.35">
      <c r="C273" s="191" t="s">
        <v>374</v>
      </c>
      <c r="D273" s="191" t="s">
        <v>307</v>
      </c>
      <c r="E273" s="191" t="s">
        <v>485</v>
      </c>
      <c r="F273" s="191" t="s">
        <v>71</v>
      </c>
      <c r="G273" s="191" t="s">
        <v>71</v>
      </c>
      <c r="I273" s="191" t="s">
        <v>91</v>
      </c>
      <c r="J273" s="374">
        <v>55000000</v>
      </c>
      <c r="K273" s="191" t="s">
        <v>71</v>
      </c>
    </row>
    <row r="274" spans="3:11" x14ac:dyDescent="0.35">
      <c r="C274" s="191" t="s">
        <v>379</v>
      </c>
      <c r="D274" s="191" t="s">
        <v>307</v>
      </c>
      <c r="E274" s="191" t="s">
        <v>485</v>
      </c>
      <c r="F274" s="191" t="s">
        <v>71</v>
      </c>
      <c r="G274" s="191" t="s">
        <v>71</v>
      </c>
      <c r="I274" s="191" t="s">
        <v>91</v>
      </c>
      <c r="J274" s="374">
        <v>0</v>
      </c>
      <c r="K274" s="191" t="s">
        <v>71</v>
      </c>
    </row>
    <row r="275" spans="3:11" x14ac:dyDescent="0.35">
      <c r="C275" s="191" t="s">
        <v>392</v>
      </c>
      <c r="D275" s="191" t="s">
        <v>307</v>
      </c>
      <c r="E275" s="191" t="s">
        <v>485</v>
      </c>
      <c r="F275" s="191" t="s">
        <v>71</v>
      </c>
      <c r="G275" s="191" t="s">
        <v>71</v>
      </c>
      <c r="I275" s="191" t="s">
        <v>91</v>
      </c>
      <c r="J275" s="374">
        <v>0</v>
      </c>
      <c r="K275" s="191" t="s">
        <v>71</v>
      </c>
    </row>
    <row r="276" spans="3:11" x14ac:dyDescent="0.35">
      <c r="C276" s="191" t="s">
        <v>406</v>
      </c>
      <c r="D276" s="191" t="s">
        <v>307</v>
      </c>
      <c r="E276" s="191" t="s">
        <v>485</v>
      </c>
      <c r="F276" s="191" t="s">
        <v>71</v>
      </c>
      <c r="G276" s="191" t="s">
        <v>71</v>
      </c>
      <c r="I276" s="191" t="s">
        <v>91</v>
      </c>
      <c r="J276" s="374">
        <v>0</v>
      </c>
      <c r="K276" s="191" t="s">
        <v>71</v>
      </c>
    </row>
    <row r="277" spans="3:11" x14ac:dyDescent="0.35">
      <c r="C277" s="191" t="s">
        <v>410</v>
      </c>
      <c r="D277" s="191" t="s">
        <v>307</v>
      </c>
      <c r="E277" s="191" t="s">
        <v>485</v>
      </c>
      <c r="F277" s="191" t="s">
        <v>71</v>
      </c>
      <c r="G277" s="191" t="s">
        <v>71</v>
      </c>
      <c r="I277" s="191" t="s">
        <v>91</v>
      </c>
      <c r="J277" s="374">
        <v>0</v>
      </c>
      <c r="K277" s="191" t="s">
        <v>71</v>
      </c>
    </row>
    <row r="278" spans="3:11" x14ac:dyDescent="0.35">
      <c r="C278" s="191" t="s">
        <v>343</v>
      </c>
      <c r="D278" s="191" t="s">
        <v>307</v>
      </c>
      <c r="E278" s="191" t="s">
        <v>485</v>
      </c>
      <c r="F278" s="191" t="s">
        <v>71</v>
      </c>
      <c r="G278" s="191" t="s">
        <v>71</v>
      </c>
      <c r="I278" s="191" t="s">
        <v>91</v>
      </c>
      <c r="J278" s="374">
        <v>0</v>
      </c>
      <c r="K278" s="191" t="s">
        <v>71</v>
      </c>
    </row>
    <row r="279" spans="3:11" x14ac:dyDescent="0.35">
      <c r="C279" s="191" t="s">
        <v>353</v>
      </c>
      <c r="D279" s="191" t="s">
        <v>307</v>
      </c>
      <c r="E279" s="191" t="s">
        <v>485</v>
      </c>
      <c r="F279" s="191" t="s">
        <v>71</v>
      </c>
      <c r="G279" s="191" t="s">
        <v>71</v>
      </c>
      <c r="I279" s="191" t="s">
        <v>91</v>
      </c>
      <c r="J279" s="374">
        <v>0</v>
      </c>
      <c r="K279" s="191" t="s">
        <v>71</v>
      </c>
    </row>
    <row r="280" spans="3:11" x14ac:dyDescent="0.35">
      <c r="C280" s="191" t="s">
        <v>387</v>
      </c>
      <c r="D280" s="191" t="s">
        <v>307</v>
      </c>
      <c r="E280" s="191" t="s">
        <v>485</v>
      </c>
      <c r="F280" s="191" t="s">
        <v>71</v>
      </c>
      <c r="G280" s="191" t="s">
        <v>71</v>
      </c>
      <c r="I280" s="191" t="s">
        <v>91</v>
      </c>
      <c r="J280" s="374">
        <v>0</v>
      </c>
      <c r="K280" s="191" t="s">
        <v>71</v>
      </c>
    </row>
    <row r="281" spans="3:11" x14ac:dyDescent="0.35">
      <c r="C281" s="191" t="s">
        <v>382</v>
      </c>
      <c r="D281" s="191" t="s">
        <v>307</v>
      </c>
      <c r="E281" s="191" t="s">
        <v>485</v>
      </c>
      <c r="F281" s="191" t="s">
        <v>71</v>
      </c>
      <c r="G281" s="191" t="s">
        <v>71</v>
      </c>
      <c r="I281" s="191" t="s">
        <v>91</v>
      </c>
      <c r="J281" s="374">
        <v>0</v>
      </c>
      <c r="K281" s="191" t="s">
        <v>71</v>
      </c>
    </row>
    <row r="282" spans="3:11" x14ac:dyDescent="0.35">
      <c r="C282" s="191" t="s">
        <v>346</v>
      </c>
      <c r="D282" s="191" t="s">
        <v>307</v>
      </c>
      <c r="E282" s="191" t="s">
        <v>485</v>
      </c>
      <c r="F282" s="191" t="s">
        <v>71</v>
      </c>
      <c r="G282" s="191" t="s">
        <v>71</v>
      </c>
      <c r="I282" s="191" t="s">
        <v>91</v>
      </c>
      <c r="J282" s="374">
        <v>0</v>
      </c>
      <c r="K282" s="191" t="s">
        <v>71</v>
      </c>
    </row>
    <row r="283" spans="3:11" x14ac:dyDescent="0.35">
      <c r="C283" s="191" t="s">
        <v>359</v>
      </c>
      <c r="D283" s="191" t="s">
        <v>307</v>
      </c>
      <c r="E283" s="191" t="s">
        <v>485</v>
      </c>
      <c r="F283" s="191" t="s">
        <v>71</v>
      </c>
      <c r="G283" s="191" t="s">
        <v>71</v>
      </c>
      <c r="I283" s="191" t="s">
        <v>91</v>
      </c>
      <c r="J283" s="374">
        <v>0</v>
      </c>
      <c r="K283" s="191" t="s">
        <v>71</v>
      </c>
    </row>
    <row r="284" spans="3:11" x14ac:dyDescent="0.35">
      <c r="C284" s="191" t="s">
        <v>341</v>
      </c>
      <c r="D284" s="191" t="s">
        <v>307</v>
      </c>
      <c r="E284" s="191" t="s">
        <v>485</v>
      </c>
      <c r="F284" s="191" t="s">
        <v>71</v>
      </c>
      <c r="G284" s="191" t="s">
        <v>71</v>
      </c>
      <c r="I284" s="191" t="s">
        <v>91</v>
      </c>
      <c r="J284" s="374">
        <v>0</v>
      </c>
      <c r="K284" s="191" t="s">
        <v>71</v>
      </c>
    </row>
    <row r="285" spans="3:11" x14ac:dyDescent="0.35">
      <c r="C285" s="191" t="s">
        <v>351</v>
      </c>
      <c r="D285" s="191" t="s">
        <v>307</v>
      </c>
      <c r="E285" s="191" t="s">
        <v>485</v>
      </c>
      <c r="F285" s="191" t="s">
        <v>71</v>
      </c>
      <c r="G285" s="191" t="s">
        <v>71</v>
      </c>
      <c r="I285" s="191" t="s">
        <v>91</v>
      </c>
      <c r="J285" s="374">
        <v>0</v>
      </c>
      <c r="K285" s="191" t="s">
        <v>71</v>
      </c>
    </row>
    <row r="286" spans="3:11" x14ac:dyDescent="0.35">
      <c r="C286" s="191" t="s">
        <v>372</v>
      </c>
      <c r="D286" s="191" t="s">
        <v>307</v>
      </c>
      <c r="E286" s="191" t="s">
        <v>485</v>
      </c>
      <c r="F286" s="191" t="s">
        <v>71</v>
      </c>
      <c r="G286" s="191" t="s">
        <v>71</v>
      </c>
      <c r="I286" s="191" t="s">
        <v>91</v>
      </c>
      <c r="J286" s="374">
        <v>0</v>
      </c>
      <c r="K286" s="191" t="s">
        <v>71</v>
      </c>
    </row>
    <row r="287" spans="3:11" x14ac:dyDescent="0.35">
      <c r="C287" s="191" t="s">
        <v>348</v>
      </c>
      <c r="D287" s="191" t="s">
        <v>307</v>
      </c>
      <c r="E287" s="191" t="s">
        <v>485</v>
      </c>
      <c r="F287" s="191" t="s">
        <v>71</v>
      </c>
      <c r="G287" s="191" t="s">
        <v>71</v>
      </c>
      <c r="I287" s="191" t="s">
        <v>91</v>
      </c>
      <c r="J287" s="374">
        <v>0</v>
      </c>
      <c r="K287" s="191" t="s">
        <v>71</v>
      </c>
    </row>
    <row r="288" spans="3:11" x14ac:dyDescent="0.35">
      <c r="C288" s="191" t="s">
        <v>362</v>
      </c>
      <c r="D288" s="191" t="s">
        <v>307</v>
      </c>
      <c r="E288" s="191" t="s">
        <v>485</v>
      </c>
      <c r="F288" s="191" t="s">
        <v>71</v>
      </c>
      <c r="G288" s="191" t="s">
        <v>71</v>
      </c>
      <c r="I288" s="191" t="s">
        <v>91</v>
      </c>
      <c r="J288" s="374">
        <v>0</v>
      </c>
      <c r="K288" s="191" t="s">
        <v>71</v>
      </c>
    </row>
    <row r="289" spans="3:11" x14ac:dyDescent="0.35">
      <c r="C289" s="191" t="s">
        <v>334</v>
      </c>
      <c r="D289" s="191" t="s">
        <v>307</v>
      </c>
      <c r="E289" s="191" t="s">
        <v>485</v>
      </c>
      <c r="F289" s="191" t="s">
        <v>71</v>
      </c>
      <c r="G289" s="191" t="s">
        <v>71</v>
      </c>
      <c r="I289" s="191" t="s">
        <v>91</v>
      </c>
      <c r="J289" s="374">
        <v>0</v>
      </c>
      <c r="K289" s="191" t="s">
        <v>71</v>
      </c>
    </row>
    <row r="290" spans="3:11" x14ac:dyDescent="0.35">
      <c r="C290" s="191" t="s">
        <v>338</v>
      </c>
      <c r="D290" s="191" t="s">
        <v>307</v>
      </c>
      <c r="E290" s="191" t="s">
        <v>485</v>
      </c>
      <c r="F290" s="191" t="s">
        <v>71</v>
      </c>
      <c r="G290" s="191" t="s">
        <v>71</v>
      </c>
      <c r="I290" s="191" t="s">
        <v>91</v>
      </c>
      <c r="J290" s="374">
        <v>0</v>
      </c>
      <c r="K290" s="191" t="s">
        <v>71</v>
      </c>
    </row>
    <row r="291" spans="3:11" x14ac:dyDescent="0.35">
      <c r="C291" s="191" t="s">
        <v>384</v>
      </c>
      <c r="D291" s="191" t="s">
        <v>307</v>
      </c>
      <c r="E291" s="191" t="s">
        <v>485</v>
      </c>
      <c r="F291" s="191" t="s">
        <v>71</v>
      </c>
      <c r="G291" s="191" t="s">
        <v>71</v>
      </c>
      <c r="I291" s="191" t="s">
        <v>91</v>
      </c>
      <c r="J291" s="374">
        <v>0</v>
      </c>
      <c r="K291" s="191" t="s">
        <v>71</v>
      </c>
    </row>
    <row r="292" spans="3:11" x14ac:dyDescent="0.35">
      <c r="C292" s="191" t="s">
        <v>395</v>
      </c>
      <c r="D292" s="191" t="s">
        <v>307</v>
      </c>
      <c r="E292" s="191" t="s">
        <v>485</v>
      </c>
      <c r="F292" s="191" t="s">
        <v>71</v>
      </c>
      <c r="G292" s="191" t="s">
        <v>71</v>
      </c>
      <c r="I292" s="191" t="s">
        <v>91</v>
      </c>
      <c r="J292" s="374">
        <v>0</v>
      </c>
      <c r="K292" s="191" t="s">
        <v>71</v>
      </c>
    </row>
    <row r="293" spans="3:11" x14ac:dyDescent="0.35">
      <c r="C293" s="191" t="s">
        <v>377</v>
      </c>
      <c r="D293" s="191" t="s">
        <v>307</v>
      </c>
      <c r="E293" s="191" t="s">
        <v>485</v>
      </c>
      <c r="F293" s="191" t="s">
        <v>71</v>
      </c>
      <c r="G293" s="191" t="s">
        <v>71</v>
      </c>
      <c r="I293" s="191" t="s">
        <v>91</v>
      </c>
      <c r="J293" s="374">
        <v>0</v>
      </c>
      <c r="K293" s="191" t="s">
        <v>71</v>
      </c>
    </row>
    <row r="294" spans="3:11" x14ac:dyDescent="0.35">
      <c r="C294" s="191" t="s">
        <v>401</v>
      </c>
      <c r="D294" s="191" t="s">
        <v>303</v>
      </c>
      <c r="E294" s="191" t="s">
        <v>457</v>
      </c>
      <c r="F294" s="191" t="s">
        <v>71</v>
      </c>
      <c r="G294" s="191" t="s">
        <v>71</v>
      </c>
      <c r="I294" s="191" t="s">
        <v>91</v>
      </c>
      <c r="J294" s="374">
        <v>0</v>
      </c>
      <c r="K294" s="191" t="s">
        <v>71</v>
      </c>
    </row>
    <row r="295" spans="3:11" x14ac:dyDescent="0.35">
      <c r="C295" s="191" t="s">
        <v>408</v>
      </c>
      <c r="D295" s="191" t="s">
        <v>303</v>
      </c>
      <c r="E295" s="191" t="s">
        <v>457</v>
      </c>
      <c r="F295" s="191" t="s">
        <v>71</v>
      </c>
      <c r="G295" s="191" t="s">
        <v>71</v>
      </c>
      <c r="I295" s="191" t="s">
        <v>91</v>
      </c>
      <c r="J295" s="374">
        <v>152951280</v>
      </c>
      <c r="K295" s="191" t="s">
        <v>71</v>
      </c>
    </row>
    <row r="296" spans="3:11" x14ac:dyDescent="0.35">
      <c r="C296" s="191" t="s">
        <v>368</v>
      </c>
      <c r="D296" s="191" t="s">
        <v>303</v>
      </c>
      <c r="E296" s="191" t="s">
        <v>457</v>
      </c>
      <c r="F296" s="191" t="s">
        <v>71</v>
      </c>
      <c r="G296" s="191" t="s">
        <v>71</v>
      </c>
      <c r="I296" s="191" t="s">
        <v>91</v>
      </c>
      <c r="J296" s="374">
        <v>0</v>
      </c>
      <c r="K296" s="191" t="s">
        <v>71</v>
      </c>
    </row>
    <row r="297" spans="3:11" x14ac:dyDescent="0.35">
      <c r="C297" s="191" t="s">
        <v>398</v>
      </c>
      <c r="D297" s="191" t="s">
        <v>303</v>
      </c>
      <c r="E297" s="191" t="s">
        <v>457</v>
      </c>
      <c r="F297" s="191" t="s">
        <v>71</v>
      </c>
      <c r="G297" s="191" t="s">
        <v>71</v>
      </c>
      <c r="I297" s="191" t="s">
        <v>91</v>
      </c>
      <c r="J297" s="374">
        <v>0</v>
      </c>
      <c r="K297" s="191" t="s">
        <v>71</v>
      </c>
    </row>
    <row r="298" spans="3:11" x14ac:dyDescent="0.35">
      <c r="C298" s="191" t="s">
        <v>365</v>
      </c>
      <c r="D298" s="191" t="s">
        <v>303</v>
      </c>
      <c r="E298" s="191" t="s">
        <v>457</v>
      </c>
      <c r="F298" s="191" t="s">
        <v>71</v>
      </c>
      <c r="G298" s="191" t="s">
        <v>71</v>
      </c>
      <c r="I298" s="191" t="s">
        <v>91</v>
      </c>
      <c r="J298" s="374">
        <v>0</v>
      </c>
      <c r="K298" s="191" t="s">
        <v>71</v>
      </c>
    </row>
    <row r="299" spans="3:11" x14ac:dyDescent="0.35">
      <c r="C299" s="191" t="s">
        <v>390</v>
      </c>
      <c r="D299" s="191" t="s">
        <v>303</v>
      </c>
      <c r="E299" s="191" t="s">
        <v>457</v>
      </c>
      <c r="F299" s="191" t="s">
        <v>71</v>
      </c>
      <c r="G299" s="191" t="s">
        <v>71</v>
      </c>
      <c r="I299" s="191" t="s">
        <v>91</v>
      </c>
      <c r="J299" s="374">
        <v>0</v>
      </c>
      <c r="K299" s="191" t="s">
        <v>71</v>
      </c>
    </row>
    <row r="300" spans="3:11" x14ac:dyDescent="0.35">
      <c r="C300" s="191" t="s">
        <v>356</v>
      </c>
      <c r="D300" s="191" t="s">
        <v>303</v>
      </c>
      <c r="E300" s="191" t="s">
        <v>457</v>
      </c>
      <c r="F300" s="191" t="s">
        <v>71</v>
      </c>
      <c r="G300" s="191" t="s">
        <v>71</v>
      </c>
      <c r="I300" s="191" t="s">
        <v>91</v>
      </c>
      <c r="J300" s="374">
        <v>44985857</v>
      </c>
      <c r="K300" s="191" t="s">
        <v>71</v>
      </c>
    </row>
    <row r="301" spans="3:11" x14ac:dyDescent="0.35">
      <c r="C301" s="191" t="s">
        <v>328</v>
      </c>
      <c r="D301" s="191" t="s">
        <v>303</v>
      </c>
      <c r="E301" s="191" t="s">
        <v>457</v>
      </c>
      <c r="F301" s="191" t="s">
        <v>71</v>
      </c>
      <c r="G301" s="191" t="s">
        <v>71</v>
      </c>
      <c r="I301" s="191" t="s">
        <v>91</v>
      </c>
      <c r="J301" s="375">
        <v>18110343045</v>
      </c>
      <c r="K301" s="191" t="s">
        <v>71</v>
      </c>
    </row>
    <row r="302" spans="3:11" x14ac:dyDescent="0.35">
      <c r="C302" s="191" t="s">
        <v>403</v>
      </c>
      <c r="D302" s="191" t="s">
        <v>303</v>
      </c>
      <c r="E302" s="191" t="s">
        <v>457</v>
      </c>
      <c r="F302" s="191" t="s">
        <v>71</v>
      </c>
      <c r="G302" s="191" t="s">
        <v>71</v>
      </c>
      <c r="I302" s="191" t="s">
        <v>91</v>
      </c>
      <c r="J302" s="374">
        <v>0</v>
      </c>
      <c r="K302" s="191" t="s">
        <v>71</v>
      </c>
    </row>
    <row r="303" spans="3:11" x14ac:dyDescent="0.35">
      <c r="C303" s="191" t="s">
        <v>336</v>
      </c>
      <c r="D303" s="191" t="s">
        <v>303</v>
      </c>
      <c r="E303" s="191" t="s">
        <v>457</v>
      </c>
      <c r="F303" s="191" t="s">
        <v>71</v>
      </c>
      <c r="G303" s="191" t="s">
        <v>71</v>
      </c>
      <c r="I303" s="191" t="s">
        <v>91</v>
      </c>
      <c r="J303" s="374">
        <v>9644146748</v>
      </c>
      <c r="K303" s="191" t="s">
        <v>71</v>
      </c>
    </row>
    <row r="304" spans="3:11" x14ac:dyDescent="0.35">
      <c r="C304" s="191" t="s">
        <v>374</v>
      </c>
      <c r="D304" s="191" t="s">
        <v>303</v>
      </c>
      <c r="E304" s="191" t="s">
        <v>457</v>
      </c>
      <c r="F304" s="191" t="s">
        <v>71</v>
      </c>
      <c r="G304" s="191" t="s">
        <v>71</v>
      </c>
      <c r="I304" s="191" t="s">
        <v>91</v>
      </c>
      <c r="J304" s="374">
        <v>0</v>
      </c>
      <c r="K304" s="191" t="s">
        <v>71</v>
      </c>
    </row>
    <row r="305" spans="3:11" x14ac:dyDescent="0.35">
      <c r="C305" s="191" t="s">
        <v>379</v>
      </c>
      <c r="D305" s="191" t="s">
        <v>303</v>
      </c>
      <c r="E305" s="191" t="s">
        <v>457</v>
      </c>
      <c r="F305" s="191" t="s">
        <v>71</v>
      </c>
      <c r="G305" s="191" t="s">
        <v>71</v>
      </c>
      <c r="I305" s="191" t="s">
        <v>91</v>
      </c>
      <c r="J305" s="374">
        <v>0</v>
      </c>
      <c r="K305" s="191" t="s">
        <v>71</v>
      </c>
    </row>
    <row r="306" spans="3:11" x14ac:dyDescent="0.35">
      <c r="C306" s="191" t="s">
        <v>392</v>
      </c>
      <c r="D306" s="191" t="s">
        <v>303</v>
      </c>
      <c r="E306" s="191" t="s">
        <v>457</v>
      </c>
      <c r="F306" s="191" t="s">
        <v>71</v>
      </c>
      <c r="G306" s="191" t="s">
        <v>71</v>
      </c>
      <c r="I306" s="191" t="s">
        <v>91</v>
      </c>
      <c r="J306" s="374">
        <v>0</v>
      </c>
      <c r="K306" s="191" t="s">
        <v>71</v>
      </c>
    </row>
    <row r="307" spans="3:11" x14ac:dyDescent="0.35">
      <c r="C307" s="191" t="s">
        <v>406</v>
      </c>
      <c r="D307" s="191" t="s">
        <v>303</v>
      </c>
      <c r="E307" s="191" t="s">
        <v>457</v>
      </c>
      <c r="F307" s="191" t="s">
        <v>71</v>
      </c>
      <c r="G307" s="191" t="s">
        <v>71</v>
      </c>
      <c r="I307" s="191" t="s">
        <v>91</v>
      </c>
      <c r="J307" s="374">
        <v>0</v>
      </c>
      <c r="K307" s="191" t="s">
        <v>71</v>
      </c>
    </row>
    <row r="308" spans="3:11" x14ac:dyDescent="0.35">
      <c r="C308" s="191" t="s">
        <v>410</v>
      </c>
      <c r="D308" s="191" t="s">
        <v>303</v>
      </c>
      <c r="E308" s="191" t="s">
        <v>457</v>
      </c>
      <c r="F308" s="191" t="s">
        <v>71</v>
      </c>
      <c r="G308" s="191" t="s">
        <v>71</v>
      </c>
      <c r="I308" s="191" t="s">
        <v>91</v>
      </c>
      <c r="J308" s="374">
        <v>0</v>
      </c>
      <c r="K308" s="191" t="s">
        <v>71</v>
      </c>
    </row>
    <row r="309" spans="3:11" x14ac:dyDescent="0.35">
      <c r="C309" s="191" t="s">
        <v>343</v>
      </c>
      <c r="D309" s="191" t="s">
        <v>303</v>
      </c>
      <c r="E309" s="191" t="s">
        <v>457</v>
      </c>
      <c r="F309" s="191" t="s">
        <v>71</v>
      </c>
      <c r="G309" s="191" t="s">
        <v>71</v>
      </c>
      <c r="I309" s="191" t="s">
        <v>91</v>
      </c>
      <c r="J309" s="374">
        <v>2576009144</v>
      </c>
      <c r="K309" s="191" t="s">
        <v>71</v>
      </c>
    </row>
    <row r="310" spans="3:11" x14ac:dyDescent="0.35">
      <c r="C310" s="191" t="s">
        <v>353</v>
      </c>
      <c r="D310" s="191" t="s">
        <v>303</v>
      </c>
      <c r="E310" s="191" t="s">
        <v>457</v>
      </c>
      <c r="F310" s="191" t="s">
        <v>71</v>
      </c>
      <c r="G310" s="191" t="s">
        <v>71</v>
      </c>
      <c r="I310" s="191" t="s">
        <v>91</v>
      </c>
      <c r="J310" s="374">
        <v>1748595015</v>
      </c>
      <c r="K310" s="191" t="s">
        <v>71</v>
      </c>
    </row>
    <row r="311" spans="3:11" x14ac:dyDescent="0.35">
      <c r="C311" s="191" t="s">
        <v>387</v>
      </c>
      <c r="D311" s="191" t="s">
        <v>303</v>
      </c>
      <c r="E311" s="191" t="s">
        <v>457</v>
      </c>
      <c r="F311" s="191" t="s">
        <v>71</v>
      </c>
      <c r="G311" s="191" t="s">
        <v>71</v>
      </c>
      <c r="I311" s="191" t="s">
        <v>91</v>
      </c>
      <c r="J311" s="374">
        <v>0</v>
      </c>
      <c r="K311" s="191" t="s">
        <v>71</v>
      </c>
    </row>
    <row r="312" spans="3:11" x14ac:dyDescent="0.35">
      <c r="C312" s="191" t="s">
        <v>382</v>
      </c>
      <c r="D312" s="191" t="s">
        <v>303</v>
      </c>
      <c r="E312" s="191" t="s">
        <v>457</v>
      </c>
      <c r="F312" s="191" t="s">
        <v>71</v>
      </c>
      <c r="G312" s="191" t="s">
        <v>71</v>
      </c>
      <c r="I312" s="191" t="s">
        <v>91</v>
      </c>
      <c r="J312" s="374">
        <v>0</v>
      </c>
      <c r="K312" s="191" t="s">
        <v>71</v>
      </c>
    </row>
    <row r="313" spans="3:11" x14ac:dyDescent="0.35">
      <c r="C313" s="191" t="s">
        <v>346</v>
      </c>
      <c r="D313" s="191" t="s">
        <v>303</v>
      </c>
      <c r="E313" s="191" t="s">
        <v>457</v>
      </c>
      <c r="F313" s="191" t="s">
        <v>71</v>
      </c>
      <c r="G313" s="191" t="s">
        <v>71</v>
      </c>
      <c r="I313" s="191" t="s">
        <v>91</v>
      </c>
      <c r="J313" s="374">
        <v>1218181396</v>
      </c>
      <c r="K313" s="191" t="s">
        <v>71</v>
      </c>
    </row>
    <row r="314" spans="3:11" x14ac:dyDescent="0.35">
      <c r="C314" s="191" t="s">
        <v>359</v>
      </c>
      <c r="D314" s="191" t="s">
        <v>303</v>
      </c>
      <c r="E314" s="191" t="s">
        <v>457</v>
      </c>
      <c r="F314" s="191" t="s">
        <v>71</v>
      </c>
      <c r="G314" s="191" t="s">
        <v>71</v>
      </c>
      <c r="I314" s="191" t="s">
        <v>91</v>
      </c>
      <c r="J314" s="374">
        <v>0</v>
      </c>
      <c r="K314" s="191" t="s">
        <v>71</v>
      </c>
    </row>
    <row r="315" spans="3:11" x14ac:dyDescent="0.35">
      <c r="C315" s="191" t="s">
        <v>341</v>
      </c>
      <c r="D315" s="191" t="s">
        <v>303</v>
      </c>
      <c r="E315" s="191" t="s">
        <v>457</v>
      </c>
      <c r="F315" s="191" t="s">
        <v>71</v>
      </c>
      <c r="G315" s="191" t="s">
        <v>71</v>
      </c>
      <c r="I315" s="191" t="s">
        <v>91</v>
      </c>
      <c r="J315" s="374">
        <v>5598238401</v>
      </c>
      <c r="K315" s="191" t="s">
        <v>71</v>
      </c>
    </row>
    <row r="316" spans="3:11" x14ac:dyDescent="0.35">
      <c r="C316" s="191" t="s">
        <v>351</v>
      </c>
      <c r="D316" s="191" t="s">
        <v>303</v>
      </c>
      <c r="E316" s="191" t="s">
        <v>457</v>
      </c>
      <c r="F316" s="191" t="s">
        <v>71</v>
      </c>
      <c r="G316" s="191" t="s">
        <v>71</v>
      </c>
      <c r="I316" s="191" t="s">
        <v>91</v>
      </c>
      <c r="J316" s="374">
        <v>2824014397</v>
      </c>
      <c r="K316" s="191" t="s">
        <v>71</v>
      </c>
    </row>
    <row r="317" spans="3:11" x14ac:dyDescent="0.35">
      <c r="C317" s="191" t="s">
        <v>372</v>
      </c>
      <c r="D317" s="191" t="s">
        <v>303</v>
      </c>
      <c r="E317" s="191" t="s">
        <v>457</v>
      </c>
      <c r="F317" s="191" t="s">
        <v>71</v>
      </c>
      <c r="G317" s="191" t="s">
        <v>71</v>
      </c>
      <c r="I317" s="191" t="s">
        <v>91</v>
      </c>
      <c r="J317" s="374">
        <v>0</v>
      </c>
      <c r="K317" s="191" t="s">
        <v>71</v>
      </c>
    </row>
    <row r="318" spans="3:11" x14ac:dyDescent="0.35">
      <c r="C318" s="191" t="s">
        <v>348</v>
      </c>
      <c r="D318" s="191" t="s">
        <v>303</v>
      </c>
      <c r="E318" s="191" t="s">
        <v>457</v>
      </c>
      <c r="F318" s="191" t="s">
        <v>71</v>
      </c>
      <c r="G318" s="191" t="s">
        <v>71</v>
      </c>
      <c r="I318" s="191" t="s">
        <v>91</v>
      </c>
      <c r="J318" s="374">
        <v>984363527</v>
      </c>
      <c r="K318" s="191" t="s">
        <v>71</v>
      </c>
    </row>
    <row r="319" spans="3:11" x14ac:dyDescent="0.35">
      <c r="C319" s="191" t="s">
        <v>362</v>
      </c>
      <c r="D319" s="191" t="s">
        <v>303</v>
      </c>
      <c r="E319" s="191" t="s">
        <v>457</v>
      </c>
      <c r="F319" s="191" t="s">
        <v>71</v>
      </c>
      <c r="G319" s="191" t="s">
        <v>71</v>
      </c>
      <c r="I319" s="191" t="s">
        <v>91</v>
      </c>
      <c r="J319" s="374">
        <v>0</v>
      </c>
      <c r="K319" s="191" t="s">
        <v>71</v>
      </c>
    </row>
    <row r="320" spans="3:11" x14ac:dyDescent="0.35">
      <c r="C320" s="191" t="s">
        <v>334</v>
      </c>
      <c r="D320" s="191" t="s">
        <v>303</v>
      </c>
      <c r="E320" s="191" t="s">
        <v>457</v>
      </c>
      <c r="F320" s="191" t="s">
        <v>71</v>
      </c>
      <c r="G320" s="191" t="s">
        <v>71</v>
      </c>
      <c r="I320" s="191" t="s">
        <v>91</v>
      </c>
      <c r="J320" s="374">
        <v>18105918185</v>
      </c>
      <c r="K320" s="191" t="s">
        <v>71</v>
      </c>
    </row>
    <row r="321" spans="3:11" x14ac:dyDescent="0.35">
      <c r="C321" s="191" t="s">
        <v>338</v>
      </c>
      <c r="D321" s="191" t="s">
        <v>303</v>
      </c>
      <c r="E321" s="191" t="s">
        <v>457</v>
      </c>
      <c r="F321" s="191" t="s">
        <v>71</v>
      </c>
      <c r="G321" s="191" t="s">
        <v>71</v>
      </c>
      <c r="I321" s="191" t="s">
        <v>91</v>
      </c>
      <c r="J321" s="374">
        <v>2130094043</v>
      </c>
      <c r="K321" s="191" t="s">
        <v>71</v>
      </c>
    </row>
    <row r="322" spans="3:11" x14ac:dyDescent="0.35">
      <c r="C322" s="191" t="s">
        <v>384</v>
      </c>
      <c r="D322" s="191" t="s">
        <v>303</v>
      </c>
      <c r="E322" s="191" t="s">
        <v>457</v>
      </c>
      <c r="F322" s="191" t="s">
        <v>71</v>
      </c>
      <c r="G322" s="191" t="s">
        <v>71</v>
      </c>
      <c r="I322" s="191" t="s">
        <v>91</v>
      </c>
      <c r="J322" s="374">
        <v>0</v>
      </c>
      <c r="K322" s="191" t="s">
        <v>71</v>
      </c>
    </row>
    <row r="323" spans="3:11" x14ac:dyDescent="0.35">
      <c r="C323" s="191" t="s">
        <v>395</v>
      </c>
      <c r="D323" s="191" t="s">
        <v>303</v>
      </c>
      <c r="E323" s="191" t="s">
        <v>457</v>
      </c>
      <c r="F323" s="191" t="s">
        <v>71</v>
      </c>
      <c r="G323" s="191" t="s">
        <v>71</v>
      </c>
      <c r="I323" s="191" t="s">
        <v>91</v>
      </c>
      <c r="J323" s="374">
        <v>0</v>
      </c>
      <c r="K323" s="191" t="s">
        <v>71</v>
      </c>
    </row>
    <row r="324" spans="3:11" x14ac:dyDescent="0.35">
      <c r="C324" s="191" t="s">
        <v>377</v>
      </c>
      <c r="D324" s="191" t="s">
        <v>303</v>
      </c>
      <c r="E324" s="191" t="s">
        <v>457</v>
      </c>
      <c r="F324" s="191" t="s">
        <v>71</v>
      </c>
      <c r="G324" s="191" t="s">
        <v>71</v>
      </c>
      <c r="I324" s="191" t="s">
        <v>91</v>
      </c>
      <c r="J324" s="374">
        <v>23815934</v>
      </c>
      <c r="K324" s="191" t="s">
        <v>71</v>
      </c>
    </row>
    <row r="325" spans="3:11" x14ac:dyDescent="0.35">
      <c r="C325" s="191" t="s">
        <v>401</v>
      </c>
      <c r="D325" s="191" t="s">
        <v>303</v>
      </c>
      <c r="E325" s="191" t="s">
        <v>459</v>
      </c>
      <c r="F325" s="191" t="s">
        <v>71</v>
      </c>
      <c r="G325" s="191" t="s">
        <v>71</v>
      </c>
      <c r="I325" s="191" t="s">
        <v>91</v>
      </c>
      <c r="J325" s="374">
        <v>0</v>
      </c>
      <c r="K325" s="191" t="s">
        <v>71</v>
      </c>
    </row>
    <row r="326" spans="3:11" x14ac:dyDescent="0.35">
      <c r="C326" s="191" t="s">
        <v>408</v>
      </c>
      <c r="D326" s="191" t="s">
        <v>303</v>
      </c>
      <c r="E326" s="191" t="s">
        <v>459</v>
      </c>
      <c r="F326" s="191" t="s">
        <v>71</v>
      </c>
      <c r="G326" s="191" t="s">
        <v>71</v>
      </c>
      <c r="I326" s="191" t="s">
        <v>91</v>
      </c>
      <c r="J326" s="374">
        <v>195369</v>
      </c>
      <c r="K326" s="191" t="s">
        <v>71</v>
      </c>
    </row>
    <row r="327" spans="3:11" x14ac:dyDescent="0.35">
      <c r="C327" s="191" t="s">
        <v>368</v>
      </c>
      <c r="D327" s="191" t="s">
        <v>303</v>
      </c>
      <c r="E327" s="191" t="s">
        <v>459</v>
      </c>
      <c r="F327" s="191" t="s">
        <v>71</v>
      </c>
      <c r="G327" s="191" t="s">
        <v>71</v>
      </c>
      <c r="I327" s="191" t="s">
        <v>91</v>
      </c>
      <c r="J327" s="374">
        <v>8875000</v>
      </c>
      <c r="K327" s="191" t="s">
        <v>71</v>
      </c>
    </row>
    <row r="328" spans="3:11" x14ac:dyDescent="0.35">
      <c r="C328" s="191" t="s">
        <v>398</v>
      </c>
      <c r="D328" s="191" t="s">
        <v>303</v>
      </c>
      <c r="E328" s="191" t="s">
        <v>459</v>
      </c>
      <c r="F328" s="191" t="s">
        <v>71</v>
      </c>
      <c r="G328" s="191" t="s">
        <v>71</v>
      </c>
      <c r="I328" s="191" t="s">
        <v>91</v>
      </c>
      <c r="J328" s="374">
        <v>0</v>
      </c>
      <c r="K328" s="191" t="s">
        <v>71</v>
      </c>
    </row>
    <row r="329" spans="3:11" x14ac:dyDescent="0.35">
      <c r="C329" s="191" t="s">
        <v>365</v>
      </c>
      <c r="D329" s="191" t="s">
        <v>303</v>
      </c>
      <c r="E329" s="191" t="s">
        <v>459</v>
      </c>
      <c r="F329" s="191" t="s">
        <v>71</v>
      </c>
      <c r="G329" s="191" t="s">
        <v>71</v>
      </c>
      <c r="I329" s="191" t="s">
        <v>91</v>
      </c>
      <c r="J329" s="374">
        <v>0</v>
      </c>
      <c r="K329" s="191" t="s">
        <v>71</v>
      </c>
    </row>
    <row r="330" spans="3:11" x14ac:dyDescent="0.35">
      <c r="C330" s="191" t="s">
        <v>390</v>
      </c>
      <c r="D330" s="191" t="s">
        <v>303</v>
      </c>
      <c r="E330" s="191" t="s">
        <v>459</v>
      </c>
      <c r="F330" s="191" t="s">
        <v>71</v>
      </c>
      <c r="G330" s="191" t="s">
        <v>71</v>
      </c>
      <c r="I330" s="191" t="s">
        <v>91</v>
      </c>
      <c r="J330" s="374">
        <v>4130625</v>
      </c>
      <c r="K330" s="191" t="s">
        <v>71</v>
      </c>
    </row>
    <row r="331" spans="3:11" x14ac:dyDescent="0.35">
      <c r="C331" s="191" t="s">
        <v>356</v>
      </c>
      <c r="D331" s="191" t="s">
        <v>303</v>
      </c>
      <c r="E331" s="191" t="s">
        <v>459</v>
      </c>
      <c r="F331" s="191" t="s">
        <v>71</v>
      </c>
      <c r="G331" s="191" t="s">
        <v>71</v>
      </c>
      <c r="I331" s="191" t="s">
        <v>91</v>
      </c>
      <c r="J331" s="374">
        <v>0</v>
      </c>
      <c r="K331" s="191" t="s">
        <v>71</v>
      </c>
    </row>
    <row r="332" spans="3:11" x14ac:dyDescent="0.35">
      <c r="C332" s="191" t="s">
        <v>328</v>
      </c>
      <c r="D332" s="191" t="s">
        <v>303</v>
      </c>
      <c r="E332" s="191" t="s">
        <v>459</v>
      </c>
      <c r="F332" s="191" t="s">
        <v>71</v>
      </c>
      <c r="G332" s="191" t="s">
        <v>71</v>
      </c>
      <c r="I332" s="191" t="s">
        <v>91</v>
      </c>
      <c r="J332" s="375">
        <v>87367168366</v>
      </c>
      <c r="K332" s="191" t="s">
        <v>71</v>
      </c>
    </row>
    <row r="333" spans="3:11" x14ac:dyDescent="0.35">
      <c r="C333" s="191" t="s">
        <v>403</v>
      </c>
      <c r="D333" s="191" t="s">
        <v>303</v>
      </c>
      <c r="E333" s="191" t="s">
        <v>459</v>
      </c>
      <c r="F333" s="191" t="s">
        <v>71</v>
      </c>
      <c r="G333" s="191" t="s">
        <v>71</v>
      </c>
      <c r="I333" s="191" t="s">
        <v>91</v>
      </c>
      <c r="J333" s="374">
        <v>0</v>
      </c>
      <c r="K333" s="191" t="s">
        <v>71</v>
      </c>
    </row>
    <row r="334" spans="3:11" x14ac:dyDescent="0.35">
      <c r="C334" s="191" t="s">
        <v>336</v>
      </c>
      <c r="D334" s="191" t="s">
        <v>303</v>
      </c>
      <c r="E334" s="191" t="s">
        <v>459</v>
      </c>
      <c r="F334" s="191" t="s">
        <v>71</v>
      </c>
      <c r="G334" s="191" t="s">
        <v>71</v>
      </c>
      <c r="I334" s="191" t="s">
        <v>91</v>
      </c>
      <c r="J334" s="374">
        <v>21356386526</v>
      </c>
      <c r="K334" s="191" t="s">
        <v>71</v>
      </c>
    </row>
    <row r="335" spans="3:11" x14ac:dyDescent="0.35">
      <c r="C335" s="191" t="s">
        <v>374</v>
      </c>
      <c r="D335" s="191" t="s">
        <v>303</v>
      </c>
      <c r="E335" s="191" t="s">
        <v>459</v>
      </c>
      <c r="F335" s="191" t="s">
        <v>71</v>
      </c>
      <c r="G335" s="191" t="s">
        <v>71</v>
      </c>
      <c r="I335" s="191" t="s">
        <v>91</v>
      </c>
      <c r="J335" s="374">
        <v>0</v>
      </c>
      <c r="K335" s="191" t="s">
        <v>71</v>
      </c>
    </row>
    <row r="336" spans="3:11" x14ac:dyDescent="0.35">
      <c r="C336" s="191" t="s">
        <v>379</v>
      </c>
      <c r="D336" s="191" t="s">
        <v>303</v>
      </c>
      <c r="E336" s="191" t="s">
        <v>459</v>
      </c>
      <c r="F336" s="191" t="s">
        <v>71</v>
      </c>
      <c r="G336" s="191" t="s">
        <v>71</v>
      </c>
      <c r="I336" s="191" t="s">
        <v>91</v>
      </c>
      <c r="J336" s="374">
        <v>0</v>
      </c>
      <c r="K336" s="191" t="s">
        <v>71</v>
      </c>
    </row>
    <row r="337" spans="3:11" x14ac:dyDescent="0.35">
      <c r="C337" s="191" t="s">
        <v>392</v>
      </c>
      <c r="D337" s="191" t="s">
        <v>303</v>
      </c>
      <c r="E337" s="191" t="s">
        <v>459</v>
      </c>
      <c r="F337" s="191" t="s">
        <v>71</v>
      </c>
      <c r="G337" s="191" t="s">
        <v>71</v>
      </c>
      <c r="I337" s="191" t="s">
        <v>91</v>
      </c>
      <c r="J337" s="374">
        <v>0</v>
      </c>
      <c r="K337" s="191" t="s">
        <v>71</v>
      </c>
    </row>
    <row r="338" spans="3:11" x14ac:dyDescent="0.35">
      <c r="C338" s="191" t="s">
        <v>406</v>
      </c>
      <c r="D338" s="191" t="s">
        <v>303</v>
      </c>
      <c r="E338" s="191" t="s">
        <v>459</v>
      </c>
      <c r="F338" s="191" t="s">
        <v>71</v>
      </c>
      <c r="G338" s="191" t="s">
        <v>71</v>
      </c>
      <c r="I338" s="191" t="s">
        <v>91</v>
      </c>
      <c r="J338" s="374">
        <v>65328624</v>
      </c>
      <c r="K338" s="191" t="s">
        <v>71</v>
      </c>
    </row>
    <row r="339" spans="3:11" x14ac:dyDescent="0.35">
      <c r="C339" s="191" t="s">
        <v>410</v>
      </c>
      <c r="D339" s="191" t="s">
        <v>303</v>
      </c>
      <c r="E339" s="191" t="s">
        <v>459</v>
      </c>
      <c r="F339" s="191" t="s">
        <v>71</v>
      </c>
      <c r="G339" s="191" t="s">
        <v>71</v>
      </c>
      <c r="I339" s="191" t="s">
        <v>91</v>
      </c>
      <c r="J339" s="374">
        <v>0</v>
      </c>
      <c r="K339" s="191" t="s">
        <v>71</v>
      </c>
    </row>
    <row r="340" spans="3:11" x14ac:dyDescent="0.35">
      <c r="C340" s="191" t="s">
        <v>343</v>
      </c>
      <c r="D340" s="191" t="s">
        <v>303</v>
      </c>
      <c r="E340" s="191" t="s">
        <v>459</v>
      </c>
      <c r="F340" s="191" t="s">
        <v>71</v>
      </c>
      <c r="G340" s="191" t="s">
        <v>71</v>
      </c>
      <c r="I340" s="191" t="s">
        <v>91</v>
      </c>
      <c r="J340" s="374">
        <v>759074793</v>
      </c>
      <c r="K340" s="191" t="s">
        <v>71</v>
      </c>
    </row>
    <row r="341" spans="3:11" x14ac:dyDescent="0.35">
      <c r="C341" s="191" t="s">
        <v>353</v>
      </c>
      <c r="D341" s="191" t="s">
        <v>303</v>
      </c>
      <c r="E341" s="191" t="s">
        <v>459</v>
      </c>
      <c r="F341" s="191" t="s">
        <v>71</v>
      </c>
      <c r="G341" s="191" t="s">
        <v>71</v>
      </c>
      <c r="I341" s="191" t="s">
        <v>91</v>
      </c>
      <c r="J341" s="374">
        <v>4174117175</v>
      </c>
      <c r="K341" s="191" t="s">
        <v>71</v>
      </c>
    </row>
    <row r="342" spans="3:11" x14ac:dyDescent="0.35">
      <c r="C342" s="191" t="s">
        <v>387</v>
      </c>
      <c r="D342" s="191" t="s">
        <v>303</v>
      </c>
      <c r="E342" s="191" t="s">
        <v>459</v>
      </c>
      <c r="F342" s="191" t="s">
        <v>71</v>
      </c>
      <c r="G342" s="191" t="s">
        <v>71</v>
      </c>
      <c r="I342" s="191" t="s">
        <v>91</v>
      </c>
      <c r="J342" s="374">
        <v>0</v>
      </c>
      <c r="K342" s="191" t="s">
        <v>71</v>
      </c>
    </row>
    <row r="343" spans="3:11" x14ac:dyDescent="0.35">
      <c r="C343" s="191" t="s">
        <v>382</v>
      </c>
      <c r="D343" s="191" t="s">
        <v>303</v>
      </c>
      <c r="E343" s="191" t="s">
        <v>459</v>
      </c>
      <c r="F343" s="191" t="s">
        <v>71</v>
      </c>
      <c r="G343" s="191" t="s">
        <v>71</v>
      </c>
      <c r="I343" s="191" t="s">
        <v>91</v>
      </c>
      <c r="J343" s="374">
        <v>0</v>
      </c>
      <c r="K343" s="191" t="s">
        <v>71</v>
      </c>
    </row>
    <row r="344" spans="3:11" x14ac:dyDescent="0.35">
      <c r="C344" s="191" t="s">
        <v>346</v>
      </c>
      <c r="D344" s="191" t="s">
        <v>303</v>
      </c>
      <c r="E344" s="191" t="s">
        <v>459</v>
      </c>
      <c r="F344" s="191" t="s">
        <v>71</v>
      </c>
      <c r="G344" s="191" t="s">
        <v>71</v>
      </c>
      <c r="I344" s="191" t="s">
        <v>91</v>
      </c>
      <c r="J344" s="374">
        <v>1332984395</v>
      </c>
      <c r="K344" s="191" t="s">
        <v>71</v>
      </c>
    </row>
    <row r="345" spans="3:11" x14ac:dyDescent="0.35">
      <c r="C345" s="191" t="s">
        <v>359</v>
      </c>
      <c r="D345" s="191" t="s">
        <v>303</v>
      </c>
      <c r="E345" s="191" t="s">
        <v>459</v>
      </c>
      <c r="F345" s="191" t="s">
        <v>71</v>
      </c>
      <c r="G345" s="191" t="s">
        <v>71</v>
      </c>
      <c r="I345" s="191" t="s">
        <v>91</v>
      </c>
      <c r="J345" s="374">
        <v>69604723</v>
      </c>
      <c r="K345" s="191" t="s">
        <v>71</v>
      </c>
    </row>
    <row r="346" spans="3:11" x14ac:dyDescent="0.35">
      <c r="C346" s="191" t="s">
        <v>341</v>
      </c>
      <c r="D346" s="191" t="s">
        <v>303</v>
      </c>
      <c r="E346" s="191" t="s">
        <v>459</v>
      </c>
      <c r="F346" s="191" t="s">
        <v>71</v>
      </c>
      <c r="G346" s="191" t="s">
        <v>71</v>
      </c>
      <c r="I346" s="191" t="s">
        <v>91</v>
      </c>
      <c r="J346" s="374">
        <v>5665537565</v>
      </c>
      <c r="K346" s="191" t="s">
        <v>71</v>
      </c>
    </row>
    <row r="347" spans="3:11" x14ac:dyDescent="0.35">
      <c r="C347" s="191" t="s">
        <v>351</v>
      </c>
      <c r="D347" s="191" t="s">
        <v>303</v>
      </c>
      <c r="E347" s="191" t="s">
        <v>459</v>
      </c>
      <c r="F347" s="191" t="s">
        <v>71</v>
      </c>
      <c r="G347" s="191" t="s">
        <v>71</v>
      </c>
      <c r="I347" s="191" t="s">
        <v>91</v>
      </c>
      <c r="J347" s="374">
        <v>1601869910</v>
      </c>
      <c r="K347" s="191" t="s">
        <v>71</v>
      </c>
    </row>
    <row r="348" spans="3:11" x14ac:dyDescent="0.35">
      <c r="C348" s="191" t="s">
        <v>372</v>
      </c>
      <c r="D348" s="191" t="s">
        <v>303</v>
      </c>
      <c r="E348" s="191" t="s">
        <v>459</v>
      </c>
      <c r="F348" s="191" t="s">
        <v>71</v>
      </c>
      <c r="G348" s="191" t="s">
        <v>71</v>
      </c>
      <c r="I348" s="191" t="s">
        <v>91</v>
      </c>
      <c r="J348" s="374">
        <v>0</v>
      </c>
      <c r="K348" s="191" t="s">
        <v>71</v>
      </c>
    </row>
    <row r="349" spans="3:11" x14ac:dyDescent="0.35">
      <c r="C349" s="191" t="s">
        <v>348</v>
      </c>
      <c r="D349" s="191" t="s">
        <v>303</v>
      </c>
      <c r="E349" s="191" t="s">
        <v>459</v>
      </c>
      <c r="F349" s="191" t="s">
        <v>71</v>
      </c>
      <c r="G349" s="191" t="s">
        <v>71</v>
      </c>
      <c r="I349" s="191" t="s">
        <v>91</v>
      </c>
      <c r="J349" s="374">
        <v>0</v>
      </c>
      <c r="K349" s="191" t="s">
        <v>71</v>
      </c>
    </row>
    <row r="350" spans="3:11" x14ac:dyDescent="0.35">
      <c r="C350" s="191" t="s">
        <v>362</v>
      </c>
      <c r="D350" s="191" t="s">
        <v>303</v>
      </c>
      <c r="E350" s="191" t="s">
        <v>459</v>
      </c>
      <c r="F350" s="191" t="s">
        <v>71</v>
      </c>
      <c r="G350" s="191" t="s">
        <v>71</v>
      </c>
      <c r="I350" s="191" t="s">
        <v>91</v>
      </c>
      <c r="J350" s="374">
        <v>0</v>
      </c>
      <c r="K350" s="191" t="s">
        <v>71</v>
      </c>
    </row>
    <row r="351" spans="3:11" x14ac:dyDescent="0.35">
      <c r="C351" s="191" t="s">
        <v>334</v>
      </c>
      <c r="D351" s="191" t="s">
        <v>303</v>
      </c>
      <c r="E351" s="191" t="s">
        <v>459</v>
      </c>
      <c r="F351" s="191" t="s">
        <v>71</v>
      </c>
      <c r="G351" s="191" t="s">
        <v>71</v>
      </c>
      <c r="I351" s="191" t="s">
        <v>91</v>
      </c>
      <c r="J351" s="374">
        <v>27849319080</v>
      </c>
      <c r="K351" s="191" t="s">
        <v>71</v>
      </c>
    </row>
    <row r="352" spans="3:11" x14ac:dyDescent="0.35">
      <c r="C352" s="191" t="s">
        <v>338</v>
      </c>
      <c r="D352" s="191" t="s">
        <v>303</v>
      </c>
      <c r="E352" s="191" t="s">
        <v>459</v>
      </c>
      <c r="F352" s="191" t="s">
        <v>71</v>
      </c>
      <c r="G352" s="191" t="s">
        <v>71</v>
      </c>
      <c r="I352" s="191" t="s">
        <v>91</v>
      </c>
      <c r="J352" s="374">
        <v>1955639569</v>
      </c>
      <c r="K352" s="191" t="s">
        <v>71</v>
      </c>
    </row>
    <row r="353" spans="3:11" x14ac:dyDescent="0.35">
      <c r="C353" s="191" t="s">
        <v>384</v>
      </c>
      <c r="D353" s="191" t="s">
        <v>303</v>
      </c>
      <c r="E353" s="191" t="s">
        <v>459</v>
      </c>
      <c r="F353" s="191" t="s">
        <v>71</v>
      </c>
      <c r="G353" s="191" t="s">
        <v>71</v>
      </c>
      <c r="I353" s="191" t="s">
        <v>91</v>
      </c>
      <c r="J353" s="374">
        <v>0</v>
      </c>
      <c r="K353" s="191" t="s">
        <v>71</v>
      </c>
    </row>
    <row r="354" spans="3:11" x14ac:dyDescent="0.35">
      <c r="C354" s="191" t="s">
        <v>395</v>
      </c>
      <c r="D354" s="191" t="s">
        <v>303</v>
      </c>
      <c r="E354" s="191" t="s">
        <v>459</v>
      </c>
      <c r="F354" s="191" t="s">
        <v>71</v>
      </c>
      <c r="G354" s="191" t="s">
        <v>71</v>
      </c>
      <c r="I354" s="191" t="s">
        <v>91</v>
      </c>
      <c r="J354" s="374">
        <v>10278775</v>
      </c>
      <c r="K354" s="191" t="s">
        <v>71</v>
      </c>
    </row>
    <row r="355" spans="3:11" x14ac:dyDescent="0.35">
      <c r="C355" s="191" t="s">
        <v>377</v>
      </c>
      <c r="D355" s="191" t="s">
        <v>303</v>
      </c>
      <c r="E355" s="191" t="s">
        <v>459</v>
      </c>
      <c r="F355" s="191" t="s">
        <v>71</v>
      </c>
      <c r="G355" s="191" t="s">
        <v>71</v>
      </c>
      <c r="I355" s="191" t="s">
        <v>91</v>
      </c>
      <c r="J355" s="374">
        <v>0</v>
      </c>
      <c r="K355" s="191" t="s">
        <v>71</v>
      </c>
    </row>
    <row r="356" spans="3:11" x14ac:dyDescent="0.35">
      <c r="C356" s="191" t="s">
        <v>401</v>
      </c>
      <c r="D356" s="191" t="s">
        <v>303</v>
      </c>
      <c r="E356" s="191" t="s">
        <v>458</v>
      </c>
      <c r="F356" s="191" t="s">
        <v>71</v>
      </c>
      <c r="G356" s="191" t="s">
        <v>71</v>
      </c>
      <c r="I356" s="191" t="s">
        <v>91</v>
      </c>
      <c r="J356" s="374">
        <v>0</v>
      </c>
      <c r="K356" s="191" t="s">
        <v>71</v>
      </c>
    </row>
    <row r="357" spans="3:11" x14ac:dyDescent="0.35">
      <c r="C357" s="191" t="s">
        <v>408</v>
      </c>
      <c r="D357" s="191" t="s">
        <v>303</v>
      </c>
      <c r="E357" s="191" t="s">
        <v>458</v>
      </c>
      <c r="F357" s="191" t="s">
        <v>71</v>
      </c>
      <c r="G357" s="191" t="s">
        <v>71</v>
      </c>
      <c r="I357" s="191" t="s">
        <v>91</v>
      </c>
      <c r="J357" s="374">
        <v>0</v>
      </c>
      <c r="K357" s="191" t="s">
        <v>71</v>
      </c>
    </row>
    <row r="358" spans="3:11" x14ac:dyDescent="0.35">
      <c r="C358" s="191" t="s">
        <v>368</v>
      </c>
      <c r="D358" s="191" t="s">
        <v>303</v>
      </c>
      <c r="E358" s="191" t="s">
        <v>458</v>
      </c>
      <c r="F358" s="191" t="s">
        <v>71</v>
      </c>
      <c r="G358" s="191" t="s">
        <v>71</v>
      </c>
      <c r="I358" s="191" t="s">
        <v>91</v>
      </c>
      <c r="J358" s="374">
        <v>0</v>
      </c>
      <c r="K358" s="191" t="s">
        <v>71</v>
      </c>
    </row>
    <row r="359" spans="3:11" x14ac:dyDescent="0.35">
      <c r="C359" s="191" t="s">
        <v>398</v>
      </c>
      <c r="D359" s="191" t="s">
        <v>303</v>
      </c>
      <c r="E359" s="191" t="s">
        <v>458</v>
      </c>
      <c r="F359" s="191" t="s">
        <v>71</v>
      </c>
      <c r="G359" s="191" t="s">
        <v>71</v>
      </c>
      <c r="I359" s="191" t="s">
        <v>91</v>
      </c>
      <c r="J359" s="374">
        <v>0</v>
      </c>
      <c r="K359" s="191" t="s">
        <v>71</v>
      </c>
    </row>
    <row r="360" spans="3:11" x14ac:dyDescent="0.35">
      <c r="C360" s="191" t="s">
        <v>365</v>
      </c>
      <c r="D360" s="191" t="s">
        <v>303</v>
      </c>
      <c r="E360" s="191" t="s">
        <v>458</v>
      </c>
      <c r="F360" s="191" t="s">
        <v>71</v>
      </c>
      <c r="G360" s="191" t="s">
        <v>71</v>
      </c>
      <c r="I360" s="191" t="s">
        <v>91</v>
      </c>
      <c r="J360" s="374">
        <v>0</v>
      </c>
      <c r="K360" s="191" t="s">
        <v>71</v>
      </c>
    </row>
    <row r="361" spans="3:11" x14ac:dyDescent="0.35">
      <c r="C361" s="191" t="s">
        <v>390</v>
      </c>
      <c r="D361" s="191" t="s">
        <v>303</v>
      </c>
      <c r="E361" s="191" t="s">
        <v>458</v>
      </c>
      <c r="F361" s="191" t="s">
        <v>71</v>
      </c>
      <c r="G361" s="191" t="s">
        <v>71</v>
      </c>
      <c r="I361" s="191" t="s">
        <v>91</v>
      </c>
      <c r="J361" s="374">
        <v>3965366</v>
      </c>
      <c r="K361" s="191" t="s">
        <v>71</v>
      </c>
    </row>
    <row r="362" spans="3:11" x14ac:dyDescent="0.35">
      <c r="C362" s="191" t="s">
        <v>356</v>
      </c>
      <c r="D362" s="191" t="s">
        <v>303</v>
      </c>
      <c r="E362" s="191" t="s">
        <v>458</v>
      </c>
      <c r="F362" s="191" t="s">
        <v>71</v>
      </c>
      <c r="G362" s="191" t="s">
        <v>71</v>
      </c>
      <c r="I362" s="191" t="s">
        <v>91</v>
      </c>
      <c r="J362" s="374">
        <v>0</v>
      </c>
      <c r="K362" s="191" t="s">
        <v>71</v>
      </c>
    </row>
    <row r="363" spans="3:11" x14ac:dyDescent="0.35">
      <c r="C363" s="191" t="s">
        <v>328</v>
      </c>
      <c r="D363" s="191" t="s">
        <v>303</v>
      </c>
      <c r="E363" s="191" t="s">
        <v>458</v>
      </c>
      <c r="F363" s="191" t="s">
        <v>71</v>
      </c>
      <c r="G363" s="191" t="s">
        <v>71</v>
      </c>
      <c r="I363" s="191" t="s">
        <v>91</v>
      </c>
      <c r="J363" s="375">
        <v>15140049380</v>
      </c>
      <c r="K363" s="191" t="s">
        <v>71</v>
      </c>
    </row>
    <row r="364" spans="3:11" x14ac:dyDescent="0.35">
      <c r="C364" s="191" t="s">
        <v>403</v>
      </c>
      <c r="D364" s="191" t="s">
        <v>303</v>
      </c>
      <c r="E364" s="191" t="s">
        <v>458</v>
      </c>
      <c r="F364" s="191" t="s">
        <v>71</v>
      </c>
      <c r="G364" s="191" t="s">
        <v>71</v>
      </c>
      <c r="I364" s="191" t="s">
        <v>91</v>
      </c>
      <c r="J364" s="374">
        <v>0</v>
      </c>
      <c r="K364" s="191" t="s">
        <v>71</v>
      </c>
    </row>
    <row r="365" spans="3:11" x14ac:dyDescent="0.35">
      <c r="C365" s="191" t="s">
        <v>336</v>
      </c>
      <c r="D365" s="191" t="s">
        <v>303</v>
      </c>
      <c r="E365" s="191" t="s">
        <v>458</v>
      </c>
      <c r="F365" s="191" t="s">
        <v>71</v>
      </c>
      <c r="G365" s="191" t="s">
        <v>71</v>
      </c>
      <c r="I365" s="191" t="s">
        <v>91</v>
      </c>
      <c r="J365" s="374">
        <v>330215864</v>
      </c>
      <c r="K365" s="191" t="s">
        <v>71</v>
      </c>
    </row>
    <row r="366" spans="3:11" x14ac:dyDescent="0.35">
      <c r="C366" s="191" t="s">
        <v>374</v>
      </c>
      <c r="D366" s="191" t="s">
        <v>303</v>
      </c>
      <c r="E366" s="191" t="s">
        <v>458</v>
      </c>
      <c r="F366" s="191" t="s">
        <v>71</v>
      </c>
      <c r="G366" s="191" t="s">
        <v>71</v>
      </c>
      <c r="I366" s="191" t="s">
        <v>91</v>
      </c>
      <c r="J366" s="374">
        <v>0</v>
      </c>
      <c r="K366" s="191" t="s">
        <v>71</v>
      </c>
    </row>
    <row r="367" spans="3:11" x14ac:dyDescent="0.35">
      <c r="C367" s="191" t="s">
        <v>379</v>
      </c>
      <c r="D367" s="191" t="s">
        <v>303</v>
      </c>
      <c r="E367" s="191" t="s">
        <v>458</v>
      </c>
      <c r="F367" s="191" t="s">
        <v>71</v>
      </c>
      <c r="G367" s="191" t="s">
        <v>71</v>
      </c>
      <c r="I367" s="191" t="s">
        <v>91</v>
      </c>
      <c r="J367" s="374">
        <v>0</v>
      </c>
      <c r="K367" s="191" t="s">
        <v>71</v>
      </c>
    </row>
    <row r="368" spans="3:11" x14ac:dyDescent="0.35">
      <c r="C368" s="191" t="s">
        <v>392</v>
      </c>
      <c r="D368" s="191" t="s">
        <v>303</v>
      </c>
      <c r="E368" s="191" t="s">
        <v>458</v>
      </c>
      <c r="F368" s="191" t="s">
        <v>71</v>
      </c>
      <c r="G368" s="191" t="s">
        <v>71</v>
      </c>
      <c r="I368" s="191" t="s">
        <v>91</v>
      </c>
      <c r="J368" s="374">
        <v>0</v>
      </c>
      <c r="K368" s="191" t="s">
        <v>71</v>
      </c>
    </row>
    <row r="369" spans="3:11" x14ac:dyDescent="0.35">
      <c r="C369" s="191" t="s">
        <v>406</v>
      </c>
      <c r="D369" s="191" t="s">
        <v>303</v>
      </c>
      <c r="E369" s="191" t="s">
        <v>458</v>
      </c>
      <c r="F369" s="191" t="s">
        <v>71</v>
      </c>
      <c r="G369" s="191" t="s">
        <v>71</v>
      </c>
      <c r="I369" s="191" t="s">
        <v>91</v>
      </c>
      <c r="J369" s="374">
        <v>4383082</v>
      </c>
      <c r="K369" s="191" t="s">
        <v>71</v>
      </c>
    </row>
    <row r="370" spans="3:11" x14ac:dyDescent="0.35">
      <c r="C370" s="191" t="s">
        <v>410</v>
      </c>
      <c r="D370" s="191" t="s">
        <v>303</v>
      </c>
      <c r="E370" s="191" t="s">
        <v>458</v>
      </c>
      <c r="F370" s="191" t="s">
        <v>71</v>
      </c>
      <c r="G370" s="191" t="s">
        <v>71</v>
      </c>
      <c r="I370" s="191" t="s">
        <v>91</v>
      </c>
      <c r="J370" s="374">
        <v>0</v>
      </c>
      <c r="K370" s="191" t="s">
        <v>71</v>
      </c>
    </row>
    <row r="371" spans="3:11" x14ac:dyDescent="0.35">
      <c r="C371" s="191" t="s">
        <v>343</v>
      </c>
      <c r="D371" s="191" t="s">
        <v>303</v>
      </c>
      <c r="E371" s="191" t="s">
        <v>458</v>
      </c>
      <c r="F371" s="191" t="s">
        <v>71</v>
      </c>
      <c r="G371" s="191" t="s">
        <v>71</v>
      </c>
      <c r="I371" s="191" t="s">
        <v>91</v>
      </c>
      <c r="J371" s="374">
        <v>1890000</v>
      </c>
      <c r="K371" s="191" t="s">
        <v>71</v>
      </c>
    </row>
    <row r="372" spans="3:11" x14ac:dyDescent="0.35">
      <c r="C372" s="191" t="s">
        <v>353</v>
      </c>
      <c r="D372" s="191" t="s">
        <v>303</v>
      </c>
      <c r="E372" s="191" t="s">
        <v>458</v>
      </c>
      <c r="F372" s="191" t="s">
        <v>71</v>
      </c>
      <c r="G372" s="191" t="s">
        <v>71</v>
      </c>
      <c r="I372" s="191" t="s">
        <v>91</v>
      </c>
      <c r="J372" s="374">
        <v>1870560</v>
      </c>
      <c r="K372" s="191" t="s">
        <v>71</v>
      </c>
    </row>
    <row r="373" spans="3:11" x14ac:dyDescent="0.35">
      <c r="C373" s="191" t="s">
        <v>387</v>
      </c>
      <c r="D373" s="191" t="s">
        <v>303</v>
      </c>
      <c r="E373" s="191" t="s">
        <v>458</v>
      </c>
      <c r="F373" s="191" t="s">
        <v>71</v>
      </c>
      <c r="G373" s="191" t="s">
        <v>71</v>
      </c>
      <c r="I373" s="191" t="s">
        <v>91</v>
      </c>
      <c r="J373" s="374">
        <v>0</v>
      </c>
      <c r="K373" s="191" t="s">
        <v>71</v>
      </c>
    </row>
    <row r="374" spans="3:11" x14ac:dyDescent="0.35">
      <c r="C374" s="191" t="s">
        <v>382</v>
      </c>
      <c r="D374" s="191" t="s">
        <v>303</v>
      </c>
      <c r="E374" s="191" t="s">
        <v>458</v>
      </c>
      <c r="F374" s="191" t="s">
        <v>71</v>
      </c>
      <c r="G374" s="191" t="s">
        <v>71</v>
      </c>
      <c r="I374" s="191" t="s">
        <v>91</v>
      </c>
      <c r="J374" s="374">
        <v>0</v>
      </c>
      <c r="K374" s="191" t="s">
        <v>71</v>
      </c>
    </row>
    <row r="375" spans="3:11" x14ac:dyDescent="0.35">
      <c r="C375" s="191" t="s">
        <v>346</v>
      </c>
      <c r="D375" s="191" t="s">
        <v>303</v>
      </c>
      <c r="E375" s="191" t="s">
        <v>458</v>
      </c>
      <c r="F375" s="191" t="s">
        <v>71</v>
      </c>
      <c r="G375" s="191" t="s">
        <v>71</v>
      </c>
      <c r="I375" s="191" t="s">
        <v>91</v>
      </c>
      <c r="J375" s="374">
        <v>0</v>
      </c>
      <c r="K375" s="191" t="s">
        <v>71</v>
      </c>
    </row>
    <row r="376" spans="3:11" x14ac:dyDescent="0.35">
      <c r="C376" s="191" t="s">
        <v>359</v>
      </c>
      <c r="D376" s="191" t="s">
        <v>303</v>
      </c>
      <c r="E376" s="191" t="s">
        <v>458</v>
      </c>
      <c r="F376" s="191" t="s">
        <v>71</v>
      </c>
      <c r="G376" s="191" t="s">
        <v>71</v>
      </c>
      <c r="I376" s="191" t="s">
        <v>91</v>
      </c>
      <c r="J376" s="374">
        <v>0</v>
      </c>
      <c r="K376" s="191" t="s">
        <v>71</v>
      </c>
    </row>
    <row r="377" spans="3:11" x14ac:dyDescent="0.35">
      <c r="C377" s="191" t="s">
        <v>341</v>
      </c>
      <c r="D377" s="191" t="s">
        <v>303</v>
      </c>
      <c r="E377" s="191" t="s">
        <v>458</v>
      </c>
      <c r="F377" s="191" t="s">
        <v>71</v>
      </c>
      <c r="G377" s="191" t="s">
        <v>71</v>
      </c>
      <c r="I377" s="191" t="s">
        <v>91</v>
      </c>
      <c r="J377" s="374">
        <v>3292680</v>
      </c>
      <c r="K377" s="191" t="s">
        <v>71</v>
      </c>
    </row>
    <row r="378" spans="3:11" x14ac:dyDescent="0.35">
      <c r="C378" s="191" t="s">
        <v>351</v>
      </c>
      <c r="D378" s="191" t="s">
        <v>303</v>
      </c>
      <c r="E378" s="191" t="s">
        <v>458</v>
      </c>
      <c r="F378" s="191" t="s">
        <v>71</v>
      </c>
      <c r="G378" s="191" t="s">
        <v>71</v>
      </c>
      <c r="I378" s="191" t="s">
        <v>91</v>
      </c>
      <c r="J378" s="374">
        <v>878048</v>
      </c>
      <c r="K378" s="191" t="s">
        <v>71</v>
      </c>
    </row>
    <row r="379" spans="3:11" x14ac:dyDescent="0.35">
      <c r="C379" s="191" t="s">
        <v>372</v>
      </c>
      <c r="D379" s="191" t="s">
        <v>303</v>
      </c>
      <c r="E379" s="191" t="s">
        <v>458</v>
      </c>
      <c r="F379" s="191" t="s">
        <v>71</v>
      </c>
      <c r="G379" s="191" t="s">
        <v>71</v>
      </c>
      <c r="I379" s="191" t="s">
        <v>91</v>
      </c>
      <c r="J379" s="374">
        <v>0</v>
      </c>
      <c r="K379" s="191" t="s">
        <v>71</v>
      </c>
    </row>
    <row r="380" spans="3:11" x14ac:dyDescent="0.35">
      <c r="C380" s="191" t="s">
        <v>348</v>
      </c>
      <c r="D380" s="191" t="s">
        <v>303</v>
      </c>
      <c r="E380" s="191" t="s">
        <v>458</v>
      </c>
      <c r="F380" s="191" t="s">
        <v>71</v>
      </c>
      <c r="G380" s="191" t="s">
        <v>71</v>
      </c>
      <c r="I380" s="191" t="s">
        <v>91</v>
      </c>
      <c r="J380" s="374">
        <v>0</v>
      </c>
      <c r="K380" s="191" t="s">
        <v>71</v>
      </c>
    </row>
    <row r="381" spans="3:11" x14ac:dyDescent="0.35">
      <c r="C381" s="191" t="s">
        <v>362</v>
      </c>
      <c r="D381" s="191" t="s">
        <v>303</v>
      </c>
      <c r="E381" s="191" t="s">
        <v>458</v>
      </c>
      <c r="F381" s="191" t="s">
        <v>71</v>
      </c>
      <c r="G381" s="191" t="s">
        <v>71</v>
      </c>
      <c r="I381" s="191" t="s">
        <v>91</v>
      </c>
      <c r="J381" s="374">
        <v>1536584</v>
      </c>
      <c r="K381" s="191" t="s">
        <v>71</v>
      </c>
    </row>
    <row r="382" spans="3:11" x14ac:dyDescent="0.35">
      <c r="C382" s="191" t="s">
        <v>334</v>
      </c>
      <c r="D382" s="191" t="s">
        <v>303</v>
      </c>
      <c r="E382" s="191" t="s">
        <v>458</v>
      </c>
      <c r="F382" s="191" t="s">
        <v>71</v>
      </c>
      <c r="G382" s="191" t="s">
        <v>71</v>
      </c>
      <c r="I382" s="191" t="s">
        <v>91</v>
      </c>
      <c r="J382" s="374">
        <v>508432970</v>
      </c>
      <c r="K382" s="191" t="s">
        <v>71</v>
      </c>
    </row>
    <row r="383" spans="3:11" x14ac:dyDescent="0.35">
      <c r="C383" s="191" t="s">
        <v>338</v>
      </c>
      <c r="D383" s="191" t="s">
        <v>303</v>
      </c>
      <c r="E383" s="191" t="s">
        <v>458</v>
      </c>
      <c r="F383" s="191" t="s">
        <v>71</v>
      </c>
      <c r="G383" s="191" t="s">
        <v>71</v>
      </c>
      <c r="I383" s="191" t="s">
        <v>91</v>
      </c>
      <c r="J383" s="374">
        <v>1756096</v>
      </c>
      <c r="K383" s="191" t="s">
        <v>71</v>
      </c>
    </row>
    <row r="384" spans="3:11" x14ac:dyDescent="0.35">
      <c r="C384" s="191" t="s">
        <v>384</v>
      </c>
      <c r="D384" s="191" t="s">
        <v>303</v>
      </c>
      <c r="E384" s="191" t="s">
        <v>458</v>
      </c>
      <c r="F384" s="191" t="s">
        <v>71</v>
      </c>
      <c r="G384" s="191" t="s">
        <v>71</v>
      </c>
      <c r="I384" s="191" t="s">
        <v>91</v>
      </c>
      <c r="J384" s="374">
        <v>0</v>
      </c>
      <c r="K384" s="191" t="s">
        <v>71</v>
      </c>
    </row>
    <row r="385" spans="3:11" x14ac:dyDescent="0.35">
      <c r="C385" s="191" t="s">
        <v>395</v>
      </c>
      <c r="D385" s="191" t="s">
        <v>303</v>
      </c>
      <c r="E385" s="191" t="s">
        <v>458</v>
      </c>
      <c r="F385" s="191" t="s">
        <v>71</v>
      </c>
      <c r="G385" s="191" t="s">
        <v>71</v>
      </c>
      <c r="I385" s="191" t="s">
        <v>91</v>
      </c>
      <c r="J385" s="374">
        <v>0</v>
      </c>
      <c r="K385" s="191" t="s">
        <v>71</v>
      </c>
    </row>
    <row r="386" spans="3:11" x14ac:dyDescent="0.35">
      <c r="C386" s="191" t="s">
        <v>377</v>
      </c>
      <c r="D386" s="191" t="s">
        <v>303</v>
      </c>
      <c r="E386" s="191" t="s">
        <v>458</v>
      </c>
      <c r="F386" s="191" t="s">
        <v>71</v>
      </c>
      <c r="G386" s="191" t="s">
        <v>71</v>
      </c>
      <c r="I386" s="191" t="s">
        <v>91</v>
      </c>
      <c r="J386" s="374">
        <v>1756000</v>
      </c>
      <c r="K386" s="191" t="s">
        <v>71</v>
      </c>
    </row>
    <row r="387" spans="3:11" x14ac:dyDescent="0.35">
      <c r="C387" s="191" t="s">
        <v>401</v>
      </c>
      <c r="D387" s="191" t="s">
        <v>306</v>
      </c>
      <c r="E387" s="191" t="s">
        <v>481</v>
      </c>
      <c r="F387" s="191" t="s">
        <v>71</v>
      </c>
      <c r="G387" s="191" t="s">
        <v>71</v>
      </c>
      <c r="I387" s="191" t="s">
        <v>91</v>
      </c>
      <c r="J387" s="374">
        <v>0</v>
      </c>
      <c r="K387" s="191" t="s">
        <v>71</v>
      </c>
    </row>
    <row r="388" spans="3:11" x14ac:dyDescent="0.35">
      <c r="C388" s="191" t="s">
        <v>408</v>
      </c>
      <c r="D388" s="191" t="s">
        <v>306</v>
      </c>
      <c r="E388" s="191" t="s">
        <v>481</v>
      </c>
      <c r="F388" s="191" t="s">
        <v>71</v>
      </c>
      <c r="G388" s="191" t="s">
        <v>71</v>
      </c>
      <c r="I388" s="191" t="s">
        <v>91</v>
      </c>
      <c r="J388" s="374">
        <v>1219000</v>
      </c>
      <c r="K388" s="191" t="s">
        <v>71</v>
      </c>
    </row>
    <row r="389" spans="3:11" x14ac:dyDescent="0.35">
      <c r="C389" s="191" t="s">
        <v>368</v>
      </c>
      <c r="D389" s="191" t="s">
        <v>306</v>
      </c>
      <c r="E389" s="191" t="s">
        <v>481</v>
      </c>
      <c r="F389" s="191" t="s">
        <v>71</v>
      </c>
      <c r="G389" s="191" t="s">
        <v>71</v>
      </c>
      <c r="I389" s="191" t="s">
        <v>91</v>
      </c>
      <c r="J389" s="374">
        <v>0</v>
      </c>
      <c r="K389" s="191" t="s">
        <v>71</v>
      </c>
    </row>
    <row r="390" spans="3:11" x14ac:dyDescent="0.35">
      <c r="C390" s="191" t="s">
        <v>398</v>
      </c>
      <c r="D390" s="191" t="s">
        <v>306</v>
      </c>
      <c r="E390" s="191" t="s">
        <v>481</v>
      </c>
      <c r="F390" s="191" t="s">
        <v>71</v>
      </c>
      <c r="G390" s="191" t="s">
        <v>71</v>
      </c>
      <c r="I390" s="191" t="s">
        <v>91</v>
      </c>
      <c r="J390" s="374">
        <v>0</v>
      </c>
      <c r="K390" s="191" t="s">
        <v>71</v>
      </c>
    </row>
    <row r="391" spans="3:11" x14ac:dyDescent="0.35">
      <c r="C391" s="191" t="s">
        <v>365</v>
      </c>
      <c r="D391" s="191" t="s">
        <v>306</v>
      </c>
      <c r="E391" s="191" t="s">
        <v>481</v>
      </c>
      <c r="F391" s="191" t="s">
        <v>71</v>
      </c>
      <c r="G391" s="191" t="s">
        <v>71</v>
      </c>
      <c r="I391" s="191" t="s">
        <v>91</v>
      </c>
      <c r="J391" s="374">
        <v>5290000</v>
      </c>
      <c r="K391" s="191" t="s">
        <v>71</v>
      </c>
    </row>
    <row r="392" spans="3:11" x14ac:dyDescent="0.35">
      <c r="C392" s="191" t="s">
        <v>390</v>
      </c>
      <c r="D392" s="191" t="s">
        <v>306</v>
      </c>
      <c r="E392" s="191" t="s">
        <v>481</v>
      </c>
      <c r="F392" s="191" t="s">
        <v>71</v>
      </c>
      <c r="G392" s="191" t="s">
        <v>71</v>
      </c>
      <c r="I392" s="191" t="s">
        <v>91</v>
      </c>
      <c r="J392" s="374">
        <v>0</v>
      </c>
      <c r="K392" s="191" t="s">
        <v>71</v>
      </c>
    </row>
    <row r="393" spans="3:11" x14ac:dyDescent="0.35">
      <c r="C393" s="191" t="s">
        <v>356</v>
      </c>
      <c r="D393" s="191" t="s">
        <v>306</v>
      </c>
      <c r="E393" s="191" t="s">
        <v>481</v>
      </c>
      <c r="F393" s="191" t="s">
        <v>71</v>
      </c>
      <c r="G393" s="191" t="s">
        <v>71</v>
      </c>
      <c r="I393" s="191" t="s">
        <v>91</v>
      </c>
      <c r="J393" s="374">
        <v>43478260</v>
      </c>
      <c r="K393" s="191" t="s">
        <v>71</v>
      </c>
    </row>
    <row r="394" spans="3:11" x14ac:dyDescent="0.35">
      <c r="C394" s="191" t="s">
        <v>328</v>
      </c>
      <c r="D394" s="191" t="s">
        <v>306</v>
      </c>
      <c r="E394" s="191" t="s">
        <v>481</v>
      </c>
      <c r="F394" s="191" t="s">
        <v>71</v>
      </c>
      <c r="G394" s="191" t="s">
        <v>71</v>
      </c>
      <c r="I394" s="191" t="s">
        <v>91</v>
      </c>
      <c r="J394" s="374">
        <v>2440567105</v>
      </c>
      <c r="K394" s="191" t="s">
        <v>71</v>
      </c>
    </row>
    <row r="395" spans="3:11" x14ac:dyDescent="0.35">
      <c r="C395" s="191" t="s">
        <v>403</v>
      </c>
      <c r="D395" s="191" t="s">
        <v>306</v>
      </c>
      <c r="E395" s="191" t="s">
        <v>481</v>
      </c>
      <c r="F395" s="191" t="s">
        <v>71</v>
      </c>
      <c r="G395" s="191" t="s">
        <v>71</v>
      </c>
      <c r="I395" s="191" t="s">
        <v>91</v>
      </c>
      <c r="J395" s="374">
        <v>0</v>
      </c>
      <c r="K395" s="191" t="s">
        <v>71</v>
      </c>
    </row>
    <row r="396" spans="3:11" x14ac:dyDescent="0.35">
      <c r="C396" s="191" t="s">
        <v>336</v>
      </c>
      <c r="D396" s="191" t="s">
        <v>306</v>
      </c>
      <c r="E396" s="191" t="s">
        <v>481</v>
      </c>
      <c r="F396" s="191" t="s">
        <v>71</v>
      </c>
      <c r="G396" s="191" t="s">
        <v>71</v>
      </c>
      <c r="I396" s="191" t="s">
        <v>91</v>
      </c>
      <c r="J396" s="374">
        <v>546740962</v>
      </c>
      <c r="K396" s="191" t="s">
        <v>71</v>
      </c>
    </row>
    <row r="397" spans="3:11" x14ac:dyDescent="0.35">
      <c r="C397" s="191" t="s">
        <v>374</v>
      </c>
      <c r="D397" s="191" t="s">
        <v>306</v>
      </c>
      <c r="E397" s="191" t="s">
        <v>481</v>
      </c>
      <c r="F397" s="191" t="s">
        <v>71</v>
      </c>
      <c r="G397" s="191" t="s">
        <v>71</v>
      </c>
      <c r="I397" s="191" t="s">
        <v>91</v>
      </c>
      <c r="J397" s="374">
        <v>0</v>
      </c>
      <c r="K397" s="191" t="s">
        <v>71</v>
      </c>
    </row>
    <row r="398" spans="3:11" x14ac:dyDescent="0.35">
      <c r="C398" s="191" t="s">
        <v>379</v>
      </c>
      <c r="D398" s="191" t="s">
        <v>306</v>
      </c>
      <c r="E398" s="191" t="s">
        <v>481</v>
      </c>
      <c r="F398" s="191" t="s">
        <v>71</v>
      </c>
      <c r="G398" s="191" t="s">
        <v>71</v>
      </c>
      <c r="I398" s="191" t="s">
        <v>91</v>
      </c>
      <c r="J398" s="374">
        <v>0</v>
      </c>
      <c r="K398" s="191" t="s">
        <v>71</v>
      </c>
    </row>
    <row r="399" spans="3:11" x14ac:dyDescent="0.35">
      <c r="C399" s="191" t="s">
        <v>392</v>
      </c>
      <c r="D399" s="191" t="s">
        <v>306</v>
      </c>
      <c r="E399" s="191" t="s">
        <v>481</v>
      </c>
      <c r="F399" s="191" t="s">
        <v>71</v>
      </c>
      <c r="G399" s="191" t="s">
        <v>71</v>
      </c>
      <c r="I399" s="191" t="s">
        <v>91</v>
      </c>
      <c r="J399" s="374">
        <v>0</v>
      </c>
      <c r="K399" s="191" t="s">
        <v>71</v>
      </c>
    </row>
    <row r="400" spans="3:11" x14ac:dyDescent="0.35">
      <c r="C400" s="191" t="s">
        <v>406</v>
      </c>
      <c r="D400" s="191" t="s">
        <v>306</v>
      </c>
      <c r="E400" s="191" t="s">
        <v>481</v>
      </c>
      <c r="F400" s="191" t="s">
        <v>71</v>
      </c>
      <c r="G400" s="191" t="s">
        <v>71</v>
      </c>
      <c r="I400" s="191" t="s">
        <v>91</v>
      </c>
      <c r="J400" s="374">
        <v>0</v>
      </c>
      <c r="K400" s="191" t="s">
        <v>71</v>
      </c>
    </row>
    <row r="401" spans="3:11" x14ac:dyDescent="0.35">
      <c r="C401" s="191" t="s">
        <v>410</v>
      </c>
      <c r="D401" s="191" t="s">
        <v>306</v>
      </c>
      <c r="E401" s="191" t="s">
        <v>481</v>
      </c>
      <c r="F401" s="191" t="s">
        <v>71</v>
      </c>
      <c r="G401" s="191" t="s">
        <v>71</v>
      </c>
      <c r="I401" s="191" t="s">
        <v>91</v>
      </c>
      <c r="J401" s="374">
        <v>0</v>
      </c>
      <c r="K401" s="191" t="s">
        <v>71</v>
      </c>
    </row>
    <row r="402" spans="3:11" x14ac:dyDescent="0.35">
      <c r="C402" s="191" t="s">
        <v>343</v>
      </c>
      <c r="D402" s="191" t="s">
        <v>306</v>
      </c>
      <c r="E402" s="191" t="s">
        <v>481</v>
      </c>
      <c r="F402" s="191" t="s">
        <v>71</v>
      </c>
      <c r="G402" s="191" t="s">
        <v>71</v>
      </c>
      <c r="I402" s="191" t="s">
        <v>91</v>
      </c>
      <c r="J402" s="374">
        <v>472398547</v>
      </c>
      <c r="K402" s="191" t="s">
        <v>71</v>
      </c>
    </row>
    <row r="403" spans="3:11" x14ac:dyDescent="0.35">
      <c r="C403" s="191" t="s">
        <v>353</v>
      </c>
      <c r="D403" s="191" t="s">
        <v>306</v>
      </c>
      <c r="E403" s="191" t="s">
        <v>481</v>
      </c>
      <c r="F403" s="191" t="s">
        <v>71</v>
      </c>
      <c r="G403" s="191" t="s">
        <v>71</v>
      </c>
      <c r="I403" s="191" t="s">
        <v>91</v>
      </c>
      <c r="J403" s="374">
        <v>307108464</v>
      </c>
      <c r="K403" s="191" t="s">
        <v>71</v>
      </c>
    </row>
    <row r="404" spans="3:11" x14ac:dyDescent="0.35">
      <c r="C404" s="191" t="s">
        <v>387</v>
      </c>
      <c r="D404" s="191" t="s">
        <v>306</v>
      </c>
      <c r="E404" s="191" t="s">
        <v>481</v>
      </c>
      <c r="F404" s="191" t="s">
        <v>71</v>
      </c>
      <c r="G404" s="191" t="s">
        <v>71</v>
      </c>
      <c r="I404" s="191" t="s">
        <v>91</v>
      </c>
      <c r="J404" s="374">
        <v>0</v>
      </c>
      <c r="K404" s="191" t="s">
        <v>71</v>
      </c>
    </row>
    <row r="405" spans="3:11" x14ac:dyDescent="0.35">
      <c r="C405" s="191" t="s">
        <v>382</v>
      </c>
      <c r="D405" s="191" t="s">
        <v>306</v>
      </c>
      <c r="E405" s="191" t="s">
        <v>481</v>
      </c>
      <c r="F405" s="191" t="s">
        <v>71</v>
      </c>
      <c r="G405" s="191" t="s">
        <v>71</v>
      </c>
      <c r="I405" s="191" t="s">
        <v>91</v>
      </c>
      <c r="J405" s="374">
        <v>0</v>
      </c>
      <c r="K405" s="191" t="s">
        <v>71</v>
      </c>
    </row>
    <row r="406" spans="3:11" x14ac:dyDescent="0.35">
      <c r="C406" s="191" t="s">
        <v>346</v>
      </c>
      <c r="D406" s="191" t="s">
        <v>306</v>
      </c>
      <c r="E406" s="191" t="s">
        <v>481</v>
      </c>
      <c r="F406" s="191" t="s">
        <v>71</v>
      </c>
      <c r="G406" s="191" t="s">
        <v>71</v>
      </c>
      <c r="I406" s="191" t="s">
        <v>91</v>
      </c>
      <c r="J406" s="374">
        <v>314231450</v>
      </c>
      <c r="K406" s="191" t="s">
        <v>71</v>
      </c>
    </row>
    <row r="407" spans="3:11" x14ac:dyDescent="0.35">
      <c r="C407" s="191" t="s">
        <v>359</v>
      </c>
      <c r="D407" s="191" t="s">
        <v>306</v>
      </c>
      <c r="E407" s="191" t="s">
        <v>481</v>
      </c>
      <c r="F407" s="191" t="s">
        <v>71</v>
      </c>
      <c r="G407" s="191" t="s">
        <v>71</v>
      </c>
      <c r="I407" s="191" t="s">
        <v>91</v>
      </c>
      <c r="J407" s="374">
        <v>1566250</v>
      </c>
      <c r="K407" s="191" t="s">
        <v>71</v>
      </c>
    </row>
    <row r="408" spans="3:11" x14ac:dyDescent="0.35">
      <c r="C408" s="191" t="s">
        <v>341</v>
      </c>
      <c r="D408" s="191" t="s">
        <v>306</v>
      </c>
      <c r="E408" s="191" t="s">
        <v>481</v>
      </c>
      <c r="F408" s="191" t="s">
        <v>71</v>
      </c>
      <c r="G408" s="191" t="s">
        <v>71</v>
      </c>
      <c r="I408" s="191" t="s">
        <v>91</v>
      </c>
      <c r="J408" s="374">
        <v>550830460</v>
      </c>
      <c r="K408" s="191" t="s">
        <v>71</v>
      </c>
    </row>
    <row r="409" spans="3:11" x14ac:dyDescent="0.35">
      <c r="C409" s="191" t="s">
        <v>351</v>
      </c>
      <c r="D409" s="191" t="s">
        <v>306</v>
      </c>
      <c r="E409" s="191" t="s">
        <v>481</v>
      </c>
      <c r="F409" s="191" t="s">
        <v>71</v>
      </c>
      <c r="G409" s="191" t="s">
        <v>71</v>
      </c>
      <c r="I409" s="191" t="s">
        <v>91</v>
      </c>
      <c r="J409" s="374">
        <v>243470793</v>
      </c>
      <c r="K409" s="191" t="s">
        <v>71</v>
      </c>
    </row>
    <row r="410" spans="3:11" x14ac:dyDescent="0.35">
      <c r="C410" s="191" t="s">
        <v>372</v>
      </c>
      <c r="D410" s="191" t="s">
        <v>306</v>
      </c>
      <c r="E410" s="191" t="s">
        <v>481</v>
      </c>
      <c r="F410" s="191" t="s">
        <v>71</v>
      </c>
      <c r="G410" s="191" t="s">
        <v>71</v>
      </c>
      <c r="I410" s="191" t="s">
        <v>91</v>
      </c>
      <c r="J410" s="374">
        <v>9374800</v>
      </c>
      <c r="K410" s="191" t="s">
        <v>71</v>
      </c>
    </row>
    <row r="411" spans="3:11" x14ac:dyDescent="0.35">
      <c r="C411" s="191" t="s">
        <v>348</v>
      </c>
      <c r="D411" s="191" t="s">
        <v>306</v>
      </c>
      <c r="E411" s="191" t="s">
        <v>481</v>
      </c>
      <c r="F411" s="191" t="s">
        <v>71</v>
      </c>
      <c r="G411" s="191" t="s">
        <v>71</v>
      </c>
      <c r="I411" s="191" t="s">
        <v>91</v>
      </c>
      <c r="J411" s="374">
        <v>21443773</v>
      </c>
      <c r="K411" s="191" t="s">
        <v>71</v>
      </c>
    </row>
    <row r="412" spans="3:11" x14ac:dyDescent="0.35">
      <c r="C412" s="191" t="s">
        <v>362</v>
      </c>
      <c r="D412" s="191" t="s">
        <v>306</v>
      </c>
      <c r="E412" s="191" t="s">
        <v>481</v>
      </c>
      <c r="F412" s="191" t="s">
        <v>71</v>
      </c>
      <c r="G412" s="191" t="s">
        <v>71</v>
      </c>
      <c r="I412" s="191" t="s">
        <v>91</v>
      </c>
      <c r="J412" s="374">
        <v>60039169</v>
      </c>
      <c r="K412" s="191" t="s">
        <v>71</v>
      </c>
    </row>
    <row r="413" spans="3:11" x14ac:dyDescent="0.35">
      <c r="C413" s="191" t="s">
        <v>334</v>
      </c>
      <c r="D413" s="191" t="s">
        <v>306</v>
      </c>
      <c r="E413" s="191" t="s">
        <v>481</v>
      </c>
      <c r="F413" s="191" t="s">
        <v>71</v>
      </c>
      <c r="G413" s="191" t="s">
        <v>71</v>
      </c>
      <c r="I413" s="191" t="s">
        <v>91</v>
      </c>
      <c r="J413" s="374">
        <v>3162528491</v>
      </c>
      <c r="K413" s="191" t="s">
        <v>71</v>
      </c>
    </row>
    <row r="414" spans="3:11" x14ac:dyDescent="0.35">
      <c r="C414" s="191" t="s">
        <v>338</v>
      </c>
      <c r="D414" s="191" t="s">
        <v>306</v>
      </c>
      <c r="E414" s="191" t="s">
        <v>481</v>
      </c>
      <c r="F414" s="191" t="s">
        <v>71</v>
      </c>
      <c r="G414" s="191" t="s">
        <v>71</v>
      </c>
      <c r="I414" s="191" t="s">
        <v>91</v>
      </c>
      <c r="J414" s="374">
        <v>850818752</v>
      </c>
      <c r="K414" s="191" t="s">
        <v>71</v>
      </c>
    </row>
    <row r="415" spans="3:11" x14ac:dyDescent="0.35">
      <c r="C415" s="191" t="s">
        <v>384</v>
      </c>
      <c r="D415" s="191" t="s">
        <v>306</v>
      </c>
      <c r="E415" s="191" t="s">
        <v>481</v>
      </c>
      <c r="F415" s="191" t="s">
        <v>71</v>
      </c>
      <c r="G415" s="191" t="s">
        <v>71</v>
      </c>
      <c r="I415" s="191" t="s">
        <v>91</v>
      </c>
      <c r="J415" s="374">
        <v>0</v>
      </c>
      <c r="K415" s="191" t="s">
        <v>71</v>
      </c>
    </row>
    <row r="416" spans="3:11" x14ac:dyDescent="0.35">
      <c r="C416" s="191" t="s">
        <v>395</v>
      </c>
      <c r="D416" s="191" t="s">
        <v>306</v>
      </c>
      <c r="E416" s="191" t="s">
        <v>481</v>
      </c>
      <c r="F416" s="191" t="s">
        <v>71</v>
      </c>
      <c r="G416" s="191" t="s">
        <v>71</v>
      </c>
      <c r="I416" s="191" t="s">
        <v>91</v>
      </c>
      <c r="J416" s="374">
        <v>2932500</v>
      </c>
      <c r="K416" s="191" t="s">
        <v>71</v>
      </c>
    </row>
    <row r="417" spans="3:11" x14ac:dyDescent="0.35">
      <c r="C417" s="191" t="s">
        <v>377</v>
      </c>
      <c r="D417" s="191" t="s">
        <v>306</v>
      </c>
      <c r="E417" s="191" t="s">
        <v>481</v>
      </c>
      <c r="F417" s="191" t="s">
        <v>71</v>
      </c>
      <c r="G417" s="191" t="s">
        <v>71</v>
      </c>
      <c r="I417" s="191" t="s">
        <v>91</v>
      </c>
      <c r="J417" s="374">
        <v>1250000</v>
      </c>
      <c r="K417" s="191" t="s">
        <v>71</v>
      </c>
    </row>
    <row r="418" spans="3:11" x14ac:dyDescent="0.35">
      <c r="C418" s="191" t="s">
        <v>334</v>
      </c>
      <c r="D418" s="191" t="s">
        <v>306</v>
      </c>
      <c r="E418" s="283" t="s">
        <v>471</v>
      </c>
      <c r="F418" s="191" t="s">
        <v>71</v>
      </c>
      <c r="G418" s="191" t="s">
        <v>71</v>
      </c>
      <c r="I418" s="191" t="s">
        <v>91</v>
      </c>
      <c r="J418" s="374">
        <v>0</v>
      </c>
      <c r="K418" s="191" t="s">
        <v>71</v>
      </c>
    </row>
    <row r="419" spans="3:11" x14ac:dyDescent="0.35">
      <c r="C419" s="191" t="s">
        <v>401</v>
      </c>
      <c r="D419" s="191" t="s">
        <v>303</v>
      </c>
      <c r="E419" s="191" t="s">
        <v>471</v>
      </c>
      <c r="F419" s="191" t="s">
        <v>71</v>
      </c>
      <c r="G419" s="191" t="s">
        <v>71</v>
      </c>
      <c r="I419" s="191" t="s">
        <v>91</v>
      </c>
      <c r="J419" s="374">
        <v>0</v>
      </c>
      <c r="K419" s="191" t="s">
        <v>71</v>
      </c>
    </row>
    <row r="420" spans="3:11" x14ac:dyDescent="0.35">
      <c r="C420" s="191" t="s">
        <v>401</v>
      </c>
      <c r="D420" s="191" t="s">
        <v>304</v>
      </c>
      <c r="E420" s="191" t="s">
        <v>471</v>
      </c>
      <c r="F420" s="191" t="s">
        <v>71</v>
      </c>
      <c r="G420" s="191" t="s">
        <v>71</v>
      </c>
      <c r="I420" s="191" t="s">
        <v>91</v>
      </c>
      <c r="J420" s="374">
        <v>0</v>
      </c>
      <c r="K420" s="191" t="s">
        <v>71</v>
      </c>
    </row>
    <row r="421" spans="3:11" x14ac:dyDescent="0.35">
      <c r="C421" s="191" t="s">
        <v>401</v>
      </c>
      <c r="D421" s="191" t="s">
        <v>306</v>
      </c>
      <c r="E421" s="191" t="s">
        <v>471</v>
      </c>
      <c r="F421" s="191" t="s">
        <v>71</v>
      </c>
      <c r="G421" s="191" t="s">
        <v>71</v>
      </c>
      <c r="I421" s="191" t="s">
        <v>91</v>
      </c>
      <c r="J421" s="374">
        <v>0</v>
      </c>
      <c r="K421" s="191" t="s">
        <v>71</v>
      </c>
    </row>
    <row r="422" spans="3:11" x14ac:dyDescent="0.35">
      <c r="C422" s="191" t="s">
        <v>401</v>
      </c>
      <c r="D422" s="191" t="s">
        <v>308</v>
      </c>
      <c r="E422" s="191" t="s">
        <v>471</v>
      </c>
      <c r="F422" s="191" t="s">
        <v>71</v>
      </c>
      <c r="G422" s="191" t="s">
        <v>71</v>
      </c>
      <c r="I422" s="191" t="s">
        <v>91</v>
      </c>
      <c r="J422" s="374">
        <v>0</v>
      </c>
      <c r="K422" s="191" t="s">
        <v>71</v>
      </c>
    </row>
    <row r="423" spans="3:11" x14ac:dyDescent="0.35">
      <c r="C423" s="191" t="s">
        <v>408</v>
      </c>
      <c r="D423" s="191" t="s">
        <v>303</v>
      </c>
      <c r="E423" s="191" t="s">
        <v>471</v>
      </c>
      <c r="F423" s="191" t="s">
        <v>71</v>
      </c>
      <c r="G423" s="191" t="s">
        <v>71</v>
      </c>
      <c r="I423" s="191" t="s">
        <v>91</v>
      </c>
      <c r="J423" s="374">
        <v>0</v>
      </c>
      <c r="K423" s="191" t="s">
        <v>71</v>
      </c>
    </row>
    <row r="424" spans="3:11" x14ac:dyDescent="0.35">
      <c r="C424" s="191" t="s">
        <v>408</v>
      </c>
      <c r="D424" s="191" t="s">
        <v>304</v>
      </c>
      <c r="E424" s="191" t="s">
        <v>471</v>
      </c>
      <c r="F424" s="191" t="s">
        <v>71</v>
      </c>
      <c r="G424" s="191" t="s">
        <v>71</v>
      </c>
      <c r="I424" s="191" t="s">
        <v>91</v>
      </c>
      <c r="J424" s="374">
        <v>0</v>
      </c>
      <c r="K424" s="191" t="s">
        <v>71</v>
      </c>
    </row>
    <row r="425" spans="3:11" x14ac:dyDescent="0.35">
      <c r="C425" s="191" t="s">
        <v>408</v>
      </c>
      <c r="D425" s="191" t="s">
        <v>306</v>
      </c>
      <c r="E425" s="191" t="s">
        <v>471</v>
      </c>
      <c r="F425" s="191" t="s">
        <v>71</v>
      </c>
      <c r="G425" s="191" t="s">
        <v>71</v>
      </c>
      <c r="I425" s="191" t="s">
        <v>91</v>
      </c>
      <c r="J425" s="374">
        <v>0</v>
      </c>
      <c r="K425" s="191" t="s">
        <v>71</v>
      </c>
    </row>
    <row r="426" spans="3:11" x14ac:dyDescent="0.35">
      <c r="C426" s="191" t="s">
        <v>408</v>
      </c>
      <c r="D426" s="191" t="s">
        <v>308</v>
      </c>
      <c r="E426" s="191" t="s">
        <v>471</v>
      </c>
      <c r="F426" s="191" t="s">
        <v>71</v>
      </c>
      <c r="G426" s="191" t="s">
        <v>71</v>
      </c>
      <c r="I426" s="191" t="s">
        <v>91</v>
      </c>
      <c r="J426" s="374">
        <v>0</v>
      </c>
      <c r="K426" s="191" t="s">
        <v>71</v>
      </c>
    </row>
    <row r="427" spans="3:11" x14ac:dyDescent="0.35">
      <c r="C427" s="191" t="s">
        <v>368</v>
      </c>
      <c r="D427" s="191" t="s">
        <v>303</v>
      </c>
      <c r="E427" s="191" t="s">
        <v>471</v>
      </c>
      <c r="F427" s="191" t="s">
        <v>71</v>
      </c>
      <c r="G427" s="191" t="s">
        <v>71</v>
      </c>
      <c r="I427" s="191" t="s">
        <v>91</v>
      </c>
      <c r="J427" s="374">
        <v>0</v>
      </c>
      <c r="K427" s="191" t="s">
        <v>71</v>
      </c>
    </row>
    <row r="428" spans="3:11" x14ac:dyDescent="0.35">
      <c r="C428" s="191" t="s">
        <v>368</v>
      </c>
      <c r="D428" s="191" t="s">
        <v>304</v>
      </c>
      <c r="E428" s="191" t="s">
        <v>471</v>
      </c>
      <c r="F428" s="191" t="s">
        <v>71</v>
      </c>
      <c r="G428" s="191" t="s">
        <v>71</v>
      </c>
      <c r="I428" s="191" t="s">
        <v>91</v>
      </c>
      <c r="J428" s="374">
        <v>0</v>
      </c>
      <c r="K428" s="191" t="s">
        <v>71</v>
      </c>
    </row>
    <row r="429" spans="3:11" x14ac:dyDescent="0.35">
      <c r="C429" s="191" t="s">
        <v>368</v>
      </c>
      <c r="D429" s="191" t="s">
        <v>306</v>
      </c>
      <c r="E429" s="191" t="s">
        <v>471</v>
      </c>
      <c r="F429" s="191" t="s">
        <v>71</v>
      </c>
      <c r="G429" s="191" t="s">
        <v>71</v>
      </c>
      <c r="I429" s="191" t="s">
        <v>91</v>
      </c>
      <c r="J429" s="374">
        <v>0</v>
      </c>
      <c r="K429" s="191" t="s">
        <v>71</v>
      </c>
    </row>
    <row r="430" spans="3:11" x14ac:dyDescent="0.35">
      <c r="C430" s="191" t="s">
        <v>368</v>
      </c>
      <c r="D430" s="191" t="s">
        <v>308</v>
      </c>
      <c r="E430" s="191" t="s">
        <v>471</v>
      </c>
      <c r="F430" s="191" t="s">
        <v>71</v>
      </c>
      <c r="G430" s="191" t="s">
        <v>71</v>
      </c>
      <c r="I430" s="191" t="s">
        <v>91</v>
      </c>
      <c r="J430" s="374">
        <v>0</v>
      </c>
      <c r="K430" s="191" t="s">
        <v>71</v>
      </c>
    </row>
    <row r="431" spans="3:11" x14ac:dyDescent="0.35">
      <c r="C431" s="191" t="s">
        <v>398</v>
      </c>
      <c r="D431" s="191" t="s">
        <v>303</v>
      </c>
      <c r="E431" s="191" t="s">
        <v>471</v>
      </c>
      <c r="F431" s="191" t="s">
        <v>71</v>
      </c>
      <c r="G431" s="191" t="s">
        <v>71</v>
      </c>
      <c r="I431" s="191" t="s">
        <v>91</v>
      </c>
      <c r="J431" s="374">
        <v>0</v>
      </c>
      <c r="K431" s="191" t="s">
        <v>71</v>
      </c>
    </row>
    <row r="432" spans="3:11" x14ac:dyDescent="0.35">
      <c r="C432" s="191" t="s">
        <v>398</v>
      </c>
      <c r="D432" s="191" t="s">
        <v>304</v>
      </c>
      <c r="E432" s="191" t="s">
        <v>471</v>
      </c>
      <c r="F432" s="191" t="s">
        <v>71</v>
      </c>
      <c r="G432" s="191" t="s">
        <v>71</v>
      </c>
      <c r="I432" s="191" t="s">
        <v>91</v>
      </c>
      <c r="J432" s="374">
        <v>0</v>
      </c>
      <c r="K432" s="191" t="s">
        <v>71</v>
      </c>
    </row>
    <row r="433" spans="3:11" x14ac:dyDescent="0.35">
      <c r="C433" s="191" t="s">
        <v>398</v>
      </c>
      <c r="D433" s="191" t="s">
        <v>306</v>
      </c>
      <c r="E433" s="191" t="s">
        <v>471</v>
      </c>
      <c r="F433" s="191" t="s">
        <v>71</v>
      </c>
      <c r="G433" s="191" t="s">
        <v>71</v>
      </c>
      <c r="I433" s="191" t="s">
        <v>91</v>
      </c>
      <c r="J433" s="374">
        <v>0</v>
      </c>
      <c r="K433" s="191" t="s">
        <v>71</v>
      </c>
    </row>
    <row r="434" spans="3:11" x14ac:dyDescent="0.35">
      <c r="C434" s="191" t="s">
        <v>398</v>
      </c>
      <c r="D434" s="191" t="s">
        <v>308</v>
      </c>
      <c r="E434" s="191" t="s">
        <v>471</v>
      </c>
      <c r="F434" s="191" t="s">
        <v>71</v>
      </c>
      <c r="G434" s="191" t="s">
        <v>71</v>
      </c>
      <c r="I434" s="191" t="s">
        <v>91</v>
      </c>
      <c r="J434" s="374">
        <v>0</v>
      </c>
      <c r="K434" s="191" t="s">
        <v>71</v>
      </c>
    </row>
    <row r="435" spans="3:11" x14ac:dyDescent="0.35">
      <c r="C435" s="191" t="s">
        <v>365</v>
      </c>
      <c r="D435" s="191" t="s">
        <v>303</v>
      </c>
      <c r="E435" s="191" t="s">
        <v>471</v>
      </c>
      <c r="F435" s="191" t="s">
        <v>71</v>
      </c>
      <c r="G435" s="191" t="s">
        <v>71</v>
      </c>
      <c r="I435" s="191" t="s">
        <v>91</v>
      </c>
      <c r="J435" s="374">
        <v>0</v>
      </c>
      <c r="K435" s="191" t="s">
        <v>71</v>
      </c>
    </row>
    <row r="436" spans="3:11" x14ac:dyDescent="0.35">
      <c r="C436" s="191" t="s">
        <v>365</v>
      </c>
      <c r="D436" s="191" t="s">
        <v>304</v>
      </c>
      <c r="E436" s="191" t="s">
        <v>471</v>
      </c>
      <c r="F436" s="191" t="s">
        <v>71</v>
      </c>
      <c r="G436" s="191" t="s">
        <v>71</v>
      </c>
      <c r="I436" s="191" t="s">
        <v>91</v>
      </c>
      <c r="J436" s="374">
        <v>0</v>
      </c>
      <c r="K436" s="191" t="s">
        <v>71</v>
      </c>
    </row>
    <row r="437" spans="3:11" x14ac:dyDescent="0.35">
      <c r="C437" s="191" t="s">
        <v>365</v>
      </c>
      <c r="D437" s="191" t="s">
        <v>306</v>
      </c>
      <c r="E437" s="191" t="s">
        <v>471</v>
      </c>
      <c r="F437" s="191" t="s">
        <v>71</v>
      </c>
      <c r="G437" s="191" t="s">
        <v>71</v>
      </c>
      <c r="I437" s="191" t="s">
        <v>91</v>
      </c>
      <c r="J437" s="374">
        <v>0</v>
      </c>
      <c r="K437" s="191" t="s">
        <v>71</v>
      </c>
    </row>
    <row r="438" spans="3:11" x14ac:dyDescent="0.35">
      <c r="C438" s="191" t="s">
        <v>365</v>
      </c>
      <c r="D438" s="191" t="s">
        <v>308</v>
      </c>
      <c r="E438" s="191" t="s">
        <v>471</v>
      </c>
      <c r="F438" s="191" t="s">
        <v>71</v>
      </c>
      <c r="G438" s="191" t="s">
        <v>71</v>
      </c>
      <c r="I438" s="191" t="s">
        <v>91</v>
      </c>
      <c r="J438" s="374">
        <v>0</v>
      </c>
      <c r="K438" s="191" t="s">
        <v>71</v>
      </c>
    </row>
    <row r="439" spans="3:11" x14ac:dyDescent="0.35">
      <c r="C439" s="191" t="s">
        <v>390</v>
      </c>
      <c r="D439" s="191" t="s">
        <v>303</v>
      </c>
      <c r="E439" s="191" t="s">
        <v>471</v>
      </c>
      <c r="F439" s="191" t="s">
        <v>71</v>
      </c>
      <c r="G439" s="191" t="s">
        <v>71</v>
      </c>
      <c r="I439" s="191" t="s">
        <v>91</v>
      </c>
      <c r="J439" s="374">
        <v>0</v>
      </c>
      <c r="K439" s="191" t="s">
        <v>71</v>
      </c>
    </row>
    <row r="440" spans="3:11" x14ac:dyDescent="0.35">
      <c r="C440" s="191" t="s">
        <v>390</v>
      </c>
      <c r="D440" s="191" t="s">
        <v>304</v>
      </c>
      <c r="E440" s="191" t="s">
        <v>471</v>
      </c>
      <c r="F440" s="191" t="s">
        <v>71</v>
      </c>
      <c r="G440" s="191" t="s">
        <v>71</v>
      </c>
      <c r="I440" s="191" t="s">
        <v>91</v>
      </c>
      <c r="J440" s="374">
        <v>0</v>
      </c>
      <c r="K440" s="191" t="s">
        <v>71</v>
      </c>
    </row>
    <row r="441" spans="3:11" x14ac:dyDescent="0.35">
      <c r="C441" s="191" t="s">
        <v>390</v>
      </c>
      <c r="D441" s="191" t="s">
        <v>306</v>
      </c>
      <c r="E441" s="191" t="s">
        <v>471</v>
      </c>
      <c r="F441" s="191" t="s">
        <v>71</v>
      </c>
      <c r="G441" s="191" t="s">
        <v>71</v>
      </c>
      <c r="I441" s="191" t="s">
        <v>91</v>
      </c>
      <c r="J441" s="374">
        <v>0</v>
      </c>
      <c r="K441" s="191" t="s">
        <v>71</v>
      </c>
    </row>
    <row r="442" spans="3:11" x14ac:dyDescent="0.35">
      <c r="C442" s="191" t="s">
        <v>390</v>
      </c>
      <c r="D442" s="191" t="s">
        <v>308</v>
      </c>
      <c r="E442" s="191" t="s">
        <v>471</v>
      </c>
      <c r="F442" s="191" t="s">
        <v>71</v>
      </c>
      <c r="G442" s="191" t="s">
        <v>71</v>
      </c>
      <c r="I442" s="191" t="s">
        <v>91</v>
      </c>
      <c r="J442" s="374">
        <v>0</v>
      </c>
      <c r="K442" s="191" t="s">
        <v>71</v>
      </c>
    </row>
    <row r="443" spans="3:11" x14ac:dyDescent="0.35">
      <c r="C443" s="191" t="s">
        <v>356</v>
      </c>
      <c r="D443" s="191" t="s">
        <v>303</v>
      </c>
      <c r="E443" s="191" t="s">
        <v>471</v>
      </c>
      <c r="F443" s="191" t="s">
        <v>71</v>
      </c>
      <c r="G443" s="191" t="s">
        <v>71</v>
      </c>
      <c r="I443" s="191" t="s">
        <v>91</v>
      </c>
      <c r="J443" s="374">
        <v>0</v>
      </c>
      <c r="K443" s="191" t="s">
        <v>71</v>
      </c>
    </row>
    <row r="444" spans="3:11" x14ac:dyDescent="0.35">
      <c r="C444" s="191" t="s">
        <v>356</v>
      </c>
      <c r="D444" s="191" t="s">
        <v>304</v>
      </c>
      <c r="E444" s="191" t="s">
        <v>471</v>
      </c>
      <c r="F444" s="191" t="s">
        <v>71</v>
      </c>
      <c r="G444" s="191" t="s">
        <v>71</v>
      </c>
      <c r="I444" s="191" t="s">
        <v>91</v>
      </c>
      <c r="J444" s="374">
        <v>0</v>
      </c>
      <c r="K444" s="191" t="s">
        <v>71</v>
      </c>
    </row>
    <row r="445" spans="3:11" x14ac:dyDescent="0.35">
      <c r="C445" s="191" t="s">
        <v>356</v>
      </c>
      <c r="D445" s="191" t="s">
        <v>306</v>
      </c>
      <c r="E445" s="191" t="s">
        <v>471</v>
      </c>
      <c r="F445" s="191" t="s">
        <v>71</v>
      </c>
      <c r="G445" s="191" t="s">
        <v>71</v>
      </c>
      <c r="I445" s="191" t="s">
        <v>91</v>
      </c>
      <c r="J445" s="374">
        <v>0</v>
      </c>
      <c r="K445" s="191" t="s">
        <v>71</v>
      </c>
    </row>
    <row r="446" spans="3:11" x14ac:dyDescent="0.35">
      <c r="C446" s="191" t="s">
        <v>356</v>
      </c>
      <c r="D446" s="191" t="s">
        <v>308</v>
      </c>
      <c r="E446" s="191" t="s">
        <v>471</v>
      </c>
      <c r="F446" s="191" t="s">
        <v>71</v>
      </c>
      <c r="G446" s="191" t="s">
        <v>71</v>
      </c>
      <c r="I446" s="191" t="s">
        <v>91</v>
      </c>
      <c r="J446" s="374">
        <v>0</v>
      </c>
      <c r="K446" s="191" t="s">
        <v>71</v>
      </c>
    </row>
    <row r="447" spans="3:11" x14ac:dyDescent="0.35">
      <c r="C447" s="191" t="s">
        <v>328</v>
      </c>
      <c r="D447" s="191" t="s">
        <v>303</v>
      </c>
      <c r="E447" s="191" t="s">
        <v>471</v>
      </c>
      <c r="F447" s="191" t="s">
        <v>71</v>
      </c>
      <c r="G447" s="191" t="s">
        <v>71</v>
      </c>
      <c r="I447" s="191" t="s">
        <v>91</v>
      </c>
      <c r="J447" s="374">
        <v>0</v>
      </c>
      <c r="K447" s="191" t="s">
        <v>71</v>
      </c>
    </row>
    <row r="448" spans="3:11" x14ac:dyDescent="0.35">
      <c r="C448" s="191" t="s">
        <v>328</v>
      </c>
      <c r="D448" s="191" t="s">
        <v>304</v>
      </c>
      <c r="E448" s="191" t="s">
        <v>471</v>
      </c>
      <c r="F448" s="191" t="s">
        <v>71</v>
      </c>
      <c r="G448" s="191" t="s">
        <v>71</v>
      </c>
      <c r="I448" s="191" t="s">
        <v>91</v>
      </c>
      <c r="J448" s="374">
        <v>0</v>
      </c>
      <c r="K448" s="191" t="s">
        <v>71</v>
      </c>
    </row>
    <row r="449" spans="3:11" x14ac:dyDescent="0.35">
      <c r="C449" s="191" t="s">
        <v>328</v>
      </c>
      <c r="D449" s="191" t="s">
        <v>306</v>
      </c>
      <c r="E449" s="191" t="s">
        <v>471</v>
      </c>
      <c r="F449" s="191" t="s">
        <v>71</v>
      </c>
      <c r="G449" s="191" t="s">
        <v>71</v>
      </c>
      <c r="I449" s="191" t="s">
        <v>91</v>
      </c>
      <c r="J449" s="374">
        <v>0</v>
      </c>
      <c r="K449" s="191" t="s">
        <v>71</v>
      </c>
    </row>
    <row r="450" spans="3:11" x14ac:dyDescent="0.35">
      <c r="C450" s="191" t="s">
        <v>403</v>
      </c>
      <c r="D450" s="191" t="s">
        <v>303</v>
      </c>
      <c r="E450" s="191" t="s">
        <v>471</v>
      </c>
      <c r="F450" s="191" t="s">
        <v>71</v>
      </c>
      <c r="G450" s="191" t="s">
        <v>71</v>
      </c>
      <c r="I450" s="191" t="s">
        <v>91</v>
      </c>
      <c r="J450" s="374">
        <v>0</v>
      </c>
      <c r="K450" s="191" t="s">
        <v>71</v>
      </c>
    </row>
    <row r="451" spans="3:11" x14ac:dyDescent="0.35">
      <c r="C451" s="191" t="s">
        <v>403</v>
      </c>
      <c r="D451" s="191" t="s">
        <v>304</v>
      </c>
      <c r="E451" s="191" t="s">
        <v>471</v>
      </c>
      <c r="F451" s="191" t="s">
        <v>71</v>
      </c>
      <c r="G451" s="191" t="s">
        <v>71</v>
      </c>
      <c r="I451" s="191" t="s">
        <v>91</v>
      </c>
      <c r="J451" s="374">
        <v>500000</v>
      </c>
      <c r="K451" s="191" t="s">
        <v>71</v>
      </c>
    </row>
    <row r="452" spans="3:11" x14ac:dyDescent="0.35">
      <c r="C452" s="191" t="s">
        <v>403</v>
      </c>
      <c r="D452" s="191" t="s">
        <v>306</v>
      </c>
      <c r="E452" s="191" t="s">
        <v>471</v>
      </c>
      <c r="F452" s="191" t="s">
        <v>71</v>
      </c>
      <c r="G452" s="191" t="s">
        <v>71</v>
      </c>
      <c r="I452" s="191" t="s">
        <v>91</v>
      </c>
      <c r="J452" s="374">
        <v>0</v>
      </c>
      <c r="K452" s="191" t="s">
        <v>71</v>
      </c>
    </row>
    <row r="453" spans="3:11" x14ac:dyDescent="0.35">
      <c r="C453" s="191" t="s">
        <v>403</v>
      </c>
      <c r="D453" s="191" t="s">
        <v>308</v>
      </c>
      <c r="E453" s="191" t="s">
        <v>471</v>
      </c>
      <c r="F453" s="191" t="s">
        <v>71</v>
      </c>
      <c r="G453" s="191" t="s">
        <v>71</v>
      </c>
      <c r="I453" s="191" t="s">
        <v>91</v>
      </c>
      <c r="J453" s="374">
        <v>0</v>
      </c>
      <c r="K453" s="191" t="s">
        <v>71</v>
      </c>
    </row>
    <row r="454" spans="3:11" x14ac:dyDescent="0.35">
      <c r="C454" s="191" t="s">
        <v>336</v>
      </c>
      <c r="D454" s="191" t="s">
        <v>303</v>
      </c>
      <c r="E454" s="191" t="s">
        <v>471</v>
      </c>
      <c r="F454" s="191" t="s">
        <v>71</v>
      </c>
      <c r="G454" s="191" t="s">
        <v>71</v>
      </c>
      <c r="I454" s="191" t="s">
        <v>91</v>
      </c>
      <c r="J454" s="374">
        <v>0</v>
      </c>
      <c r="K454" s="191" t="s">
        <v>71</v>
      </c>
    </row>
    <row r="455" spans="3:11" x14ac:dyDescent="0.35">
      <c r="C455" s="191" t="s">
        <v>336</v>
      </c>
      <c r="D455" s="191" t="s">
        <v>304</v>
      </c>
      <c r="E455" s="191" t="s">
        <v>471</v>
      </c>
      <c r="F455" s="191" t="s">
        <v>71</v>
      </c>
      <c r="G455" s="191" t="s">
        <v>71</v>
      </c>
      <c r="I455" s="191" t="s">
        <v>91</v>
      </c>
      <c r="J455" s="374">
        <v>0</v>
      </c>
      <c r="K455" s="191" t="s">
        <v>71</v>
      </c>
    </row>
    <row r="456" spans="3:11" x14ac:dyDescent="0.35">
      <c r="C456" s="191" t="s">
        <v>336</v>
      </c>
      <c r="D456" s="191" t="s">
        <v>306</v>
      </c>
      <c r="E456" s="191" t="s">
        <v>471</v>
      </c>
      <c r="F456" s="191" t="s">
        <v>71</v>
      </c>
      <c r="G456" s="191" t="s">
        <v>71</v>
      </c>
      <c r="I456" s="191" t="s">
        <v>91</v>
      </c>
      <c r="J456" s="374">
        <v>0</v>
      </c>
      <c r="K456" s="191" t="s">
        <v>71</v>
      </c>
    </row>
    <row r="457" spans="3:11" x14ac:dyDescent="0.35">
      <c r="C457" s="191" t="s">
        <v>336</v>
      </c>
      <c r="D457" s="191" t="s">
        <v>308</v>
      </c>
      <c r="E457" s="191" t="s">
        <v>471</v>
      </c>
      <c r="F457" s="191" t="s">
        <v>71</v>
      </c>
      <c r="G457" s="191" t="s">
        <v>71</v>
      </c>
      <c r="I457" s="191" t="s">
        <v>91</v>
      </c>
      <c r="J457" s="374">
        <v>0</v>
      </c>
      <c r="K457" s="191" t="s">
        <v>71</v>
      </c>
    </row>
    <row r="458" spans="3:11" x14ac:dyDescent="0.35">
      <c r="C458" s="191" t="s">
        <v>374</v>
      </c>
      <c r="D458" s="191" t="s">
        <v>303</v>
      </c>
      <c r="E458" s="191" t="s">
        <v>471</v>
      </c>
      <c r="F458" s="191" t="s">
        <v>71</v>
      </c>
      <c r="G458" s="191" t="s">
        <v>71</v>
      </c>
      <c r="I458" s="191" t="s">
        <v>91</v>
      </c>
      <c r="J458" s="374">
        <v>0</v>
      </c>
      <c r="K458" s="191" t="s">
        <v>71</v>
      </c>
    </row>
    <row r="459" spans="3:11" x14ac:dyDescent="0.35">
      <c r="C459" s="191" t="s">
        <v>374</v>
      </c>
      <c r="D459" s="191" t="s">
        <v>304</v>
      </c>
      <c r="E459" s="191" t="s">
        <v>471</v>
      </c>
      <c r="F459" s="191" t="s">
        <v>71</v>
      </c>
      <c r="G459" s="191" t="s">
        <v>71</v>
      </c>
      <c r="I459" s="191" t="s">
        <v>91</v>
      </c>
      <c r="J459" s="374">
        <v>0</v>
      </c>
      <c r="K459" s="191" t="s">
        <v>71</v>
      </c>
    </row>
    <row r="460" spans="3:11" x14ac:dyDescent="0.35">
      <c r="C460" s="191" t="s">
        <v>374</v>
      </c>
      <c r="D460" s="191" t="s">
        <v>306</v>
      </c>
      <c r="E460" s="191" t="s">
        <v>471</v>
      </c>
      <c r="F460" s="191" t="s">
        <v>71</v>
      </c>
      <c r="G460" s="191" t="s">
        <v>71</v>
      </c>
      <c r="I460" s="191" t="s">
        <v>91</v>
      </c>
      <c r="J460" s="374">
        <v>0</v>
      </c>
      <c r="K460" s="191" t="s">
        <v>71</v>
      </c>
    </row>
    <row r="461" spans="3:11" x14ac:dyDescent="0.35">
      <c r="C461" s="191" t="s">
        <v>374</v>
      </c>
      <c r="D461" s="191" t="s">
        <v>308</v>
      </c>
      <c r="E461" s="191" t="s">
        <v>471</v>
      </c>
      <c r="F461" s="191" t="s">
        <v>71</v>
      </c>
      <c r="G461" s="191" t="s">
        <v>71</v>
      </c>
      <c r="I461" s="191" t="s">
        <v>91</v>
      </c>
      <c r="J461" s="374">
        <v>0</v>
      </c>
      <c r="K461" s="191" t="s">
        <v>71</v>
      </c>
    </row>
    <row r="462" spans="3:11" x14ac:dyDescent="0.35">
      <c r="C462" s="191" t="s">
        <v>379</v>
      </c>
      <c r="D462" s="191" t="s">
        <v>303</v>
      </c>
      <c r="E462" s="191" t="s">
        <v>471</v>
      </c>
      <c r="F462" s="191" t="s">
        <v>71</v>
      </c>
      <c r="G462" s="191" t="s">
        <v>71</v>
      </c>
      <c r="I462" s="191" t="s">
        <v>91</v>
      </c>
      <c r="J462" s="374">
        <v>0</v>
      </c>
      <c r="K462" s="191" t="s">
        <v>71</v>
      </c>
    </row>
    <row r="463" spans="3:11" x14ac:dyDescent="0.35">
      <c r="C463" s="191" t="s">
        <v>379</v>
      </c>
      <c r="D463" s="191" t="s">
        <v>304</v>
      </c>
      <c r="E463" s="191" t="s">
        <v>471</v>
      </c>
      <c r="F463" s="191" t="s">
        <v>71</v>
      </c>
      <c r="G463" s="191" t="s">
        <v>71</v>
      </c>
      <c r="I463" s="191" t="s">
        <v>91</v>
      </c>
      <c r="J463" s="374">
        <v>0</v>
      </c>
      <c r="K463" s="191" t="s">
        <v>71</v>
      </c>
    </row>
    <row r="464" spans="3:11" x14ac:dyDescent="0.35">
      <c r="C464" s="191" t="s">
        <v>379</v>
      </c>
      <c r="D464" s="191" t="s">
        <v>306</v>
      </c>
      <c r="E464" s="191" t="s">
        <v>471</v>
      </c>
      <c r="F464" s="191" t="s">
        <v>71</v>
      </c>
      <c r="G464" s="191" t="s">
        <v>71</v>
      </c>
      <c r="I464" s="191" t="s">
        <v>91</v>
      </c>
      <c r="J464" s="374">
        <v>0</v>
      </c>
      <c r="K464" s="191" t="s">
        <v>71</v>
      </c>
    </row>
    <row r="465" spans="3:11" x14ac:dyDescent="0.35">
      <c r="C465" s="191" t="s">
        <v>379</v>
      </c>
      <c r="D465" s="191" t="s">
        <v>308</v>
      </c>
      <c r="E465" s="191" t="s">
        <v>471</v>
      </c>
      <c r="F465" s="191" t="s">
        <v>71</v>
      </c>
      <c r="G465" s="191" t="s">
        <v>71</v>
      </c>
      <c r="I465" s="191" t="s">
        <v>91</v>
      </c>
      <c r="J465" s="374">
        <v>0</v>
      </c>
      <c r="K465" s="191" t="s">
        <v>71</v>
      </c>
    </row>
    <row r="466" spans="3:11" x14ac:dyDescent="0.35">
      <c r="C466" s="191" t="s">
        <v>392</v>
      </c>
      <c r="D466" s="191" t="s">
        <v>303</v>
      </c>
      <c r="E466" s="191" t="s">
        <v>471</v>
      </c>
      <c r="F466" s="191" t="s">
        <v>71</v>
      </c>
      <c r="G466" s="191" t="s">
        <v>71</v>
      </c>
      <c r="I466" s="191" t="s">
        <v>91</v>
      </c>
      <c r="J466" s="374">
        <v>0</v>
      </c>
      <c r="K466" s="191" t="s">
        <v>71</v>
      </c>
    </row>
    <row r="467" spans="3:11" x14ac:dyDescent="0.35">
      <c r="C467" s="191" t="s">
        <v>392</v>
      </c>
      <c r="D467" s="191" t="s">
        <v>304</v>
      </c>
      <c r="E467" s="191" t="s">
        <v>471</v>
      </c>
      <c r="F467" s="191" t="s">
        <v>71</v>
      </c>
      <c r="G467" s="191" t="s">
        <v>71</v>
      </c>
      <c r="I467" s="191" t="s">
        <v>91</v>
      </c>
      <c r="J467" s="374">
        <v>0</v>
      </c>
      <c r="K467" s="191" t="s">
        <v>71</v>
      </c>
    </row>
    <row r="468" spans="3:11" x14ac:dyDescent="0.35">
      <c r="C468" s="191" t="s">
        <v>392</v>
      </c>
      <c r="D468" s="191" t="s">
        <v>306</v>
      </c>
      <c r="E468" s="191" t="s">
        <v>471</v>
      </c>
      <c r="F468" s="191" t="s">
        <v>71</v>
      </c>
      <c r="G468" s="191" t="s">
        <v>71</v>
      </c>
      <c r="I468" s="191" t="s">
        <v>91</v>
      </c>
      <c r="J468" s="374">
        <v>0</v>
      </c>
      <c r="K468" s="191" t="s">
        <v>71</v>
      </c>
    </row>
    <row r="469" spans="3:11" x14ac:dyDescent="0.35">
      <c r="C469" s="191" t="s">
        <v>392</v>
      </c>
      <c r="D469" s="191" t="s">
        <v>308</v>
      </c>
      <c r="E469" s="191" t="s">
        <v>471</v>
      </c>
      <c r="F469" s="191" t="s">
        <v>71</v>
      </c>
      <c r="G469" s="191" t="s">
        <v>71</v>
      </c>
      <c r="I469" s="191" t="s">
        <v>91</v>
      </c>
      <c r="J469" s="374">
        <v>0</v>
      </c>
      <c r="K469" s="191" t="s">
        <v>71</v>
      </c>
    </row>
    <row r="470" spans="3:11" x14ac:dyDescent="0.35">
      <c r="C470" s="191" t="s">
        <v>406</v>
      </c>
      <c r="D470" s="191" t="s">
        <v>303</v>
      </c>
      <c r="E470" s="191" t="s">
        <v>471</v>
      </c>
      <c r="F470" s="191" t="s">
        <v>71</v>
      </c>
      <c r="G470" s="191" t="s">
        <v>71</v>
      </c>
      <c r="I470" s="191" t="s">
        <v>91</v>
      </c>
      <c r="J470" s="374">
        <v>0</v>
      </c>
      <c r="K470" s="191" t="s">
        <v>71</v>
      </c>
    </row>
    <row r="471" spans="3:11" x14ac:dyDescent="0.35">
      <c r="C471" s="191" t="s">
        <v>406</v>
      </c>
      <c r="D471" s="191" t="s">
        <v>304</v>
      </c>
      <c r="E471" s="191" t="s">
        <v>471</v>
      </c>
      <c r="F471" s="191" t="s">
        <v>71</v>
      </c>
      <c r="G471" s="191" t="s">
        <v>71</v>
      </c>
      <c r="I471" s="191" t="s">
        <v>91</v>
      </c>
      <c r="J471" s="374">
        <v>0</v>
      </c>
      <c r="K471" s="191" t="s">
        <v>71</v>
      </c>
    </row>
    <row r="472" spans="3:11" x14ac:dyDescent="0.35">
      <c r="C472" s="191" t="s">
        <v>406</v>
      </c>
      <c r="D472" s="191" t="s">
        <v>306</v>
      </c>
      <c r="E472" s="191" t="s">
        <v>471</v>
      </c>
      <c r="F472" s="191" t="s">
        <v>71</v>
      </c>
      <c r="G472" s="191" t="s">
        <v>71</v>
      </c>
      <c r="I472" s="191" t="s">
        <v>91</v>
      </c>
      <c r="J472" s="374">
        <v>0</v>
      </c>
      <c r="K472" s="191" t="s">
        <v>71</v>
      </c>
    </row>
    <row r="473" spans="3:11" x14ac:dyDescent="0.35">
      <c r="C473" s="191" t="s">
        <v>406</v>
      </c>
      <c r="D473" s="191" t="s">
        <v>308</v>
      </c>
      <c r="E473" s="191" t="s">
        <v>471</v>
      </c>
      <c r="F473" s="191" t="s">
        <v>71</v>
      </c>
      <c r="G473" s="191" t="s">
        <v>71</v>
      </c>
      <c r="I473" s="191" t="s">
        <v>91</v>
      </c>
      <c r="J473" s="374">
        <v>0</v>
      </c>
      <c r="K473" s="191" t="s">
        <v>71</v>
      </c>
    </row>
    <row r="474" spans="3:11" x14ac:dyDescent="0.35">
      <c r="C474" s="191" t="s">
        <v>410</v>
      </c>
      <c r="D474" s="191" t="s">
        <v>303</v>
      </c>
      <c r="E474" s="191" t="s">
        <v>471</v>
      </c>
      <c r="F474" s="191" t="s">
        <v>71</v>
      </c>
      <c r="G474" s="191" t="s">
        <v>71</v>
      </c>
      <c r="I474" s="191" t="s">
        <v>91</v>
      </c>
      <c r="J474" s="374">
        <v>0</v>
      </c>
      <c r="K474" s="191" t="s">
        <v>71</v>
      </c>
    </row>
    <row r="475" spans="3:11" x14ac:dyDescent="0.35">
      <c r="C475" s="191" t="s">
        <v>410</v>
      </c>
      <c r="D475" s="191" t="s">
        <v>304</v>
      </c>
      <c r="E475" s="191" t="s">
        <v>471</v>
      </c>
      <c r="F475" s="191" t="s">
        <v>71</v>
      </c>
      <c r="G475" s="191" t="s">
        <v>71</v>
      </c>
      <c r="I475" s="191" t="s">
        <v>91</v>
      </c>
      <c r="J475" s="374">
        <v>10000000</v>
      </c>
      <c r="K475" s="191" t="s">
        <v>71</v>
      </c>
    </row>
    <row r="476" spans="3:11" x14ac:dyDescent="0.35">
      <c r="C476" s="191" t="s">
        <v>410</v>
      </c>
      <c r="D476" s="191" t="s">
        <v>306</v>
      </c>
      <c r="E476" s="191" t="s">
        <v>471</v>
      </c>
      <c r="F476" s="191" t="s">
        <v>71</v>
      </c>
      <c r="G476" s="191" t="s">
        <v>71</v>
      </c>
      <c r="I476" s="191" t="s">
        <v>91</v>
      </c>
      <c r="J476" s="374">
        <v>0</v>
      </c>
      <c r="K476" s="191" t="s">
        <v>71</v>
      </c>
    </row>
    <row r="477" spans="3:11" x14ac:dyDescent="0.35">
      <c r="C477" s="191" t="s">
        <v>410</v>
      </c>
      <c r="D477" s="191" t="s">
        <v>308</v>
      </c>
      <c r="E477" s="191" t="s">
        <v>471</v>
      </c>
      <c r="F477" s="191" t="s">
        <v>71</v>
      </c>
      <c r="G477" s="191" t="s">
        <v>71</v>
      </c>
      <c r="I477" s="191" t="s">
        <v>91</v>
      </c>
      <c r="J477" s="374">
        <v>0</v>
      </c>
      <c r="K477" s="191" t="s">
        <v>71</v>
      </c>
    </row>
    <row r="478" spans="3:11" x14ac:dyDescent="0.35">
      <c r="C478" s="191" t="s">
        <v>343</v>
      </c>
      <c r="D478" s="191" t="s">
        <v>303</v>
      </c>
      <c r="E478" s="191" t="s">
        <v>471</v>
      </c>
      <c r="F478" s="191" t="s">
        <v>71</v>
      </c>
      <c r="G478" s="191" t="s">
        <v>71</v>
      </c>
      <c r="I478" s="191" t="s">
        <v>91</v>
      </c>
      <c r="J478" s="374">
        <v>0</v>
      </c>
      <c r="K478" s="191" t="s">
        <v>71</v>
      </c>
    </row>
    <row r="479" spans="3:11" x14ac:dyDescent="0.35">
      <c r="C479" s="191" t="s">
        <v>343</v>
      </c>
      <c r="D479" s="191" t="s">
        <v>304</v>
      </c>
      <c r="E479" s="191" t="s">
        <v>471</v>
      </c>
      <c r="F479" s="191" t="s">
        <v>71</v>
      </c>
      <c r="G479" s="191" t="s">
        <v>71</v>
      </c>
      <c r="I479" s="191" t="s">
        <v>91</v>
      </c>
      <c r="J479" s="374">
        <v>0</v>
      </c>
      <c r="K479" s="191" t="s">
        <v>71</v>
      </c>
    </row>
    <row r="480" spans="3:11" x14ac:dyDescent="0.35">
      <c r="C480" s="191" t="s">
        <v>343</v>
      </c>
      <c r="D480" s="191" t="s">
        <v>306</v>
      </c>
      <c r="E480" s="191" t="s">
        <v>471</v>
      </c>
      <c r="F480" s="191" t="s">
        <v>71</v>
      </c>
      <c r="G480" s="191" t="s">
        <v>71</v>
      </c>
      <c r="I480" s="191" t="s">
        <v>91</v>
      </c>
      <c r="J480" s="374">
        <v>0</v>
      </c>
      <c r="K480" s="191" t="s">
        <v>71</v>
      </c>
    </row>
    <row r="481" spans="3:11" x14ac:dyDescent="0.35">
      <c r="C481" s="191" t="s">
        <v>343</v>
      </c>
      <c r="D481" s="191" t="s">
        <v>308</v>
      </c>
      <c r="E481" s="191" t="s">
        <v>471</v>
      </c>
      <c r="F481" s="191" t="s">
        <v>71</v>
      </c>
      <c r="G481" s="191" t="s">
        <v>71</v>
      </c>
      <c r="I481" s="191" t="s">
        <v>91</v>
      </c>
      <c r="J481" s="374">
        <v>0</v>
      </c>
      <c r="K481" s="191" t="s">
        <v>71</v>
      </c>
    </row>
    <row r="482" spans="3:11" x14ac:dyDescent="0.35">
      <c r="C482" s="191" t="s">
        <v>353</v>
      </c>
      <c r="D482" s="191" t="s">
        <v>303</v>
      </c>
      <c r="E482" s="191" t="s">
        <v>471</v>
      </c>
      <c r="F482" s="191" t="s">
        <v>71</v>
      </c>
      <c r="G482" s="191" t="s">
        <v>71</v>
      </c>
      <c r="I482" s="191" t="s">
        <v>91</v>
      </c>
      <c r="J482" s="374">
        <v>0</v>
      </c>
      <c r="K482" s="191" t="s">
        <v>71</v>
      </c>
    </row>
    <row r="483" spans="3:11" x14ac:dyDescent="0.35">
      <c r="C483" s="191" t="s">
        <v>353</v>
      </c>
      <c r="D483" s="191" t="s">
        <v>304</v>
      </c>
      <c r="E483" s="191" t="s">
        <v>471</v>
      </c>
      <c r="F483" s="191" t="s">
        <v>71</v>
      </c>
      <c r="G483" s="191" t="s">
        <v>71</v>
      </c>
      <c r="I483" s="191" t="s">
        <v>91</v>
      </c>
      <c r="J483" s="374">
        <v>0</v>
      </c>
      <c r="K483" s="191" t="s">
        <v>71</v>
      </c>
    </row>
    <row r="484" spans="3:11" x14ac:dyDescent="0.35">
      <c r="C484" s="191" t="s">
        <v>353</v>
      </c>
      <c r="D484" s="191" t="s">
        <v>306</v>
      </c>
      <c r="E484" s="191" t="s">
        <v>471</v>
      </c>
      <c r="F484" s="191" t="s">
        <v>71</v>
      </c>
      <c r="G484" s="191" t="s">
        <v>71</v>
      </c>
      <c r="I484" s="191" t="s">
        <v>91</v>
      </c>
      <c r="J484" s="374">
        <v>0</v>
      </c>
      <c r="K484" s="191" t="s">
        <v>71</v>
      </c>
    </row>
    <row r="485" spans="3:11" x14ac:dyDescent="0.35">
      <c r="C485" s="191" t="s">
        <v>353</v>
      </c>
      <c r="D485" s="191" t="s">
        <v>308</v>
      </c>
      <c r="E485" s="191" t="s">
        <v>471</v>
      </c>
      <c r="F485" s="191" t="s">
        <v>71</v>
      </c>
      <c r="G485" s="191" t="s">
        <v>71</v>
      </c>
      <c r="I485" s="191" t="s">
        <v>91</v>
      </c>
      <c r="J485" s="374">
        <v>0</v>
      </c>
      <c r="K485" s="191" t="s">
        <v>71</v>
      </c>
    </row>
    <row r="486" spans="3:11" x14ac:dyDescent="0.35">
      <c r="C486" s="191" t="s">
        <v>387</v>
      </c>
      <c r="D486" s="191" t="s">
        <v>303</v>
      </c>
      <c r="E486" s="191" t="s">
        <v>471</v>
      </c>
      <c r="F486" s="191" t="s">
        <v>71</v>
      </c>
      <c r="G486" s="191" t="s">
        <v>71</v>
      </c>
      <c r="I486" s="191" t="s">
        <v>91</v>
      </c>
      <c r="J486" s="374">
        <v>0</v>
      </c>
      <c r="K486" s="191" t="s">
        <v>71</v>
      </c>
    </row>
    <row r="487" spans="3:11" x14ac:dyDescent="0.35">
      <c r="C487" s="191" t="s">
        <v>387</v>
      </c>
      <c r="D487" s="191" t="s">
        <v>304</v>
      </c>
      <c r="E487" s="191" t="s">
        <v>471</v>
      </c>
      <c r="F487" s="191" t="s">
        <v>71</v>
      </c>
      <c r="G487" s="191" t="s">
        <v>71</v>
      </c>
      <c r="I487" s="191" t="s">
        <v>91</v>
      </c>
      <c r="J487" s="374">
        <v>0</v>
      </c>
      <c r="K487" s="191" t="s">
        <v>71</v>
      </c>
    </row>
    <row r="488" spans="3:11" x14ac:dyDescent="0.35">
      <c r="C488" s="191" t="s">
        <v>387</v>
      </c>
      <c r="D488" s="191" t="s">
        <v>306</v>
      </c>
      <c r="E488" s="191" t="s">
        <v>471</v>
      </c>
      <c r="F488" s="191" t="s">
        <v>71</v>
      </c>
      <c r="G488" s="191" t="s">
        <v>71</v>
      </c>
      <c r="I488" s="191" t="s">
        <v>91</v>
      </c>
      <c r="J488" s="374">
        <v>0</v>
      </c>
      <c r="K488" s="191" t="s">
        <v>71</v>
      </c>
    </row>
    <row r="489" spans="3:11" x14ac:dyDescent="0.35">
      <c r="C489" s="191" t="s">
        <v>387</v>
      </c>
      <c r="D489" s="191" t="s">
        <v>308</v>
      </c>
      <c r="E489" s="191" t="s">
        <v>471</v>
      </c>
      <c r="F489" s="191" t="s">
        <v>71</v>
      </c>
      <c r="G489" s="191" t="s">
        <v>71</v>
      </c>
      <c r="I489" s="191" t="s">
        <v>91</v>
      </c>
      <c r="J489" s="374">
        <v>0</v>
      </c>
      <c r="K489" s="191" t="s">
        <v>71</v>
      </c>
    </row>
    <row r="490" spans="3:11" x14ac:dyDescent="0.35">
      <c r="C490" s="191" t="s">
        <v>382</v>
      </c>
      <c r="D490" s="191" t="s">
        <v>303</v>
      </c>
      <c r="E490" s="191" t="s">
        <v>471</v>
      </c>
      <c r="F490" s="191" t="s">
        <v>71</v>
      </c>
      <c r="G490" s="191" t="s">
        <v>71</v>
      </c>
      <c r="I490" s="191" t="s">
        <v>91</v>
      </c>
      <c r="J490" s="374">
        <v>0</v>
      </c>
      <c r="K490" s="191" t="s">
        <v>71</v>
      </c>
    </row>
    <row r="491" spans="3:11" x14ac:dyDescent="0.35">
      <c r="C491" s="191" t="s">
        <v>382</v>
      </c>
      <c r="D491" s="191" t="s">
        <v>304</v>
      </c>
      <c r="E491" s="191" t="s">
        <v>471</v>
      </c>
      <c r="F491" s="191" t="s">
        <v>71</v>
      </c>
      <c r="G491" s="191" t="s">
        <v>71</v>
      </c>
      <c r="I491" s="191" t="s">
        <v>91</v>
      </c>
      <c r="J491" s="374">
        <v>0</v>
      </c>
      <c r="K491" s="191" t="s">
        <v>71</v>
      </c>
    </row>
    <row r="492" spans="3:11" x14ac:dyDescent="0.35">
      <c r="C492" s="191" t="s">
        <v>382</v>
      </c>
      <c r="D492" s="191" t="s">
        <v>306</v>
      </c>
      <c r="E492" s="191" t="s">
        <v>471</v>
      </c>
      <c r="F492" s="191" t="s">
        <v>71</v>
      </c>
      <c r="G492" s="191" t="s">
        <v>71</v>
      </c>
      <c r="I492" s="191" t="s">
        <v>91</v>
      </c>
      <c r="J492" s="374">
        <v>0</v>
      </c>
      <c r="K492" s="191" t="s">
        <v>71</v>
      </c>
    </row>
    <row r="493" spans="3:11" x14ac:dyDescent="0.35">
      <c r="C493" s="191" t="s">
        <v>382</v>
      </c>
      <c r="D493" s="191" t="s">
        <v>308</v>
      </c>
      <c r="E493" s="191" t="s">
        <v>471</v>
      </c>
      <c r="F493" s="191" t="s">
        <v>71</v>
      </c>
      <c r="G493" s="191" t="s">
        <v>71</v>
      </c>
      <c r="I493" s="191" t="s">
        <v>91</v>
      </c>
      <c r="J493" s="374">
        <v>0</v>
      </c>
      <c r="K493" s="191" t="s">
        <v>71</v>
      </c>
    </row>
    <row r="494" spans="3:11" x14ac:dyDescent="0.35">
      <c r="C494" s="191" t="s">
        <v>346</v>
      </c>
      <c r="D494" s="191" t="s">
        <v>303</v>
      </c>
      <c r="E494" s="191" t="s">
        <v>471</v>
      </c>
      <c r="F494" s="191" t="s">
        <v>71</v>
      </c>
      <c r="G494" s="191" t="s">
        <v>71</v>
      </c>
      <c r="I494" s="191" t="s">
        <v>91</v>
      </c>
      <c r="J494" s="374">
        <v>0</v>
      </c>
      <c r="K494" s="191" t="s">
        <v>71</v>
      </c>
    </row>
    <row r="495" spans="3:11" x14ac:dyDescent="0.35">
      <c r="C495" s="191" t="s">
        <v>346</v>
      </c>
      <c r="D495" s="191" t="s">
        <v>304</v>
      </c>
      <c r="E495" s="191" t="s">
        <v>471</v>
      </c>
      <c r="F495" s="191" t="s">
        <v>71</v>
      </c>
      <c r="G495" s="191" t="s">
        <v>71</v>
      </c>
      <c r="I495" s="191" t="s">
        <v>91</v>
      </c>
      <c r="J495" s="374">
        <v>0</v>
      </c>
      <c r="K495" s="191" t="s">
        <v>71</v>
      </c>
    </row>
    <row r="496" spans="3:11" x14ac:dyDescent="0.35">
      <c r="C496" s="191" t="s">
        <v>346</v>
      </c>
      <c r="D496" s="191" t="s">
        <v>306</v>
      </c>
      <c r="E496" s="191" t="s">
        <v>471</v>
      </c>
      <c r="F496" s="191" t="s">
        <v>71</v>
      </c>
      <c r="G496" s="191" t="s">
        <v>71</v>
      </c>
      <c r="I496" s="191" t="s">
        <v>91</v>
      </c>
      <c r="J496" s="374">
        <v>0</v>
      </c>
      <c r="K496" s="191" t="s">
        <v>71</v>
      </c>
    </row>
    <row r="497" spans="3:11" x14ac:dyDescent="0.35">
      <c r="C497" s="191" t="s">
        <v>346</v>
      </c>
      <c r="D497" s="191" t="s">
        <v>308</v>
      </c>
      <c r="E497" s="191" t="s">
        <v>471</v>
      </c>
      <c r="F497" s="191" t="s">
        <v>71</v>
      </c>
      <c r="G497" s="191" t="s">
        <v>71</v>
      </c>
      <c r="I497" s="191" t="s">
        <v>91</v>
      </c>
      <c r="J497" s="374">
        <v>0</v>
      </c>
      <c r="K497" s="191" t="s">
        <v>71</v>
      </c>
    </row>
    <row r="498" spans="3:11" x14ac:dyDescent="0.35">
      <c r="C498" s="191" t="s">
        <v>359</v>
      </c>
      <c r="D498" s="191" t="s">
        <v>303</v>
      </c>
      <c r="E498" s="191" t="s">
        <v>471</v>
      </c>
      <c r="F498" s="191" t="s">
        <v>71</v>
      </c>
      <c r="G498" s="191" t="s">
        <v>71</v>
      </c>
      <c r="I498" s="191" t="s">
        <v>91</v>
      </c>
      <c r="J498" s="374">
        <v>0</v>
      </c>
      <c r="K498" s="191" t="s">
        <v>71</v>
      </c>
    </row>
    <row r="499" spans="3:11" x14ac:dyDescent="0.35">
      <c r="C499" s="191" t="s">
        <v>359</v>
      </c>
      <c r="D499" s="191" t="s">
        <v>304</v>
      </c>
      <c r="E499" s="191" t="s">
        <v>471</v>
      </c>
      <c r="F499" s="191" t="s">
        <v>71</v>
      </c>
      <c r="G499" s="191" t="s">
        <v>71</v>
      </c>
      <c r="I499" s="191" t="s">
        <v>91</v>
      </c>
      <c r="J499" s="374">
        <v>0</v>
      </c>
      <c r="K499" s="191" t="s">
        <v>71</v>
      </c>
    </row>
    <row r="500" spans="3:11" x14ac:dyDescent="0.35">
      <c r="C500" s="191" t="s">
        <v>359</v>
      </c>
      <c r="D500" s="191" t="s">
        <v>306</v>
      </c>
      <c r="E500" s="191" t="s">
        <v>471</v>
      </c>
      <c r="F500" s="191" t="s">
        <v>71</v>
      </c>
      <c r="G500" s="191" t="s">
        <v>71</v>
      </c>
      <c r="I500" s="191" t="s">
        <v>91</v>
      </c>
      <c r="J500" s="374">
        <v>0</v>
      </c>
      <c r="K500" s="191" t="s">
        <v>71</v>
      </c>
    </row>
    <row r="501" spans="3:11" x14ac:dyDescent="0.35">
      <c r="C501" s="191" t="s">
        <v>359</v>
      </c>
      <c r="D501" s="191" t="s">
        <v>308</v>
      </c>
      <c r="E501" s="191" t="s">
        <v>471</v>
      </c>
      <c r="F501" s="191" t="s">
        <v>71</v>
      </c>
      <c r="G501" s="191" t="s">
        <v>71</v>
      </c>
      <c r="I501" s="191" t="s">
        <v>91</v>
      </c>
      <c r="J501" s="374">
        <v>0</v>
      </c>
      <c r="K501" s="191" t="s">
        <v>71</v>
      </c>
    </row>
    <row r="502" spans="3:11" x14ac:dyDescent="0.35">
      <c r="C502" s="191" t="s">
        <v>341</v>
      </c>
      <c r="D502" s="191" t="s">
        <v>303</v>
      </c>
      <c r="E502" s="191" t="s">
        <v>471</v>
      </c>
      <c r="F502" s="191" t="s">
        <v>71</v>
      </c>
      <c r="G502" s="191" t="s">
        <v>71</v>
      </c>
      <c r="I502" s="191" t="s">
        <v>91</v>
      </c>
      <c r="J502" s="374">
        <v>0</v>
      </c>
      <c r="K502" s="191" t="s">
        <v>71</v>
      </c>
    </row>
    <row r="503" spans="3:11" x14ac:dyDescent="0.35">
      <c r="C503" s="191" t="s">
        <v>341</v>
      </c>
      <c r="D503" s="191" t="s">
        <v>304</v>
      </c>
      <c r="E503" s="191" t="s">
        <v>471</v>
      </c>
      <c r="F503" s="191" t="s">
        <v>71</v>
      </c>
      <c r="G503" s="191" t="s">
        <v>71</v>
      </c>
      <c r="I503" s="191" t="s">
        <v>91</v>
      </c>
      <c r="J503" s="374">
        <v>0</v>
      </c>
      <c r="K503" s="191" t="s">
        <v>71</v>
      </c>
    </row>
    <row r="504" spans="3:11" x14ac:dyDescent="0.35">
      <c r="C504" s="191" t="s">
        <v>341</v>
      </c>
      <c r="D504" s="191" t="s">
        <v>306</v>
      </c>
      <c r="E504" s="191" t="s">
        <v>471</v>
      </c>
      <c r="F504" s="191" t="s">
        <v>71</v>
      </c>
      <c r="G504" s="191" t="s">
        <v>71</v>
      </c>
      <c r="I504" s="191" t="s">
        <v>91</v>
      </c>
      <c r="J504" s="374">
        <v>0</v>
      </c>
      <c r="K504" s="191" t="s">
        <v>71</v>
      </c>
    </row>
    <row r="505" spans="3:11" x14ac:dyDescent="0.35">
      <c r="C505" s="191" t="s">
        <v>341</v>
      </c>
      <c r="D505" s="191" t="s">
        <v>308</v>
      </c>
      <c r="E505" s="191" t="s">
        <v>471</v>
      </c>
      <c r="F505" s="191" t="s">
        <v>71</v>
      </c>
      <c r="G505" s="191" t="s">
        <v>71</v>
      </c>
      <c r="I505" s="191" t="s">
        <v>91</v>
      </c>
      <c r="J505" s="374">
        <v>0</v>
      </c>
      <c r="K505" s="191" t="s">
        <v>71</v>
      </c>
    </row>
    <row r="506" spans="3:11" x14ac:dyDescent="0.35">
      <c r="C506" s="191" t="s">
        <v>351</v>
      </c>
      <c r="D506" s="191" t="s">
        <v>303</v>
      </c>
      <c r="E506" s="191" t="s">
        <v>471</v>
      </c>
      <c r="F506" s="191" t="s">
        <v>71</v>
      </c>
      <c r="G506" s="191" t="s">
        <v>71</v>
      </c>
      <c r="I506" s="191" t="s">
        <v>91</v>
      </c>
      <c r="J506" s="374">
        <v>0</v>
      </c>
      <c r="K506" s="191" t="s">
        <v>71</v>
      </c>
    </row>
    <row r="507" spans="3:11" x14ac:dyDescent="0.35">
      <c r="C507" s="191" t="s">
        <v>351</v>
      </c>
      <c r="D507" s="191" t="s">
        <v>304</v>
      </c>
      <c r="E507" s="191" t="s">
        <v>471</v>
      </c>
      <c r="F507" s="191" t="s">
        <v>71</v>
      </c>
      <c r="G507" s="191" t="s">
        <v>71</v>
      </c>
      <c r="I507" s="191" t="s">
        <v>91</v>
      </c>
      <c r="J507" s="374">
        <v>0</v>
      </c>
      <c r="K507" s="191" t="s">
        <v>71</v>
      </c>
    </row>
    <row r="508" spans="3:11" x14ac:dyDescent="0.35">
      <c r="C508" s="191" t="s">
        <v>351</v>
      </c>
      <c r="D508" s="191" t="s">
        <v>306</v>
      </c>
      <c r="E508" s="191" t="s">
        <v>471</v>
      </c>
      <c r="F508" s="191" t="s">
        <v>71</v>
      </c>
      <c r="G508" s="191" t="s">
        <v>71</v>
      </c>
      <c r="I508" s="191" t="s">
        <v>91</v>
      </c>
      <c r="J508" s="374">
        <v>0</v>
      </c>
      <c r="K508" s="191" t="s">
        <v>71</v>
      </c>
    </row>
    <row r="509" spans="3:11" x14ac:dyDescent="0.35">
      <c r="C509" s="191" t="s">
        <v>351</v>
      </c>
      <c r="D509" s="191" t="s">
        <v>308</v>
      </c>
      <c r="E509" s="191" t="s">
        <v>471</v>
      </c>
      <c r="F509" s="191" t="s">
        <v>71</v>
      </c>
      <c r="G509" s="191" t="s">
        <v>71</v>
      </c>
      <c r="I509" s="191" t="s">
        <v>91</v>
      </c>
      <c r="J509" s="374">
        <v>0</v>
      </c>
      <c r="K509" s="191" t="s">
        <v>71</v>
      </c>
    </row>
    <row r="510" spans="3:11" x14ac:dyDescent="0.35">
      <c r="C510" s="191" t="s">
        <v>372</v>
      </c>
      <c r="D510" s="191" t="s">
        <v>303</v>
      </c>
      <c r="E510" s="191" t="s">
        <v>471</v>
      </c>
      <c r="F510" s="191" t="s">
        <v>71</v>
      </c>
      <c r="G510" s="191" t="s">
        <v>71</v>
      </c>
      <c r="I510" s="191" t="s">
        <v>91</v>
      </c>
      <c r="J510" s="374">
        <v>0</v>
      </c>
      <c r="K510" s="191" t="s">
        <v>71</v>
      </c>
    </row>
    <row r="511" spans="3:11" x14ac:dyDescent="0.35">
      <c r="C511" s="191" t="s">
        <v>372</v>
      </c>
      <c r="D511" s="191" t="s">
        <v>304</v>
      </c>
      <c r="E511" s="191" t="s">
        <v>471</v>
      </c>
      <c r="F511" s="191" t="s">
        <v>71</v>
      </c>
      <c r="G511" s="191" t="s">
        <v>71</v>
      </c>
      <c r="I511" s="191" t="s">
        <v>91</v>
      </c>
      <c r="J511" s="374">
        <v>0</v>
      </c>
      <c r="K511" s="191" t="s">
        <v>71</v>
      </c>
    </row>
    <row r="512" spans="3:11" x14ac:dyDescent="0.35">
      <c r="C512" s="191" t="s">
        <v>372</v>
      </c>
      <c r="D512" s="191" t="s">
        <v>306</v>
      </c>
      <c r="E512" s="191" t="s">
        <v>471</v>
      </c>
      <c r="F512" s="191" t="s">
        <v>71</v>
      </c>
      <c r="G512" s="191" t="s">
        <v>71</v>
      </c>
      <c r="I512" s="191" t="s">
        <v>91</v>
      </c>
      <c r="J512" s="374">
        <v>0</v>
      </c>
      <c r="K512" s="191" t="s">
        <v>71</v>
      </c>
    </row>
    <row r="513" spans="3:11" x14ac:dyDescent="0.35">
      <c r="C513" s="191" t="s">
        <v>372</v>
      </c>
      <c r="D513" s="191" t="s">
        <v>308</v>
      </c>
      <c r="E513" s="191" t="s">
        <v>471</v>
      </c>
      <c r="F513" s="191" t="s">
        <v>71</v>
      </c>
      <c r="G513" s="191" t="s">
        <v>71</v>
      </c>
      <c r="I513" s="191" t="s">
        <v>91</v>
      </c>
      <c r="J513" s="374">
        <v>0</v>
      </c>
      <c r="K513" s="191" t="s">
        <v>71</v>
      </c>
    </row>
    <row r="514" spans="3:11" x14ac:dyDescent="0.35">
      <c r="C514" s="191" t="s">
        <v>348</v>
      </c>
      <c r="D514" s="191" t="s">
        <v>303</v>
      </c>
      <c r="E514" s="191" t="s">
        <v>471</v>
      </c>
      <c r="F514" s="191" t="s">
        <v>71</v>
      </c>
      <c r="G514" s="191" t="s">
        <v>71</v>
      </c>
      <c r="I514" s="191" t="s">
        <v>91</v>
      </c>
      <c r="J514" s="374">
        <v>0</v>
      </c>
      <c r="K514" s="191" t="s">
        <v>71</v>
      </c>
    </row>
    <row r="515" spans="3:11" x14ac:dyDescent="0.35">
      <c r="C515" s="191" t="s">
        <v>348</v>
      </c>
      <c r="D515" s="191" t="s">
        <v>304</v>
      </c>
      <c r="E515" s="191" t="s">
        <v>471</v>
      </c>
      <c r="F515" s="191" t="s">
        <v>71</v>
      </c>
      <c r="G515" s="191" t="s">
        <v>71</v>
      </c>
      <c r="I515" s="191" t="s">
        <v>91</v>
      </c>
      <c r="J515" s="374">
        <v>0</v>
      </c>
      <c r="K515" s="191" t="s">
        <v>71</v>
      </c>
    </row>
    <row r="516" spans="3:11" x14ac:dyDescent="0.35">
      <c r="C516" s="191" t="s">
        <v>348</v>
      </c>
      <c r="D516" s="191" t="s">
        <v>306</v>
      </c>
      <c r="E516" s="191" t="s">
        <v>471</v>
      </c>
      <c r="F516" s="191" t="s">
        <v>71</v>
      </c>
      <c r="G516" s="191" t="s">
        <v>71</v>
      </c>
      <c r="I516" s="191" t="s">
        <v>91</v>
      </c>
      <c r="J516" s="374">
        <v>0</v>
      </c>
      <c r="K516" s="191" t="s">
        <v>71</v>
      </c>
    </row>
    <row r="517" spans="3:11" x14ac:dyDescent="0.35">
      <c r="C517" s="191" t="s">
        <v>348</v>
      </c>
      <c r="D517" s="191" t="s">
        <v>308</v>
      </c>
      <c r="E517" s="191" t="s">
        <v>471</v>
      </c>
      <c r="F517" s="191" t="s">
        <v>71</v>
      </c>
      <c r="G517" s="191" t="s">
        <v>71</v>
      </c>
      <c r="I517" s="191" t="s">
        <v>91</v>
      </c>
      <c r="J517" s="374">
        <v>0</v>
      </c>
      <c r="K517" s="191" t="s">
        <v>71</v>
      </c>
    </row>
    <row r="518" spans="3:11" x14ac:dyDescent="0.35">
      <c r="C518" s="191" t="s">
        <v>362</v>
      </c>
      <c r="D518" s="191" t="s">
        <v>303</v>
      </c>
      <c r="E518" s="191" t="s">
        <v>471</v>
      </c>
      <c r="F518" s="191" t="s">
        <v>71</v>
      </c>
      <c r="G518" s="191" t="s">
        <v>71</v>
      </c>
      <c r="I518" s="191" t="s">
        <v>91</v>
      </c>
      <c r="J518" s="374">
        <v>0</v>
      </c>
      <c r="K518" s="191" t="s">
        <v>71</v>
      </c>
    </row>
    <row r="519" spans="3:11" x14ac:dyDescent="0.35">
      <c r="C519" s="191" t="s">
        <v>362</v>
      </c>
      <c r="D519" s="191" t="s">
        <v>304</v>
      </c>
      <c r="E519" s="191" t="s">
        <v>471</v>
      </c>
      <c r="F519" s="191" t="s">
        <v>71</v>
      </c>
      <c r="G519" s="191" t="s">
        <v>71</v>
      </c>
      <c r="I519" s="191" t="s">
        <v>91</v>
      </c>
      <c r="J519" s="374">
        <v>0</v>
      </c>
      <c r="K519" s="191" t="s">
        <v>71</v>
      </c>
    </row>
    <row r="520" spans="3:11" x14ac:dyDescent="0.35">
      <c r="C520" s="191" t="s">
        <v>362</v>
      </c>
      <c r="D520" s="191" t="s">
        <v>306</v>
      </c>
      <c r="E520" s="191" t="s">
        <v>471</v>
      </c>
      <c r="F520" s="191" t="s">
        <v>71</v>
      </c>
      <c r="G520" s="191" t="s">
        <v>71</v>
      </c>
      <c r="I520" s="191" t="s">
        <v>91</v>
      </c>
      <c r="J520" s="374">
        <v>0</v>
      </c>
      <c r="K520" s="191" t="s">
        <v>71</v>
      </c>
    </row>
    <row r="521" spans="3:11" x14ac:dyDescent="0.35">
      <c r="C521" s="191" t="s">
        <v>362</v>
      </c>
      <c r="D521" s="191" t="s">
        <v>308</v>
      </c>
      <c r="E521" s="191" t="s">
        <v>471</v>
      </c>
      <c r="F521" s="191" t="s">
        <v>71</v>
      </c>
      <c r="G521" s="191" t="s">
        <v>71</v>
      </c>
      <c r="I521" s="191" t="s">
        <v>91</v>
      </c>
      <c r="J521" s="374">
        <v>0</v>
      </c>
      <c r="K521" s="191" t="s">
        <v>71</v>
      </c>
    </row>
    <row r="522" spans="3:11" x14ac:dyDescent="0.35">
      <c r="C522" s="191" t="s">
        <v>334</v>
      </c>
      <c r="D522" s="191" t="s">
        <v>303</v>
      </c>
      <c r="E522" s="191" t="s">
        <v>471</v>
      </c>
      <c r="F522" s="191" t="s">
        <v>71</v>
      </c>
      <c r="G522" s="191" t="s">
        <v>71</v>
      </c>
      <c r="I522" s="191" t="s">
        <v>91</v>
      </c>
      <c r="J522" s="374">
        <v>0</v>
      </c>
      <c r="K522" s="191" t="s">
        <v>71</v>
      </c>
    </row>
    <row r="523" spans="3:11" x14ac:dyDescent="0.35">
      <c r="C523" s="191" t="s">
        <v>334</v>
      </c>
      <c r="D523" s="191" t="s">
        <v>304</v>
      </c>
      <c r="E523" s="191" t="s">
        <v>471</v>
      </c>
      <c r="F523" s="191" t="s">
        <v>71</v>
      </c>
      <c r="G523" s="191" t="s">
        <v>71</v>
      </c>
      <c r="I523" s="191" t="s">
        <v>91</v>
      </c>
      <c r="J523" s="374">
        <v>0</v>
      </c>
      <c r="K523" s="191" t="s">
        <v>71</v>
      </c>
    </row>
    <row r="524" spans="3:11" x14ac:dyDescent="0.35">
      <c r="C524" s="191" t="s">
        <v>338</v>
      </c>
      <c r="D524" s="191" t="s">
        <v>303</v>
      </c>
      <c r="E524" s="191" t="s">
        <v>471</v>
      </c>
      <c r="F524" s="191" t="s">
        <v>71</v>
      </c>
      <c r="G524" s="191" t="s">
        <v>71</v>
      </c>
      <c r="I524" s="191" t="s">
        <v>91</v>
      </c>
      <c r="J524" s="374">
        <v>0</v>
      </c>
      <c r="K524" s="191" t="s">
        <v>71</v>
      </c>
    </row>
    <row r="525" spans="3:11" x14ac:dyDescent="0.35">
      <c r="C525" s="191" t="s">
        <v>338</v>
      </c>
      <c r="D525" s="191" t="s">
        <v>304</v>
      </c>
      <c r="E525" s="191" t="s">
        <v>471</v>
      </c>
      <c r="F525" s="191" t="s">
        <v>71</v>
      </c>
      <c r="G525" s="191" t="s">
        <v>71</v>
      </c>
      <c r="I525" s="191" t="s">
        <v>91</v>
      </c>
      <c r="J525" s="374">
        <v>0</v>
      </c>
      <c r="K525" s="191" t="s">
        <v>71</v>
      </c>
    </row>
    <row r="526" spans="3:11" x14ac:dyDescent="0.35">
      <c r="C526" s="191" t="s">
        <v>338</v>
      </c>
      <c r="D526" s="191" t="s">
        <v>306</v>
      </c>
      <c r="E526" s="191" t="s">
        <v>471</v>
      </c>
      <c r="F526" s="191" t="s">
        <v>71</v>
      </c>
      <c r="G526" s="191" t="s">
        <v>71</v>
      </c>
      <c r="I526" s="191" t="s">
        <v>91</v>
      </c>
      <c r="J526" s="374">
        <v>0</v>
      </c>
      <c r="K526" s="191" t="s">
        <v>71</v>
      </c>
    </row>
    <row r="527" spans="3:11" x14ac:dyDescent="0.35">
      <c r="C527" s="191" t="s">
        <v>338</v>
      </c>
      <c r="D527" s="191" t="s">
        <v>308</v>
      </c>
      <c r="E527" s="191" t="s">
        <v>471</v>
      </c>
      <c r="F527" s="191" t="s">
        <v>71</v>
      </c>
      <c r="G527" s="191" t="s">
        <v>71</v>
      </c>
      <c r="I527" s="191" t="s">
        <v>91</v>
      </c>
      <c r="J527" s="374">
        <v>0</v>
      </c>
      <c r="K527" s="191" t="s">
        <v>71</v>
      </c>
    </row>
    <row r="528" spans="3:11" x14ac:dyDescent="0.35">
      <c r="C528" s="191" t="s">
        <v>384</v>
      </c>
      <c r="D528" s="191" t="s">
        <v>303</v>
      </c>
      <c r="E528" s="191" t="s">
        <v>471</v>
      </c>
      <c r="F528" s="191" t="s">
        <v>71</v>
      </c>
      <c r="G528" s="191" t="s">
        <v>71</v>
      </c>
      <c r="I528" s="191" t="s">
        <v>91</v>
      </c>
      <c r="J528" s="374">
        <v>0</v>
      </c>
      <c r="K528" s="191" t="s">
        <v>71</v>
      </c>
    </row>
    <row r="529" spans="3:11" x14ac:dyDescent="0.35">
      <c r="C529" s="191" t="s">
        <v>384</v>
      </c>
      <c r="D529" s="191" t="s">
        <v>304</v>
      </c>
      <c r="E529" s="191" t="s">
        <v>471</v>
      </c>
      <c r="F529" s="191" t="s">
        <v>71</v>
      </c>
      <c r="G529" s="191" t="s">
        <v>71</v>
      </c>
      <c r="I529" s="191" t="s">
        <v>91</v>
      </c>
      <c r="J529" s="374">
        <v>0</v>
      </c>
      <c r="K529" s="191" t="s">
        <v>71</v>
      </c>
    </row>
    <row r="530" spans="3:11" x14ac:dyDescent="0.35">
      <c r="C530" s="191" t="s">
        <v>384</v>
      </c>
      <c r="D530" s="191" t="s">
        <v>306</v>
      </c>
      <c r="E530" s="191" t="s">
        <v>471</v>
      </c>
      <c r="F530" s="191" t="s">
        <v>71</v>
      </c>
      <c r="G530" s="191" t="s">
        <v>71</v>
      </c>
      <c r="I530" s="191" t="s">
        <v>91</v>
      </c>
      <c r="J530" s="374">
        <v>0</v>
      </c>
      <c r="K530" s="191" t="s">
        <v>71</v>
      </c>
    </row>
    <row r="531" spans="3:11" x14ac:dyDescent="0.35">
      <c r="C531" s="191" t="s">
        <v>384</v>
      </c>
      <c r="D531" s="191" t="s">
        <v>308</v>
      </c>
      <c r="E531" s="191" t="s">
        <v>471</v>
      </c>
      <c r="F531" s="191" t="s">
        <v>71</v>
      </c>
      <c r="G531" s="191" t="s">
        <v>71</v>
      </c>
      <c r="I531" s="191" t="s">
        <v>91</v>
      </c>
      <c r="J531" s="374">
        <v>0</v>
      </c>
      <c r="K531" s="191" t="s">
        <v>71</v>
      </c>
    </row>
    <row r="532" spans="3:11" x14ac:dyDescent="0.35">
      <c r="C532" s="191" t="s">
        <v>395</v>
      </c>
      <c r="D532" s="191" t="s">
        <v>303</v>
      </c>
      <c r="E532" s="191" t="s">
        <v>471</v>
      </c>
      <c r="F532" s="191" t="s">
        <v>71</v>
      </c>
      <c r="G532" s="191" t="s">
        <v>71</v>
      </c>
      <c r="I532" s="191" t="s">
        <v>91</v>
      </c>
      <c r="J532" s="374">
        <v>0</v>
      </c>
      <c r="K532" s="191" t="s">
        <v>71</v>
      </c>
    </row>
    <row r="533" spans="3:11" x14ac:dyDescent="0.35">
      <c r="C533" s="191" t="s">
        <v>395</v>
      </c>
      <c r="D533" s="191" t="s">
        <v>304</v>
      </c>
      <c r="E533" s="191" t="s">
        <v>471</v>
      </c>
      <c r="F533" s="191" t="s">
        <v>71</v>
      </c>
      <c r="G533" s="191" t="s">
        <v>71</v>
      </c>
      <c r="I533" s="191" t="s">
        <v>91</v>
      </c>
      <c r="J533" s="374">
        <v>0</v>
      </c>
      <c r="K533" s="191" t="s">
        <v>71</v>
      </c>
    </row>
    <row r="534" spans="3:11" x14ac:dyDescent="0.35">
      <c r="C534" s="191" t="s">
        <v>395</v>
      </c>
      <c r="D534" s="191" t="s">
        <v>306</v>
      </c>
      <c r="E534" s="191" t="s">
        <v>471</v>
      </c>
      <c r="F534" s="191" t="s">
        <v>71</v>
      </c>
      <c r="G534" s="191" t="s">
        <v>71</v>
      </c>
      <c r="I534" s="191" t="s">
        <v>91</v>
      </c>
      <c r="J534" s="374">
        <v>0</v>
      </c>
      <c r="K534" s="191" t="s">
        <v>71</v>
      </c>
    </row>
    <row r="535" spans="3:11" x14ac:dyDescent="0.35">
      <c r="C535" s="191" t="s">
        <v>395</v>
      </c>
      <c r="D535" s="191" t="s">
        <v>308</v>
      </c>
      <c r="E535" s="191" t="s">
        <v>471</v>
      </c>
      <c r="F535" s="191" t="s">
        <v>71</v>
      </c>
      <c r="G535" s="191" t="s">
        <v>71</v>
      </c>
      <c r="I535" s="191" t="s">
        <v>91</v>
      </c>
      <c r="J535" s="374">
        <v>0</v>
      </c>
      <c r="K535" s="191" t="s">
        <v>71</v>
      </c>
    </row>
    <row r="536" spans="3:11" x14ac:dyDescent="0.35">
      <c r="C536" s="191" t="s">
        <v>377</v>
      </c>
      <c r="D536" s="191" t="s">
        <v>303</v>
      </c>
      <c r="E536" s="191" t="s">
        <v>471</v>
      </c>
      <c r="F536" s="191" t="s">
        <v>71</v>
      </c>
      <c r="G536" s="191" t="s">
        <v>71</v>
      </c>
      <c r="I536" s="191" t="s">
        <v>91</v>
      </c>
      <c r="J536" s="374">
        <v>0</v>
      </c>
      <c r="K536" s="191" t="s">
        <v>71</v>
      </c>
    </row>
    <row r="537" spans="3:11" x14ac:dyDescent="0.35">
      <c r="C537" s="191" t="s">
        <v>377</v>
      </c>
      <c r="D537" s="191" t="s">
        <v>304</v>
      </c>
      <c r="E537" s="191" t="s">
        <v>471</v>
      </c>
      <c r="F537" s="191" t="s">
        <v>71</v>
      </c>
      <c r="G537" s="191" t="s">
        <v>71</v>
      </c>
      <c r="I537" s="191" t="s">
        <v>91</v>
      </c>
      <c r="J537" s="374">
        <v>0</v>
      </c>
      <c r="K537" s="191" t="s">
        <v>71</v>
      </c>
    </row>
    <row r="538" spans="3:11" x14ac:dyDescent="0.35">
      <c r="C538" s="191" t="s">
        <v>377</v>
      </c>
      <c r="D538" s="191" t="s">
        <v>306</v>
      </c>
      <c r="E538" s="191" t="s">
        <v>471</v>
      </c>
      <c r="F538" s="191" t="s">
        <v>71</v>
      </c>
      <c r="G538" s="191" t="s">
        <v>71</v>
      </c>
      <c r="I538" s="191" t="s">
        <v>91</v>
      </c>
      <c r="J538" s="374">
        <v>0</v>
      </c>
      <c r="K538" s="191" t="s">
        <v>71</v>
      </c>
    </row>
    <row r="539" spans="3:11" x14ac:dyDescent="0.35">
      <c r="C539" s="191" t="s">
        <v>377</v>
      </c>
      <c r="D539" s="191" t="s">
        <v>308</v>
      </c>
      <c r="E539" s="191" t="s">
        <v>471</v>
      </c>
      <c r="F539" s="191" t="s">
        <v>71</v>
      </c>
      <c r="G539" s="191" t="s">
        <v>71</v>
      </c>
      <c r="I539" s="191" t="s">
        <v>91</v>
      </c>
      <c r="J539" s="374">
        <v>0</v>
      </c>
      <c r="K539" s="191" t="s">
        <v>71</v>
      </c>
    </row>
    <row r="540" spans="3:11" x14ac:dyDescent="0.35">
      <c r="C540" s="191" t="s">
        <v>401</v>
      </c>
      <c r="D540" s="191" t="s">
        <v>305</v>
      </c>
      <c r="E540" s="191" t="s">
        <v>480</v>
      </c>
      <c r="F540" s="191" t="s">
        <v>71</v>
      </c>
      <c r="G540" s="191" t="s">
        <v>71</v>
      </c>
      <c r="I540" s="191" t="s">
        <v>91</v>
      </c>
      <c r="J540" s="374">
        <v>0</v>
      </c>
      <c r="K540" s="191" t="s">
        <v>71</v>
      </c>
    </row>
    <row r="541" spans="3:11" x14ac:dyDescent="0.35">
      <c r="C541" s="191" t="s">
        <v>408</v>
      </c>
      <c r="D541" s="191" t="s">
        <v>305</v>
      </c>
      <c r="E541" s="191" t="s">
        <v>480</v>
      </c>
      <c r="F541" s="191" t="s">
        <v>71</v>
      </c>
      <c r="G541" s="191" t="s">
        <v>71</v>
      </c>
      <c r="I541" s="191" t="s">
        <v>91</v>
      </c>
      <c r="J541" s="374">
        <v>0</v>
      </c>
      <c r="K541" s="191" t="s">
        <v>71</v>
      </c>
    </row>
    <row r="542" spans="3:11" x14ac:dyDescent="0.35">
      <c r="C542" s="191" t="s">
        <v>368</v>
      </c>
      <c r="D542" s="191" t="s">
        <v>305</v>
      </c>
      <c r="E542" s="191" t="s">
        <v>480</v>
      </c>
      <c r="F542" s="191" t="s">
        <v>71</v>
      </c>
      <c r="G542" s="191" t="s">
        <v>71</v>
      </c>
      <c r="I542" s="191" t="s">
        <v>91</v>
      </c>
      <c r="J542" s="374">
        <v>0</v>
      </c>
      <c r="K542" s="191" t="s">
        <v>71</v>
      </c>
    </row>
    <row r="543" spans="3:11" x14ac:dyDescent="0.35">
      <c r="C543" s="191" t="s">
        <v>368</v>
      </c>
      <c r="D543" s="191" t="s">
        <v>309</v>
      </c>
      <c r="E543" s="191" t="s">
        <v>480</v>
      </c>
      <c r="F543" s="191" t="s">
        <v>71</v>
      </c>
      <c r="G543" s="191" t="s">
        <v>71</v>
      </c>
      <c r="I543" s="191" t="s">
        <v>91</v>
      </c>
      <c r="J543" s="374">
        <v>0</v>
      </c>
      <c r="K543" s="191" t="s">
        <v>71</v>
      </c>
    </row>
    <row r="544" spans="3:11" x14ac:dyDescent="0.35">
      <c r="C544" s="191" t="s">
        <v>398</v>
      </c>
      <c r="D544" s="191" t="s">
        <v>305</v>
      </c>
      <c r="E544" s="191" t="s">
        <v>480</v>
      </c>
      <c r="F544" s="191" t="s">
        <v>71</v>
      </c>
      <c r="G544" s="191" t="s">
        <v>71</v>
      </c>
      <c r="I544" s="191" t="s">
        <v>91</v>
      </c>
      <c r="J544" s="374">
        <v>0</v>
      </c>
      <c r="K544" s="191" t="s">
        <v>71</v>
      </c>
    </row>
    <row r="545" spans="3:11" x14ac:dyDescent="0.35">
      <c r="C545" s="191" t="s">
        <v>365</v>
      </c>
      <c r="D545" s="191" t="s">
        <v>305</v>
      </c>
      <c r="E545" s="191" t="s">
        <v>480</v>
      </c>
      <c r="F545" s="191" t="s">
        <v>71</v>
      </c>
      <c r="G545" s="191" t="s">
        <v>71</v>
      </c>
      <c r="I545" s="191" t="s">
        <v>91</v>
      </c>
      <c r="J545" s="374">
        <v>0</v>
      </c>
      <c r="K545" s="191" t="s">
        <v>71</v>
      </c>
    </row>
    <row r="546" spans="3:11" x14ac:dyDescent="0.35">
      <c r="C546" s="191" t="s">
        <v>390</v>
      </c>
      <c r="D546" s="191" t="s">
        <v>305</v>
      </c>
      <c r="E546" s="191" t="s">
        <v>480</v>
      </c>
      <c r="F546" s="191" t="s">
        <v>71</v>
      </c>
      <c r="G546" s="191" t="s">
        <v>71</v>
      </c>
      <c r="I546" s="191" t="s">
        <v>91</v>
      </c>
      <c r="J546" s="374">
        <v>0</v>
      </c>
      <c r="K546" s="191" t="s">
        <v>71</v>
      </c>
    </row>
    <row r="547" spans="3:11" x14ac:dyDescent="0.35">
      <c r="C547" s="191" t="s">
        <v>390</v>
      </c>
      <c r="D547" s="191" t="s">
        <v>309</v>
      </c>
      <c r="E547" s="191" t="s">
        <v>480</v>
      </c>
      <c r="F547" s="191" t="s">
        <v>71</v>
      </c>
      <c r="G547" s="191" t="s">
        <v>71</v>
      </c>
      <c r="I547" s="191" t="s">
        <v>91</v>
      </c>
      <c r="J547" s="374">
        <v>0</v>
      </c>
      <c r="K547" s="191" t="s">
        <v>71</v>
      </c>
    </row>
    <row r="548" spans="3:11" x14ac:dyDescent="0.35">
      <c r="C548" s="191" t="s">
        <v>356</v>
      </c>
      <c r="D548" s="191" t="s">
        <v>305</v>
      </c>
      <c r="E548" s="191" t="s">
        <v>480</v>
      </c>
      <c r="F548" s="191" t="s">
        <v>71</v>
      </c>
      <c r="G548" s="191" t="s">
        <v>71</v>
      </c>
      <c r="I548" s="191" t="s">
        <v>91</v>
      </c>
      <c r="J548" s="374">
        <v>0</v>
      </c>
      <c r="K548" s="191" t="s">
        <v>71</v>
      </c>
    </row>
    <row r="549" spans="3:11" x14ac:dyDescent="0.35">
      <c r="C549" s="191" t="s">
        <v>356</v>
      </c>
      <c r="D549" s="191" t="s">
        <v>309</v>
      </c>
      <c r="E549" s="191" t="s">
        <v>480</v>
      </c>
      <c r="F549" s="191" t="s">
        <v>71</v>
      </c>
      <c r="G549" s="191" t="s">
        <v>71</v>
      </c>
      <c r="I549" s="191" t="s">
        <v>91</v>
      </c>
      <c r="J549" s="374">
        <v>0</v>
      </c>
      <c r="K549" s="191" t="s">
        <v>71</v>
      </c>
    </row>
    <row r="550" spans="3:11" x14ac:dyDescent="0.35">
      <c r="C550" s="191" t="s">
        <v>328</v>
      </c>
      <c r="D550" s="191" t="s">
        <v>305</v>
      </c>
      <c r="E550" s="191" t="s">
        <v>480</v>
      </c>
      <c r="F550" s="191" t="s">
        <v>71</v>
      </c>
      <c r="G550" s="191" t="s">
        <v>71</v>
      </c>
      <c r="I550" s="191" t="s">
        <v>91</v>
      </c>
      <c r="J550" s="374">
        <v>0</v>
      </c>
      <c r="K550" s="191" t="s">
        <v>71</v>
      </c>
    </row>
    <row r="551" spans="3:11" x14ac:dyDescent="0.35">
      <c r="C551" s="191" t="s">
        <v>328</v>
      </c>
      <c r="D551" s="191" t="s">
        <v>309</v>
      </c>
      <c r="E551" s="191" t="s">
        <v>480</v>
      </c>
      <c r="F551" s="191" t="s">
        <v>71</v>
      </c>
      <c r="G551" s="191" t="s">
        <v>71</v>
      </c>
      <c r="I551" s="191" t="s">
        <v>91</v>
      </c>
      <c r="J551" s="375">
        <v>73799985</v>
      </c>
      <c r="K551" s="191" t="s">
        <v>71</v>
      </c>
    </row>
    <row r="552" spans="3:11" x14ac:dyDescent="0.35">
      <c r="C552" s="191" t="s">
        <v>403</v>
      </c>
      <c r="D552" s="191" t="s">
        <v>305</v>
      </c>
      <c r="E552" s="191" t="s">
        <v>480</v>
      </c>
      <c r="F552" s="191" t="s">
        <v>71</v>
      </c>
      <c r="G552" s="191" t="s">
        <v>71</v>
      </c>
      <c r="I552" s="191" t="s">
        <v>91</v>
      </c>
      <c r="J552" s="374">
        <v>0</v>
      </c>
      <c r="K552" s="191" t="s">
        <v>71</v>
      </c>
    </row>
    <row r="553" spans="3:11" x14ac:dyDescent="0.35">
      <c r="C553" s="191" t="s">
        <v>336</v>
      </c>
      <c r="D553" s="191" t="s">
        <v>305</v>
      </c>
      <c r="E553" s="191" t="s">
        <v>480</v>
      </c>
      <c r="F553" s="191" t="s">
        <v>71</v>
      </c>
      <c r="G553" s="191" t="s">
        <v>71</v>
      </c>
      <c r="I553" s="191" t="s">
        <v>91</v>
      </c>
      <c r="J553" s="374">
        <v>0</v>
      </c>
      <c r="K553" s="191" t="s">
        <v>71</v>
      </c>
    </row>
    <row r="554" spans="3:11" x14ac:dyDescent="0.35">
      <c r="C554" s="191" t="s">
        <v>336</v>
      </c>
      <c r="D554" s="191" t="s">
        <v>309</v>
      </c>
      <c r="E554" s="191" t="s">
        <v>480</v>
      </c>
      <c r="F554" s="191" t="s">
        <v>71</v>
      </c>
      <c r="G554" s="191" t="s">
        <v>71</v>
      </c>
      <c r="I554" s="191" t="s">
        <v>91</v>
      </c>
      <c r="J554" s="374">
        <v>0</v>
      </c>
      <c r="K554" s="191" t="s">
        <v>71</v>
      </c>
    </row>
    <row r="555" spans="3:11" x14ac:dyDescent="0.35">
      <c r="C555" s="191" t="s">
        <v>374</v>
      </c>
      <c r="D555" s="191" t="s">
        <v>305</v>
      </c>
      <c r="E555" s="191" t="s">
        <v>480</v>
      </c>
      <c r="F555" s="191" t="s">
        <v>71</v>
      </c>
      <c r="G555" s="191" t="s">
        <v>71</v>
      </c>
      <c r="I555" s="191" t="s">
        <v>91</v>
      </c>
      <c r="J555" s="374">
        <v>0</v>
      </c>
      <c r="K555" s="191" t="s">
        <v>71</v>
      </c>
    </row>
    <row r="556" spans="3:11" x14ac:dyDescent="0.35">
      <c r="C556" s="191" t="s">
        <v>379</v>
      </c>
      <c r="D556" s="191" t="s">
        <v>305</v>
      </c>
      <c r="E556" s="191" t="s">
        <v>480</v>
      </c>
      <c r="F556" s="191" t="s">
        <v>71</v>
      </c>
      <c r="G556" s="191" t="s">
        <v>71</v>
      </c>
      <c r="I556" s="191" t="s">
        <v>91</v>
      </c>
      <c r="J556" s="374">
        <v>0</v>
      </c>
      <c r="K556" s="191" t="s">
        <v>71</v>
      </c>
    </row>
    <row r="557" spans="3:11" x14ac:dyDescent="0.35">
      <c r="C557" s="191" t="s">
        <v>392</v>
      </c>
      <c r="D557" s="191" t="s">
        <v>305</v>
      </c>
      <c r="E557" s="191" t="s">
        <v>480</v>
      </c>
      <c r="F557" s="191" t="s">
        <v>71</v>
      </c>
      <c r="G557" s="191" t="s">
        <v>71</v>
      </c>
      <c r="I557" s="191" t="s">
        <v>91</v>
      </c>
      <c r="J557" s="374">
        <v>0</v>
      </c>
      <c r="K557" s="191" t="s">
        <v>71</v>
      </c>
    </row>
    <row r="558" spans="3:11" x14ac:dyDescent="0.35">
      <c r="C558" s="191" t="s">
        <v>392</v>
      </c>
      <c r="D558" s="191" t="s">
        <v>309</v>
      </c>
      <c r="E558" s="191" t="s">
        <v>480</v>
      </c>
      <c r="F558" s="191" t="s">
        <v>71</v>
      </c>
      <c r="G558" s="191" t="s">
        <v>71</v>
      </c>
      <c r="I558" s="191" t="s">
        <v>91</v>
      </c>
      <c r="J558" s="374">
        <v>0</v>
      </c>
      <c r="K558" s="191" t="s">
        <v>71</v>
      </c>
    </row>
    <row r="559" spans="3:11" x14ac:dyDescent="0.35">
      <c r="C559" s="191" t="s">
        <v>406</v>
      </c>
      <c r="D559" s="191" t="s">
        <v>305</v>
      </c>
      <c r="E559" s="191" t="s">
        <v>480</v>
      </c>
      <c r="F559" s="191" t="s">
        <v>71</v>
      </c>
      <c r="G559" s="191" t="s">
        <v>71</v>
      </c>
      <c r="I559" s="191" t="s">
        <v>91</v>
      </c>
      <c r="J559" s="374">
        <v>0</v>
      </c>
      <c r="K559" s="191" t="s">
        <v>71</v>
      </c>
    </row>
    <row r="560" spans="3:11" x14ac:dyDescent="0.35">
      <c r="C560" s="191" t="s">
        <v>410</v>
      </c>
      <c r="D560" s="191" t="s">
        <v>305</v>
      </c>
      <c r="E560" s="191" t="s">
        <v>480</v>
      </c>
      <c r="F560" s="191" t="s">
        <v>71</v>
      </c>
      <c r="G560" s="191" t="s">
        <v>71</v>
      </c>
      <c r="I560" s="191" t="s">
        <v>91</v>
      </c>
      <c r="J560" s="374">
        <v>0</v>
      </c>
      <c r="K560" s="191" t="s">
        <v>71</v>
      </c>
    </row>
    <row r="561" spans="3:11" x14ac:dyDescent="0.35">
      <c r="C561" s="191" t="s">
        <v>343</v>
      </c>
      <c r="D561" s="191" t="s">
        <v>305</v>
      </c>
      <c r="E561" s="191" t="s">
        <v>480</v>
      </c>
      <c r="F561" s="191" t="s">
        <v>71</v>
      </c>
      <c r="G561" s="191" t="s">
        <v>71</v>
      </c>
      <c r="I561" s="191" t="s">
        <v>91</v>
      </c>
      <c r="J561" s="374">
        <v>0</v>
      </c>
      <c r="K561" s="191" t="s">
        <v>71</v>
      </c>
    </row>
    <row r="562" spans="3:11" x14ac:dyDescent="0.35">
      <c r="C562" s="191" t="s">
        <v>343</v>
      </c>
      <c r="D562" s="191" t="s">
        <v>309</v>
      </c>
      <c r="E562" s="191" t="s">
        <v>480</v>
      </c>
      <c r="F562" s="191" t="s">
        <v>71</v>
      </c>
      <c r="G562" s="191" t="s">
        <v>71</v>
      </c>
      <c r="I562" s="191" t="s">
        <v>91</v>
      </c>
      <c r="J562" s="374">
        <v>0</v>
      </c>
      <c r="K562" s="191" t="s">
        <v>71</v>
      </c>
    </row>
    <row r="563" spans="3:11" x14ac:dyDescent="0.35">
      <c r="C563" s="191" t="s">
        <v>353</v>
      </c>
      <c r="D563" s="191" t="s">
        <v>305</v>
      </c>
      <c r="E563" s="191" t="s">
        <v>480</v>
      </c>
      <c r="F563" s="191" t="s">
        <v>71</v>
      </c>
      <c r="G563" s="191" t="s">
        <v>71</v>
      </c>
      <c r="I563" s="191" t="s">
        <v>91</v>
      </c>
      <c r="J563" s="374">
        <v>0</v>
      </c>
      <c r="K563" s="191" t="s">
        <v>71</v>
      </c>
    </row>
    <row r="564" spans="3:11" x14ac:dyDescent="0.35">
      <c r="C564" s="191" t="s">
        <v>353</v>
      </c>
      <c r="D564" s="191" t="s">
        <v>309</v>
      </c>
      <c r="E564" s="191" t="s">
        <v>480</v>
      </c>
      <c r="F564" s="191" t="s">
        <v>71</v>
      </c>
      <c r="G564" s="191" t="s">
        <v>71</v>
      </c>
      <c r="I564" s="191" t="s">
        <v>91</v>
      </c>
      <c r="J564" s="374">
        <v>0</v>
      </c>
      <c r="K564" s="191" t="s">
        <v>71</v>
      </c>
    </row>
    <row r="565" spans="3:11" x14ac:dyDescent="0.35">
      <c r="C565" s="191" t="s">
        <v>387</v>
      </c>
      <c r="D565" s="191" t="s">
        <v>305</v>
      </c>
      <c r="E565" s="191" t="s">
        <v>480</v>
      </c>
      <c r="F565" s="191" t="s">
        <v>71</v>
      </c>
      <c r="G565" s="191" t="s">
        <v>71</v>
      </c>
      <c r="I565" s="191" t="s">
        <v>91</v>
      </c>
      <c r="J565" s="374">
        <v>0</v>
      </c>
      <c r="K565" s="191" t="s">
        <v>71</v>
      </c>
    </row>
    <row r="566" spans="3:11" x14ac:dyDescent="0.35">
      <c r="C566" s="191" t="s">
        <v>382</v>
      </c>
      <c r="D566" s="191" t="s">
        <v>305</v>
      </c>
      <c r="E566" s="191" t="s">
        <v>480</v>
      </c>
      <c r="F566" s="191" t="s">
        <v>71</v>
      </c>
      <c r="G566" s="191" t="s">
        <v>71</v>
      </c>
      <c r="I566" s="191" t="s">
        <v>91</v>
      </c>
      <c r="J566" s="374">
        <v>0</v>
      </c>
      <c r="K566" s="191" t="s">
        <v>71</v>
      </c>
    </row>
    <row r="567" spans="3:11" x14ac:dyDescent="0.35">
      <c r="C567" s="191" t="s">
        <v>382</v>
      </c>
      <c r="D567" s="191" t="s">
        <v>309</v>
      </c>
      <c r="E567" s="191" t="s">
        <v>480</v>
      </c>
      <c r="F567" s="191" t="s">
        <v>71</v>
      </c>
      <c r="G567" s="191" t="s">
        <v>71</v>
      </c>
      <c r="I567" s="191" t="s">
        <v>91</v>
      </c>
      <c r="J567" s="374">
        <v>0</v>
      </c>
      <c r="K567" s="191" t="s">
        <v>71</v>
      </c>
    </row>
    <row r="568" spans="3:11" x14ac:dyDescent="0.35">
      <c r="C568" s="191" t="s">
        <v>346</v>
      </c>
      <c r="D568" s="191" t="s">
        <v>305</v>
      </c>
      <c r="E568" s="191" t="s">
        <v>480</v>
      </c>
      <c r="F568" s="191" t="s">
        <v>71</v>
      </c>
      <c r="G568" s="191" t="s">
        <v>71</v>
      </c>
      <c r="I568" s="191" t="s">
        <v>91</v>
      </c>
      <c r="J568" s="374">
        <v>0</v>
      </c>
      <c r="K568" s="191" t="s">
        <v>71</v>
      </c>
    </row>
    <row r="569" spans="3:11" x14ac:dyDescent="0.35">
      <c r="C569" s="191" t="s">
        <v>346</v>
      </c>
      <c r="D569" s="191" t="s">
        <v>309</v>
      </c>
      <c r="E569" s="191" t="s">
        <v>480</v>
      </c>
      <c r="F569" s="191" t="s">
        <v>71</v>
      </c>
      <c r="G569" s="191" t="s">
        <v>71</v>
      </c>
      <c r="I569" s="191" t="s">
        <v>91</v>
      </c>
      <c r="J569" s="374">
        <v>0</v>
      </c>
      <c r="K569" s="191" t="s">
        <v>71</v>
      </c>
    </row>
    <row r="570" spans="3:11" x14ac:dyDescent="0.35">
      <c r="C570" s="191" t="s">
        <v>359</v>
      </c>
      <c r="D570" s="191" t="s">
        <v>305</v>
      </c>
      <c r="E570" s="191" t="s">
        <v>480</v>
      </c>
      <c r="F570" s="191" t="s">
        <v>71</v>
      </c>
      <c r="G570" s="191" t="s">
        <v>71</v>
      </c>
      <c r="I570" s="191" t="s">
        <v>91</v>
      </c>
      <c r="J570" s="374">
        <v>0</v>
      </c>
      <c r="K570" s="191" t="s">
        <v>71</v>
      </c>
    </row>
    <row r="571" spans="3:11" x14ac:dyDescent="0.35">
      <c r="C571" s="191" t="s">
        <v>359</v>
      </c>
      <c r="D571" s="191" t="s">
        <v>309</v>
      </c>
      <c r="E571" s="191" t="s">
        <v>480</v>
      </c>
      <c r="F571" s="191" t="s">
        <v>71</v>
      </c>
      <c r="G571" s="191" t="s">
        <v>71</v>
      </c>
      <c r="I571" s="191" t="s">
        <v>91</v>
      </c>
      <c r="J571" s="374">
        <v>0</v>
      </c>
      <c r="K571" s="191" t="s">
        <v>71</v>
      </c>
    </row>
    <row r="572" spans="3:11" x14ac:dyDescent="0.35">
      <c r="C572" s="191" t="s">
        <v>341</v>
      </c>
      <c r="D572" s="191" t="s">
        <v>305</v>
      </c>
      <c r="E572" s="191" t="s">
        <v>480</v>
      </c>
      <c r="F572" s="191" t="s">
        <v>71</v>
      </c>
      <c r="G572" s="191" t="s">
        <v>71</v>
      </c>
      <c r="I572" s="191" t="s">
        <v>91</v>
      </c>
      <c r="J572" s="374">
        <v>0</v>
      </c>
      <c r="K572" s="191" t="s">
        <v>71</v>
      </c>
    </row>
    <row r="573" spans="3:11" x14ac:dyDescent="0.35">
      <c r="C573" s="191" t="s">
        <v>341</v>
      </c>
      <c r="D573" s="191" t="s">
        <v>309</v>
      </c>
      <c r="E573" s="191" t="s">
        <v>480</v>
      </c>
      <c r="F573" s="191" t="s">
        <v>71</v>
      </c>
      <c r="G573" s="191" t="s">
        <v>71</v>
      </c>
      <c r="I573" s="191" t="s">
        <v>91</v>
      </c>
      <c r="J573" s="374">
        <v>0</v>
      </c>
      <c r="K573" s="191" t="s">
        <v>71</v>
      </c>
    </row>
    <row r="574" spans="3:11" x14ac:dyDescent="0.35">
      <c r="C574" s="191" t="s">
        <v>351</v>
      </c>
      <c r="D574" s="191" t="s">
        <v>305</v>
      </c>
      <c r="E574" s="191" t="s">
        <v>480</v>
      </c>
      <c r="F574" s="191" t="s">
        <v>71</v>
      </c>
      <c r="G574" s="191" t="s">
        <v>71</v>
      </c>
      <c r="I574" s="191" t="s">
        <v>91</v>
      </c>
      <c r="J574" s="374">
        <v>0</v>
      </c>
      <c r="K574" s="191" t="s">
        <v>71</v>
      </c>
    </row>
    <row r="575" spans="3:11" x14ac:dyDescent="0.35">
      <c r="C575" s="191" t="s">
        <v>351</v>
      </c>
      <c r="D575" s="191" t="s">
        <v>309</v>
      </c>
      <c r="E575" s="191" t="s">
        <v>480</v>
      </c>
      <c r="F575" s="191" t="s">
        <v>71</v>
      </c>
      <c r="G575" s="191" t="s">
        <v>71</v>
      </c>
      <c r="I575" s="191" t="s">
        <v>91</v>
      </c>
      <c r="J575" s="374">
        <v>0</v>
      </c>
      <c r="K575" s="191" t="s">
        <v>71</v>
      </c>
    </row>
    <row r="576" spans="3:11" x14ac:dyDescent="0.35">
      <c r="C576" s="191" t="s">
        <v>372</v>
      </c>
      <c r="D576" s="191" t="s">
        <v>305</v>
      </c>
      <c r="E576" s="191" t="s">
        <v>480</v>
      </c>
      <c r="F576" s="191" t="s">
        <v>71</v>
      </c>
      <c r="G576" s="191" t="s">
        <v>71</v>
      </c>
      <c r="I576" s="191" t="s">
        <v>91</v>
      </c>
      <c r="J576" s="374">
        <v>0</v>
      </c>
      <c r="K576" s="191" t="s">
        <v>71</v>
      </c>
    </row>
    <row r="577" spans="3:11" x14ac:dyDescent="0.35">
      <c r="C577" s="191" t="s">
        <v>348</v>
      </c>
      <c r="D577" s="191" t="s">
        <v>305</v>
      </c>
      <c r="E577" s="191" t="s">
        <v>480</v>
      </c>
      <c r="F577" s="191" t="s">
        <v>71</v>
      </c>
      <c r="G577" s="191" t="s">
        <v>71</v>
      </c>
      <c r="I577" s="191" t="s">
        <v>91</v>
      </c>
      <c r="J577" s="374">
        <v>0</v>
      </c>
      <c r="K577" s="191" t="s">
        <v>71</v>
      </c>
    </row>
    <row r="578" spans="3:11" x14ac:dyDescent="0.35">
      <c r="C578" s="191" t="s">
        <v>348</v>
      </c>
      <c r="D578" s="191" t="s">
        <v>309</v>
      </c>
      <c r="E578" s="191" t="s">
        <v>480</v>
      </c>
      <c r="F578" s="191" t="s">
        <v>71</v>
      </c>
      <c r="G578" s="191" t="s">
        <v>71</v>
      </c>
      <c r="I578" s="191" t="s">
        <v>91</v>
      </c>
      <c r="J578" s="374">
        <v>0</v>
      </c>
      <c r="K578" s="191" t="s">
        <v>71</v>
      </c>
    </row>
    <row r="579" spans="3:11" x14ac:dyDescent="0.35">
      <c r="C579" s="191" t="s">
        <v>362</v>
      </c>
      <c r="D579" s="191" t="s">
        <v>305</v>
      </c>
      <c r="E579" s="191" t="s">
        <v>480</v>
      </c>
      <c r="F579" s="191" t="s">
        <v>71</v>
      </c>
      <c r="G579" s="191" t="s">
        <v>71</v>
      </c>
      <c r="I579" s="191" t="s">
        <v>91</v>
      </c>
      <c r="J579" s="374">
        <v>0</v>
      </c>
      <c r="K579" s="191" t="s">
        <v>71</v>
      </c>
    </row>
    <row r="580" spans="3:11" x14ac:dyDescent="0.35">
      <c r="C580" s="191" t="s">
        <v>362</v>
      </c>
      <c r="D580" s="191" t="s">
        <v>309</v>
      </c>
      <c r="E580" s="191" t="s">
        <v>480</v>
      </c>
      <c r="F580" s="191" t="s">
        <v>71</v>
      </c>
      <c r="G580" s="191" t="s">
        <v>71</v>
      </c>
      <c r="I580" s="191" t="s">
        <v>91</v>
      </c>
      <c r="J580" s="374">
        <v>0</v>
      </c>
      <c r="K580" s="191" t="s">
        <v>71</v>
      </c>
    </row>
    <row r="581" spans="3:11" x14ac:dyDescent="0.35">
      <c r="C581" s="191" t="s">
        <v>334</v>
      </c>
      <c r="D581" s="191" t="s">
        <v>305</v>
      </c>
      <c r="E581" s="191" t="s">
        <v>480</v>
      </c>
      <c r="F581" s="191" t="s">
        <v>71</v>
      </c>
      <c r="G581" s="191" t="s">
        <v>71</v>
      </c>
      <c r="I581" s="191" t="s">
        <v>91</v>
      </c>
      <c r="J581" s="374">
        <v>0</v>
      </c>
      <c r="K581" s="191" t="s">
        <v>71</v>
      </c>
    </row>
    <row r="582" spans="3:11" x14ac:dyDescent="0.35">
      <c r="C582" s="191" t="s">
        <v>334</v>
      </c>
      <c r="D582" s="191" t="s">
        <v>309</v>
      </c>
      <c r="E582" s="191" t="s">
        <v>480</v>
      </c>
      <c r="F582" s="191" t="s">
        <v>71</v>
      </c>
      <c r="G582" s="191" t="s">
        <v>71</v>
      </c>
      <c r="I582" s="191" t="s">
        <v>91</v>
      </c>
      <c r="J582" s="374">
        <v>0</v>
      </c>
      <c r="K582" s="191" t="s">
        <v>71</v>
      </c>
    </row>
    <row r="583" spans="3:11" x14ac:dyDescent="0.35">
      <c r="C583" s="191" t="s">
        <v>338</v>
      </c>
      <c r="D583" s="191" t="s">
        <v>305</v>
      </c>
      <c r="E583" s="191" t="s">
        <v>480</v>
      </c>
      <c r="F583" s="191" t="s">
        <v>71</v>
      </c>
      <c r="G583" s="191" t="s">
        <v>71</v>
      </c>
      <c r="I583" s="191" t="s">
        <v>91</v>
      </c>
      <c r="J583" s="374">
        <v>0</v>
      </c>
      <c r="K583" s="191" t="s">
        <v>71</v>
      </c>
    </row>
    <row r="584" spans="3:11" x14ac:dyDescent="0.35">
      <c r="C584" s="191" t="s">
        <v>338</v>
      </c>
      <c r="D584" s="191" t="s">
        <v>309</v>
      </c>
      <c r="E584" s="191" t="s">
        <v>480</v>
      </c>
      <c r="F584" s="191" t="s">
        <v>71</v>
      </c>
      <c r="G584" s="191" t="s">
        <v>71</v>
      </c>
      <c r="I584" s="191" t="s">
        <v>91</v>
      </c>
      <c r="J584" s="374">
        <v>0</v>
      </c>
      <c r="K584" s="191" t="s">
        <v>71</v>
      </c>
    </row>
    <row r="585" spans="3:11" x14ac:dyDescent="0.35">
      <c r="C585" s="191" t="s">
        <v>384</v>
      </c>
      <c r="D585" s="191" t="s">
        <v>305</v>
      </c>
      <c r="E585" s="191" t="s">
        <v>480</v>
      </c>
      <c r="F585" s="191" t="s">
        <v>71</v>
      </c>
      <c r="G585" s="191" t="s">
        <v>71</v>
      </c>
      <c r="I585" s="191" t="s">
        <v>91</v>
      </c>
      <c r="J585" s="374">
        <v>0</v>
      </c>
      <c r="K585" s="191" t="s">
        <v>71</v>
      </c>
    </row>
    <row r="586" spans="3:11" x14ac:dyDescent="0.35">
      <c r="C586" s="191" t="s">
        <v>395</v>
      </c>
      <c r="D586" s="191" t="s">
        <v>305</v>
      </c>
      <c r="E586" s="191" t="s">
        <v>480</v>
      </c>
      <c r="F586" s="191" t="s">
        <v>71</v>
      </c>
      <c r="G586" s="191" t="s">
        <v>71</v>
      </c>
      <c r="I586" s="191" t="s">
        <v>91</v>
      </c>
      <c r="J586" s="374">
        <v>0</v>
      </c>
      <c r="K586" s="191" t="s">
        <v>71</v>
      </c>
    </row>
    <row r="587" spans="3:11" x14ac:dyDescent="0.35">
      <c r="C587" s="191" t="s">
        <v>377</v>
      </c>
      <c r="D587" s="191" t="s">
        <v>305</v>
      </c>
      <c r="E587" s="191" t="s">
        <v>480</v>
      </c>
      <c r="F587" s="191" t="s">
        <v>71</v>
      </c>
      <c r="G587" s="191" t="s">
        <v>71</v>
      </c>
      <c r="I587" s="191" t="s">
        <v>91</v>
      </c>
      <c r="J587" s="374">
        <v>0</v>
      </c>
      <c r="K587" s="191" t="s">
        <v>71</v>
      </c>
    </row>
    <row r="588" spans="3:11" x14ac:dyDescent="0.35">
      <c r="C588" s="191" t="s">
        <v>401</v>
      </c>
      <c r="D588" s="191" t="s">
        <v>300</v>
      </c>
      <c r="E588" s="191" t="s">
        <v>451</v>
      </c>
      <c r="F588" s="191" t="s">
        <v>71</v>
      </c>
      <c r="G588" s="191" t="s">
        <v>71</v>
      </c>
      <c r="I588" s="191" t="s">
        <v>91</v>
      </c>
      <c r="J588" s="374">
        <v>0</v>
      </c>
      <c r="K588" s="191" t="s">
        <v>71</v>
      </c>
    </row>
    <row r="589" spans="3:11" x14ac:dyDescent="0.35">
      <c r="C589" s="191" t="s">
        <v>408</v>
      </c>
      <c r="D589" s="191" t="s">
        <v>300</v>
      </c>
      <c r="E589" s="191" t="s">
        <v>451</v>
      </c>
      <c r="F589" s="191" t="s">
        <v>71</v>
      </c>
      <c r="G589" s="191" t="s">
        <v>71</v>
      </c>
      <c r="I589" s="191" t="s">
        <v>91</v>
      </c>
      <c r="J589" s="374">
        <v>0</v>
      </c>
      <c r="K589" s="191" t="s">
        <v>71</v>
      </c>
    </row>
    <row r="590" spans="3:11" x14ac:dyDescent="0.35">
      <c r="C590" s="191" t="s">
        <v>368</v>
      </c>
      <c r="D590" s="191" t="s">
        <v>300</v>
      </c>
      <c r="E590" s="191" t="s">
        <v>451</v>
      </c>
      <c r="F590" s="191" t="s">
        <v>71</v>
      </c>
      <c r="G590" s="191" t="s">
        <v>71</v>
      </c>
      <c r="I590" s="191" t="s">
        <v>91</v>
      </c>
      <c r="J590" s="374">
        <v>0</v>
      </c>
      <c r="K590" s="191" t="s">
        <v>71</v>
      </c>
    </row>
    <row r="591" spans="3:11" x14ac:dyDescent="0.35">
      <c r="C591" s="191" t="s">
        <v>398</v>
      </c>
      <c r="D591" s="191" t="s">
        <v>300</v>
      </c>
      <c r="E591" s="191" t="s">
        <v>451</v>
      </c>
      <c r="F591" s="191" t="s">
        <v>71</v>
      </c>
      <c r="G591" s="191" t="s">
        <v>71</v>
      </c>
      <c r="I591" s="191" t="s">
        <v>91</v>
      </c>
      <c r="J591" s="374">
        <v>0</v>
      </c>
      <c r="K591" s="191" t="s">
        <v>71</v>
      </c>
    </row>
    <row r="592" spans="3:11" x14ac:dyDescent="0.35">
      <c r="C592" s="191" t="s">
        <v>365</v>
      </c>
      <c r="D592" s="191" t="s">
        <v>300</v>
      </c>
      <c r="E592" s="191" t="s">
        <v>451</v>
      </c>
      <c r="F592" s="191" t="s">
        <v>71</v>
      </c>
      <c r="G592" s="191" t="s">
        <v>71</v>
      </c>
      <c r="I592" s="191" t="s">
        <v>91</v>
      </c>
      <c r="J592" s="374">
        <v>0</v>
      </c>
      <c r="K592" s="191" t="s">
        <v>71</v>
      </c>
    </row>
    <row r="593" spans="3:11" x14ac:dyDescent="0.35">
      <c r="C593" s="191" t="s">
        <v>390</v>
      </c>
      <c r="D593" s="191" t="s">
        <v>300</v>
      </c>
      <c r="E593" s="191" t="s">
        <v>451</v>
      </c>
      <c r="F593" s="191" t="s">
        <v>71</v>
      </c>
      <c r="G593" s="191" t="s">
        <v>71</v>
      </c>
      <c r="I593" s="191" t="s">
        <v>91</v>
      </c>
      <c r="J593" s="374">
        <v>0</v>
      </c>
      <c r="K593" s="191" t="s">
        <v>71</v>
      </c>
    </row>
    <row r="594" spans="3:11" x14ac:dyDescent="0.35">
      <c r="C594" s="191" t="s">
        <v>356</v>
      </c>
      <c r="D594" s="191" t="s">
        <v>300</v>
      </c>
      <c r="E594" s="191" t="s">
        <v>451</v>
      </c>
      <c r="F594" s="191" t="s">
        <v>71</v>
      </c>
      <c r="G594" s="191" t="s">
        <v>71</v>
      </c>
      <c r="I594" s="191" t="s">
        <v>91</v>
      </c>
      <c r="J594" s="374">
        <v>0</v>
      </c>
      <c r="K594" s="191" t="s">
        <v>71</v>
      </c>
    </row>
    <row r="595" spans="3:11" x14ac:dyDescent="0.35">
      <c r="C595" s="191" t="s">
        <v>328</v>
      </c>
      <c r="D595" s="191" t="s">
        <v>300</v>
      </c>
      <c r="E595" s="191" t="s">
        <v>451</v>
      </c>
      <c r="F595" s="191" t="s">
        <v>71</v>
      </c>
      <c r="G595" s="191" t="s">
        <v>71</v>
      </c>
      <c r="I595" s="191" t="s">
        <v>91</v>
      </c>
      <c r="J595" s="375">
        <v>18750000</v>
      </c>
      <c r="K595" s="191" t="s">
        <v>71</v>
      </c>
    </row>
    <row r="596" spans="3:11" x14ac:dyDescent="0.35">
      <c r="C596" s="191" t="s">
        <v>403</v>
      </c>
      <c r="D596" s="191" t="s">
        <v>300</v>
      </c>
      <c r="E596" s="191" t="s">
        <v>451</v>
      </c>
      <c r="F596" s="191" t="s">
        <v>71</v>
      </c>
      <c r="G596" s="191" t="s">
        <v>71</v>
      </c>
      <c r="I596" s="191" t="s">
        <v>91</v>
      </c>
      <c r="J596" s="374">
        <v>0</v>
      </c>
      <c r="K596" s="191" t="s">
        <v>71</v>
      </c>
    </row>
    <row r="597" spans="3:11" x14ac:dyDescent="0.35">
      <c r="C597" s="191" t="s">
        <v>336</v>
      </c>
      <c r="D597" s="191" t="s">
        <v>300</v>
      </c>
      <c r="E597" s="191" t="s">
        <v>451</v>
      </c>
      <c r="F597" s="191" t="s">
        <v>71</v>
      </c>
      <c r="G597" s="191" t="s">
        <v>71</v>
      </c>
      <c r="I597" s="191" t="s">
        <v>91</v>
      </c>
      <c r="J597" s="374">
        <v>7495500</v>
      </c>
      <c r="K597" s="191" t="s">
        <v>71</v>
      </c>
    </row>
    <row r="598" spans="3:11" x14ac:dyDescent="0.35">
      <c r="C598" s="191" t="s">
        <v>374</v>
      </c>
      <c r="D598" s="191" t="s">
        <v>300</v>
      </c>
      <c r="E598" s="191" t="s">
        <v>451</v>
      </c>
      <c r="F598" s="191" t="s">
        <v>71</v>
      </c>
      <c r="G598" s="191" t="s">
        <v>71</v>
      </c>
      <c r="I598" s="191" t="s">
        <v>91</v>
      </c>
      <c r="J598" s="374">
        <v>0</v>
      </c>
      <c r="K598" s="191" t="s">
        <v>71</v>
      </c>
    </row>
    <row r="599" spans="3:11" x14ac:dyDescent="0.35">
      <c r="C599" s="191" t="s">
        <v>379</v>
      </c>
      <c r="D599" s="191" t="s">
        <v>300</v>
      </c>
      <c r="E599" s="191" t="s">
        <v>451</v>
      </c>
      <c r="F599" s="191" t="s">
        <v>71</v>
      </c>
      <c r="G599" s="191" t="s">
        <v>71</v>
      </c>
      <c r="I599" s="191" t="s">
        <v>91</v>
      </c>
      <c r="J599" s="374">
        <v>0</v>
      </c>
      <c r="K599" s="191" t="s">
        <v>71</v>
      </c>
    </row>
    <row r="600" spans="3:11" x14ac:dyDescent="0.35">
      <c r="C600" s="191" t="s">
        <v>392</v>
      </c>
      <c r="D600" s="191" t="s">
        <v>300</v>
      </c>
      <c r="E600" s="191" t="s">
        <v>451</v>
      </c>
      <c r="F600" s="191" t="s">
        <v>71</v>
      </c>
      <c r="G600" s="191" t="s">
        <v>71</v>
      </c>
      <c r="I600" s="191" t="s">
        <v>91</v>
      </c>
      <c r="J600" s="374">
        <v>5348000</v>
      </c>
      <c r="K600" s="191" t="s">
        <v>71</v>
      </c>
    </row>
    <row r="601" spans="3:11" x14ac:dyDescent="0.35">
      <c r="C601" s="191" t="s">
        <v>406</v>
      </c>
      <c r="D601" s="191" t="s">
        <v>300</v>
      </c>
      <c r="E601" s="191" t="s">
        <v>451</v>
      </c>
      <c r="F601" s="191" t="s">
        <v>71</v>
      </c>
      <c r="G601" s="191" t="s">
        <v>71</v>
      </c>
      <c r="I601" s="191" t="s">
        <v>91</v>
      </c>
      <c r="J601" s="374">
        <v>0</v>
      </c>
      <c r="K601" s="191" t="s">
        <v>71</v>
      </c>
    </row>
    <row r="602" spans="3:11" x14ac:dyDescent="0.35">
      <c r="C602" s="191" t="s">
        <v>410</v>
      </c>
      <c r="D602" s="191" t="s">
        <v>300</v>
      </c>
      <c r="E602" s="191" t="s">
        <v>451</v>
      </c>
      <c r="F602" s="191" t="s">
        <v>71</v>
      </c>
      <c r="G602" s="191" t="s">
        <v>71</v>
      </c>
      <c r="I602" s="191" t="s">
        <v>91</v>
      </c>
      <c r="J602" s="374">
        <v>0</v>
      </c>
      <c r="K602" s="191" t="s">
        <v>71</v>
      </c>
    </row>
    <row r="603" spans="3:11" x14ac:dyDescent="0.35">
      <c r="C603" s="191" t="s">
        <v>343</v>
      </c>
      <c r="D603" s="191" t="s">
        <v>300</v>
      </c>
      <c r="E603" s="191" t="s">
        <v>451</v>
      </c>
      <c r="F603" s="191" t="s">
        <v>71</v>
      </c>
      <c r="G603" s="191" t="s">
        <v>71</v>
      </c>
      <c r="I603" s="191" t="s">
        <v>91</v>
      </c>
      <c r="J603" s="374">
        <v>0</v>
      </c>
      <c r="K603" s="191" t="s">
        <v>71</v>
      </c>
    </row>
    <row r="604" spans="3:11" x14ac:dyDescent="0.35">
      <c r="C604" s="191" t="s">
        <v>353</v>
      </c>
      <c r="D604" s="191" t="s">
        <v>300</v>
      </c>
      <c r="E604" s="191" t="s">
        <v>451</v>
      </c>
      <c r="F604" s="191" t="s">
        <v>71</v>
      </c>
      <c r="G604" s="191" t="s">
        <v>71</v>
      </c>
      <c r="I604" s="191" t="s">
        <v>91</v>
      </c>
      <c r="J604" s="374">
        <v>204000000</v>
      </c>
      <c r="K604" s="191" t="s">
        <v>71</v>
      </c>
    </row>
    <row r="605" spans="3:11" x14ac:dyDescent="0.35">
      <c r="C605" s="191" t="s">
        <v>387</v>
      </c>
      <c r="D605" s="191" t="s">
        <v>300</v>
      </c>
      <c r="E605" s="191" t="s">
        <v>451</v>
      </c>
      <c r="F605" s="191" t="s">
        <v>71</v>
      </c>
      <c r="G605" s="191" t="s">
        <v>71</v>
      </c>
      <c r="I605" s="191" t="s">
        <v>91</v>
      </c>
      <c r="J605" s="374">
        <v>0</v>
      </c>
      <c r="K605" s="191" t="s">
        <v>71</v>
      </c>
    </row>
    <row r="606" spans="3:11" x14ac:dyDescent="0.35">
      <c r="C606" s="191" t="s">
        <v>382</v>
      </c>
      <c r="D606" s="191" t="s">
        <v>300</v>
      </c>
      <c r="E606" s="191" t="s">
        <v>451</v>
      </c>
      <c r="F606" s="191" t="s">
        <v>71</v>
      </c>
      <c r="G606" s="191" t="s">
        <v>71</v>
      </c>
      <c r="I606" s="191" t="s">
        <v>91</v>
      </c>
      <c r="J606" s="374">
        <v>0</v>
      </c>
      <c r="K606" s="191" t="s">
        <v>71</v>
      </c>
    </row>
    <row r="607" spans="3:11" x14ac:dyDescent="0.35">
      <c r="C607" s="191" t="s">
        <v>346</v>
      </c>
      <c r="D607" s="191" t="s">
        <v>300</v>
      </c>
      <c r="E607" s="191" t="s">
        <v>451</v>
      </c>
      <c r="F607" s="191" t="s">
        <v>71</v>
      </c>
      <c r="G607" s="191" t="s">
        <v>71</v>
      </c>
      <c r="I607" s="191" t="s">
        <v>91</v>
      </c>
      <c r="J607" s="374">
        <v>11300000</v>
      </c>
      <c r="K607" s="191" t="s">
        <v>71</v>
      </c>
    </row>
    <row r="608" spans="3:11" x14ac:dyDescent="0.35">
      <c r="C608" s="191" t="s">
        <v>359</v>
      </c>
      <c r="D608" s="191" t="s">
        <v>300</v>
      </c>
      <c r="E608" s="191" t="s">
        <v>451</v>
      </c>
      <c r="F608" s="191" t="s">
        <v>71</v>
      </c>
      <c r="G608" s="191" t="s">
        <v>71</v>
      </c>
      <c r="I608" s="191" t="s">
        <v>91</v>
      </c>
      <c r="J608" s="374">
        <v>0</v>
      </c>
      <c r="K608" s="191" t="s">
        <v>71</v>
      </c>
    </row>
    <row r="609" spans="3:11" x14ac:dyDescent="0.35">
      <c r="C609" s="191" t="s">
        <v>341</v>
      </c>
      <c r="D609" s="191" t="s">
        <v>300</v>
      </c>
      <c r="E609" s="191" t="s">
        <v>451</v>
      </c>
      <c r="F609" s="191" t="s">
        <v>71</v>
      </c>
      <c r="G609" s="191" t="s">
        <v>71</v>
      </c>
      <c r="I609" s="191" t="s">
        <v>91</v>
      </c>
      <c r="J609" s="374">
        <v>0</v>
      </c>
      <c r="K609" s="191" t="s">
        <v>71</v>
      </c>
    </row>
    <row r="610" spans="3:11" x14ac:dyDescent="0.35">
      <c r="C610" s="191" t="s">
        <v>351</v>
      </c>
      <c r="D610" s="191" t="s">
        <v>300</v>
      </c>
      <c r="E610" s="191" t="s">
        <v>451</v>
      </c>
      <c r="F610" s="191" t="s">
        <v>71</v>
      </c>
      <c r="G610" s="191" t="s">
        <v>71</v>
      </c>
      <c r="I610" s="191" t="s">
        <v>91</v>
      </c>
      <c r="J610" s="374">
        <v>0</v>
      </c>
      <c r="K610" s="191" t="s">
        <v>71</v>
      </c>
    </row>
    <row r="611" spans="3:11" x14ac:dyDescent="0.35">
      <c r="C611" s="191" t="s">
        <v>372</v>
      </c>
      <c r="D611" s="191" t="s">
        <v>300</v>
      </c>
      <c r="E611" s="191" t="s">
        <v>451</v>
      </c>
      <c r="F611" s="191" t="s">
        <v>71</v>
      </c>
      <c r="G611" s="191" t="s">
        <v>71</v>
      </c>
      <c r="I611" s="191" t="s">
        <v>91</v>
      </c>
      <c r="J611" s="374">
        <v>0</v>
      </c>
      <c r="K611" s="191" t="s">
        <v>71</v>
      </c>
    </row>
    <row r="612" spans="3:11" x14ac:dyDescent="0.35">
      <c r="C612" s="191" t="s">
        <v>348</v>
      </c>
      <c r="D612" s="191" t="s">
        <v>300</v>
      </c>
      <c r="E612" s="191" t="s">
        <v>451</v>
      </c>
      <c r="F612" s="191" t="s">
        <v>71</v>
      </c>
      <c r="G612" s="191" t="s">
        <v>71</v>
      </c>
      <c r="I612" s="191" t="s">
        <v>91</v>
      </c>
      <c r="J612" s="374">
        <v>37000000</v>
      </c>
      <c r="K612" s="191" t="s">
        <v>71</v>
      </c>
    </row>
    <row r="613" spans="3:11" x14ac:dyDescent="0.35">
      <c r="C613" s="191" t="s">
        <v>362</v>
      </c>
      <c r="D613" s="191" t="s">
        <v>300</v>
      </c>
      <c r="E613" s="191" t="s">
        <v>451</v>
      </c>
      <c r="F613" s="191" t="s">
        <v>71</v>
      </c>
      <c r="G613" s="191" t="s">
        <v>71</v>
      </c>
      <c r="I613" s="191" t="s">
        <v>91</v>
      </c>
      <c r="J613" s="374">
        <v>38740000</v>
      </c>
      <c r="K613" s="191" t="s">
        <v>71</v>
      </c>
    </row>
    <row r="614" spans="3:11" x14ac:dyDescent="0.35">
      <c r="C614" s="191" t="s">
        <v>334</v>
      </c>
      <c r="D614" s="191" t="s">
        <v>300</v>
      </c>
      <c r="E614" s="191" t="s">
        <v>451</v>
      </c>
      <c r="F614" s="191" t="s">
        <v>71</v>
      </c>
      <c r="G614" s="191" t="s">
        <v>71</v>
      </c>
      <c r="I614" s="191" t="s">
        <v>91</v>
      </c>
      <c r="J614" s="374">
        <v>19591875</v>
      </c>
      <c r="K614" s="191" t="s">
        <v>71</v>
      </c>
    </row>
    <row r="615" spans="3:11" x14ac:dyDescent="0.35">
      <c r="C615" s="191" t="s">
        <v>338</v>
      </c>
      <c r="D615" s="191" t="s">
        <v>300</v>
      </c>
      <c r="E615" s="191" t="s">
        <v>451</v>
      </c>
      <c r="F615" s="191" t="s">
        <v>71</v>
      </c>
      <c r="G615" s="191" t="s">
        <v>71</v>
      </c>
      <c r="I615" s="191" t="s">
        <v>91</v>
      </c>
      <c r="J615" s="374">
        <v>50150000</v>
      </c>
      <c r="K615" s="191" t="s">
        <v>71</v>
      </c>
    </row>
    <row r="616" spans="3:11" x14ac:dyDescent="0.35">
      <c r="C616" s="191" t="s">
        <v>384</v>
      </c>
      <c r="D616" s="191" t="s">
        <v>300</v>
      </c>
      <c r="E616" s="191" t="s">
        <v>451</v>
      </c>
      <c r="F616" s="191" t="s">
        <v>71</v>
      </c>
      <c r="G616" s="191" t="s">
        <v>71</v>
      </c>
      <c r="I616" s="191" t="s">
        <v>91</v>
      </c>
      <c r="J616" s="374">
        <v>10000000</v>
      </c>
      <c r="K616" s="191" t="s">
        <v>71</v>
      </c>
    </row>
    <row r="617" spans="3:11" x14ac:dyDescent="0.35">
      <c r="C617" s="191" t="s">
        <v>395</v>
      </c>
      <c r="D617" s="191" t="s">
        <v>300</v>
      </c>
      <c r="E617" s="191" t="s">
        <v>451</v>
      </c>
      <c r="F617" s="191" t="s">
        <v>71</v>
      </c>
      <c r="G617" s="191" t="s">
        <v>71</v>
      </c>
      <c r="I617" s="191" t="s">
        <v>91</v>
      </c>
      <c r="J617" s="374">
        <v>0</v>
      </c>
      <c r="K617" s="191" t="s">
        <v>71</v>
      </c>
    </row>
    <row r="618" spans="3:11" x14ac:dyDescent="0.35">
      <c r="C618" s="191" t="s">
        <v>377</v>
      </c>
      <c r="D618" s="191" t="s">
        <v>300</v>
      </c>
      <c r="E618" s="191" t="s">
        <v>451</v>
      </c>
      <c r="F618" s="191" t="s">
        <v>71</v>
      </c>
      <c r="G618" s="191" t="s">
        <v>71</v>
      </c>
      <c r="I618" s="191" t="s">
        <v>91</v>
      </c>
      <c r="J618" s="374">
        <v>0</v>
      </c>
      <c r="K618" s="191" t="s">
        <v>71</v>
      </c>
    </row>
    <row r="619" spans="3:11" x14ac:dyDescent="0.35">
      <c r="C619" s="191" t="s">
        <v>401</v>
      </c>
      <c r="D619" s="191" t="s">
        <v>304</v>
      </c>
      <c r="E619" s="191" t="s">
        <v>472</v>
      </c>
      <c r="F619" s="191" t="s">
        <v>71</v>
      </c>
      <c r="G619" s="191" t="s">
        <v>71</v>
      </c>
      <c r="I619" s="191" t="s">
        <v>91</v>
      </c>
      <c r="J619" s="374">
        <v>9220000</v>
      </c>
      <c r="K619" s="191" t="s">
        <v>71</v>
      </c>
    </row>
    <row r="620" spans="3:11" x14ac:dyDescent="0.35">
      <c r="C620" s="191" t="s">
        <v>408</v>
      </c>
      <c r="D620" s="191" t="s">
        <v>304</v>
      </c>
      <c r="E620" s="191" t="s">
        <v>472</v>
      </c>
      <c r="F620" s="191" t="s">
        <v>71</v>
      </c>
      <c r="G620" s="191" t="s">
        <v>71</v>
      </c>
      <c r="I620" s="191" t="s">
        <v>91</v>
      </c>
      <c r="J620" s="374">
        <v>3000000</v>
      </c>
      <c r="K620" s="191" t="s">
        <v>71</v>
      </c>
    </row>
    <row r="621" spans="3:11" x14ac:dyDescent="0.35">
      <c r="C621" s="191" t="s">
        <v>368</v>
      </c>
      <c r="D621" s="191" t="s">
        <v>304</v>
      </c>
      <c r="E621" s="191" t="s">
        <v>472</v>
      </c>
      <c r="F621" s="191" t="s">
        <v>71</v>
      </c>
      <c r="G621" s="191" t="s">
        <v>71</v>
      </c>
      <c r="I621" s="191" t="s">
        <v>91</v>
      </c>
      <c r="J621" s="374">
        <v>0</v>
      </c>
      <c r="K621" s="191" t="s">
        <v>71</v>
      </c>
    </row>
    <row r="622" spans="3:11" x14ac:dyDescent="0.35">
      <c r="C622" s="191" t="s">
        <v>398</v>
      </c>
      <c r="D622" s="191" t="s">
        <v>304</v>
      </c>
      <c r="E622" s="191" t="s">
        <v>472</v>
      </c>
      <c r="F622" s="191" t="s">
        <v>71</v>
      </c>
      <c r="G622" s="191" t="s">
        <v>71</v>
      </c>
      <c r="I622" s="191" t="s">
        <v>91</v>
      </c>
      <c r="J622" s="374">
        <v>20700000</v>
      </c>
      <c r="K622" s="191" t="s">
        <v>71</v>
      </c>
    </row>
    <row r="623" spans="3:11" x14ac:dyDescent="0.35">
      <c r="C623" s="191" t="s">
        <v>365</v>
      </c>
      <c r="D623" s="191" t="s">
        <v>304</v>
      </c>
      <c r="E623" s="191" t="s">
        <v>472</v>
      </c>
      <c r="F623" s="191" t="s">
        <v>71</v>
      </c>
      <c r="G623" s="191" t="s">
        <v>71</v>
      </c>
      <c r="I623" s="191" t="s">
        <v>91</v>
      </c>
      <c r="J623" s="374">
        <v>750000</v>
      </c>
      <c r="K623" s="191" t="s">
        <v>71</v>
      </c>
    </row>
    <row r="624" spans="3:11" x14ac:dyDescent="0.35">
      <c r="C624" s="191" t="s">
        <v>390</v>
      </c>
      <c r="D624" s="191" t="s">
        <v>304</v>
      </c>
      <c r="E624" s="191" t="s">
        <v>472</v>
      </c>
      <c r="F624" s="191" t="s">
        <v>71</v>
      </c>
      <c r="G624" s="191" t="s">
        <v>71</v>
      </c>
      <c r="I624" s="191" t="s">
        <v>91</v>
      </c>
      <c r="J624" s="374">
        <v>0</v>
      </c>
      <c r="K624" s="191" t="s">
        <v>71</v>
      </c>
    </row>
    <row r="625" spans="3:11" x14ac:dyDescent="0.35">
      <c r="C625" s="191" t="s">
        <v>356</v>
      </c>
      <c r="D625" s="191" t="s">
        <v>304</v>
      </c>
      <c r="E625" s="191" t="s">
        <v>472</v>
      </c>
      <c r="F625" s="191" t="s">
        <v>71</v>
      </c>
      <c r="G625" s="191" t="s">
        <v>71</v>
      </c>
      <c r="I625" s="191" t="s">
        <v>91</v>
      </c>
      <c r="J625" s="374">
        <v>0</v>
      </c>
      <c r="K625" s="191" t="s">
        <v>71</v>
      </c>
    </row>
    <row r="626" spans="3:11" x14ac:dyDescent="0.35">
      <c r="C626" s="191" t="s">
        <v>328</v>
      </c>
      <c r="D626" s="191" t="s">
        <v>304</v>
      </c>
      <c r="E626" s="191" t="s">
        <v>472</v>
      </c>
      <c r="F626" s="191" t="s">
        <v>71</v>
      </c>
      <c r="G626" s="191" t="s">
        <v>71</v>
      </c>
      <c r="I626" s="191" t="s">
        <v>91</v>
      </c>
      <c r="J626" s="374">
        <v>0</v>
      </c>
      <c r="K626" s="191" t="s">
        <v>71</v>
      </c>
    </row>
    <row r="627" spans="3:11" x14ac:dyDescent="0.35">
      <c r="C627" s="191" t="s">
        <v>403</v>
      </c>
      <c r="D627" s="191" t="s">
        <v>304</v>
      </c>
      <c r="E627" s="191" t="s">
        <v>472</v>
      </c>
      <c r="F627" s="191" t="s">
        <v>71</v>
      </c>
      <c r="G627" s="191" t="s">
        <v>71</v>
      </c>
      <c r="I627" s="191" t="s">
        <v>91</v>
      </c>
      <c r="J627" s="374">
        <v>1275500</v>
      </c>
      <c r="K627" s="191" t="s">
        <v>71</v>
      </c>
    </row>
    <row r="628" spans="3:11" x14ac:dyDescent="0.35">
      <c r="C628" s="191" t="s">
        <v>336</v>
      </c>
      <c r="D628" s="191" t="s">
        <v>304</v>
      </c>
      <c r="E628" s="191" t="s">
        <v>472</v>
      </c>
      <c r="F628" s="191" t="s">
        <v>71</v>
      </c>
      <c r="G628" s="191" t="s">
        <v>71</v>
      </c>
      <c r="I628" s="191" t="s">
        <v>91</v>
      </c>
      <c r="J628" s="374">
        <v>0</v>
      </c>
      <c r="K628" s="191" t="s">
        <v>71</v>
      </c>
    </row>
    <row r="629" spans="3:11" x14ac:dyDescent="0.35">
      <c r="C629" s="191" t="s">
        <v>374</v>
      </c>
      <c r="D629" s="191" t="s">
        <v>304</v>
      </c>
      <c r="E629" s="191" t="s">
        <v>472</v>
      </c>
      <c r="F629" s="191" t="s">
        <v>71</v>
      </c>
      <c r="G629" s="191" t="s">
        <v>71</v>
      </c>
      <c r="I629" s="191" t="s">
        <v>91</v>
      </c>
      <c r="J629" s="374">
        <v>0</v>
      </c>
      <c r="K629" s="191" t="s">
        <v>71</v>
      </c>
    </row>
    <row r="630" spans="3:11" x14ac:dyDescent="0.35">
      <c r="C630" s="191" t="s">
        <v>379</v>
      </c>
      <c r="D630" s="191" t="s">
        <v>304</v>
      </c>
      <c r="E630" s="191" t="s">
        <v>472</v>
      </c>
      <c r="F630" s="191" t="s">
        <v>71</v>
      </c>
      <c r="G630" s="191" t="s">
        <v>71</v>
      </c>
      <c r="I630" s="191" t="s">
        <v>91</v>
      </c>
      <c r="J630" s="374">
        <v>800000</v>
      </c>
      <c r="K630" s="191" t="s">
        <v>71</v>
      </c>
    </row>
    <row r="631" spans="3:11" x14ac:dyDescent="0.35">
      <c r="C631" s="191" t="s">
        <v>392</v>
      </c>
      <c r="D631" s="191" t="s">
        <v>304</v>
      </c>
      <c r="E631" s="191" t="s">
        <v>472</v>
      </c>
      <c r="F631" s="191" t="s">
        <v>71</v>
      </c>
      <c r="G631" s="191" t="s">
        <v>71</v>
      </c>
      <c r="I631" s="191" t="s">
        <v>91</v>
      </c>
      <c r="J631" s="374">
        <v>0</v>
      </c>
      <c r="K631" s="191" t="s">
        <v>71</v>
      </c>
    </row>
    <row r="632" spans="3:11" x14ac:dyDescent="0.35">
      <c r="C632" s="191" t="s">
        <v>406</v>
      </c>
      <c r="D632" s="191" t="s">
        <v>304</v>
      </c>
      <c r="E632" s="191" t="s">
        <v>472</v>
      </c>
      <c r="F632" s="191" t="s">
        <v>71</v>
      </c>
      <c r="G632" s="191" t="s">
        <v>71</v>
      </c>
      <c r="I632" s="191" t="s">
        <v>91</v>
      </c>
      <c r="J632" s="374">
        <v>1504000</v>
      </c>
      <c r="K632" s="191" t="s">
        <v>71</v>
      </c>
    </row>
    <row r="633" spans="3:11" x14ac:dyDescent="0.35">
      <c r="C633" s="191" t="s">
        <v>410</v>
      </c>
      <c r="D633" s="191" t="s">
        <v>304</v>
      </c>
      <c r="E633" s="191" t="s">
        <v>472</v>
      </c>
      <c r="F633" s="191" t="s">
        <v>71</v>
      </c>
      <c r="G633" s="191" t="s">
        <v>71</v>
      </c>
      <c r="I633" s="191" t="s">
        <v>91</v>
      </c>
      <c r="J633" s="374">
        <v>7132000</v>
      </c>
      <c r="K633" s="191" t="s">
        <v>71</v>
      </c>
    </row>
    <row r="634" spans="3:11" x14ac:dyDescent="0.35">
      <c r="C634" s="191" t="s">
        <v>343</v>
      </c>
      <c r="D634" s="191" t="s">
        <v>304</v>
      </c>
      <c r="E634" s="191" t="s">
        <v>472</v>
      </c>
      <c r="F634" s="191" t="s">
        <v>71</v>
      </c>
      <c r="G634" s="191" t="s">
        <v>71</v>
      </c>
      <c r="I634" s="191" t="s">
        <v>91</v>
      </c>
      <c r="J634" s="374">
        <v>0</v>
      </c>
      <c r="K634" s="191" t="s">
        <v>71</v>
      </c>
    </row>
    <row r="635" spans="3:11" x14ac:dyDescent="0.35">
      <c r="C635" s="191" t="s">
        <v>353</v>
      </c>
      <c r="D635" s="191" t="s">
        <v>304</v>
      </c>
      <c r="E635" s="191" t="s">
        <v>472</v>
      </c>
      <c r="F635" s="191" t="s">
        <v>71</v>
      </c>
      <c r="G635" s="191" t="s">
        <v>71</v>
      </c>
      <c r="I635" s="191" t="s">
        <v>91</v>
      </c>
      <c r="J635" s="374">
        <v>0</v>
      </c>
      <c r="K635" s="191" t="s">
        <v>71</v>
      </c>
    </row>
    <row r="636" spans="3:11" x14ac:dyDescent="0.35">
      <c r="C636" s="191" t="s">
        <v>387</v>
      </c>
      <c r="D636" s="191" t="s">
        <v>304</v>
      </c>
      <c r="E636" s="191" t="s">
        <v>472</v>
      </c>
      <c r="F636" s="191" t="s">
        <v>71</v>
      </c>
      <c r="G636" s="191" t="s">
        <v>71</v>
      </c>
      <c r="I636" s="191" t="s">
        <v>91</v>
      </c>
      <c r="J636" s="374">
        <v>1113440</v>
      </c>
      <c r="K636" s="191" t="s">
        <v>71</v>
      </c>
    </row>
    <row r="637" spans="3:11" x14ac:dyDescent="0.35">
      <c r="C637" s="191" t="s">
        <v>382</v>
      </c>
      <c r="D637" s="191" t="s">
        <v>304</v>
      </c>
      <c r="E637" s="191" t="s">
        <v>472</v>
      </c>
      <c r="F637" s="191" t="s">
        <v>71</v>
      </c>
      <c r="G637" s="191" t="s">
        <v>71</v>
      </c>
      <c r="I637" s="191" t="s">
        <v>91</v>
      </c>
      <c r="J637" s="374">
        <v>0</v>
      </c>
      <c r="K637" s="191" t="s">
        <v>71</v>
      </c>
    </row>
    <row r="638" spans="3:11" x14ac:dyDescent="0.35">
      <c r="C638" s="191" t="s">
        <v>346</v>
      </c>
      <c r="D638" s="191" t="s">
        <v>304</v>
      </c>
      <c r="E638" s="191" t="s">
        <v>472</v>
      </c>
      <c r="F638" s="191" t="s">
        <v>71</v>
      </c>
      <c r="G638" s="191" t="s">
        <v>71</v>
      </c>
      <c r="I638" s="191" t="s">
        <v>91</v>
      </c>
      <c r="J638" s="374">
        <v>0</v>
      </c>
      <c r="K638" s="191" t="s">
        <v>71</v>
      </c>
    </row>
    <row r="639" spans="3:11" x14ac:dyDescent="0.35">
      <c r="C639" s="191" t="s">
        <v>359</v>
      </c>
      <c r="D639" s="191" t="s">
        <v>304</v>
      </c>
      <c r="E639" s="191" t="s">
        <v>472</v>
      </c>
      <c r="F639" s="191" t="s">
        <v>71</v>
      </c>
      <c r="G639" s="191" t="s">
        <v>71</v>
      </c>
      <c r="I639" s="191" t="s">
        <v>91</v>
      </c>
      <c r="J639" s="374">
        <v>0</v>
      </c>
      <c r="K639" s="191" t="s">
        <v>71</v>
      </c>
    </row>
    <row r="640" spans="3:11" x14ac:dyDescent="0.35">
      <c r="C640" s="191" t="s">
        <v>341</v>
      </c>
      <c r="D640" s="191" t="s">
        <v>304</v>
      </c>
      <c r="E640" s="191" t="s">
        <v>472</v>
      </c>
      <c r="F640" s="191" t="s">
        <v>71</v>
      </c>
      <c r="G640" s="191" t="s">
        <v>71</v>
      </c>
      <c r="I640" s="191" t="s">
        <v>91</v>
      </c>
      <c r="J640" s="374">
        <v>0</v>
      </c>
      <c r="K640" s="191" t="s">
        <v>71</v>
      </c>
    </row>
    <row r="641" spans="3:11" x14ac:dyDescent="0.35">
      <c r="C641" s="191" t="s">
        <v>351</v>
      </c>
      <c r="D641" s="191" t="s">
        <v>304</v>
      </c>
      <c r="E641" s="191" t="s">
        <v>472</v>
      </c>
      <c r="F641" s="191" t="s">
        <v>71</v>
      </c>
      <c r="G641" s="191" t="s">
        <v>71</v>
      </c>
      <c r="I641" s="191" t="s">
        <v>91</v>
      </c>
      <c r="J641" s="374">
        <v>0</v>
      </c>
      <c r="K641" s="191" t="s">
        <v>71</v>
      </c>
    </row>
    <row r="642" spans="3:11" x14ac:dyDescent="0.35">
      <c r="C642" s="191" t="s">
        <v>372</v>
      </c>
      <c r="D642" s="191" t="s">
        <v>304</v>
      </c>
      <c r="E642" s="191" t="s">
        <v>472</v>
      </c>
      <c r="F642" s="191" t="s">
        <v>71</v>
      </c>
      <c r="G642" s="191" t="s">
        <v>71</v>
      </c>
      <c r="I642" s="191" t="s">
        <v>91</v>
      </c>
      <c r="J642" s="374">
        <v>0</v>
      </c>
      <c r="K642" s="191" t="s">
        <v>71</v>
      </c>
    </row>
    <row r="643" spans="3:11" x14ac:dyDescent="0.35">
      <c r="C643" s="191" t="s">
        <v>348</v>
      </c>
      <c r="D643" s="191" t="s">
        <v>304</v>
      </c>
      <c r="E643" s="191" t="s">
        <v>472</v>
      </c>
      <c r="F643" s="191" t="s">
        <v>71</v>
      </c>
      <c r="G643" s="191" t="s">
        <v>71</v>
      </c>
      <c r="I643" s="191" t="s">
        <v>91</v>
      </c>
      <c r="J643" s="374">
        <v>0</v>
      </c>
      <c r="K643" s="191" t="s">
        <v>71</v>
      </c>
    </row>
    <row r="644" spans="3:11" x14ac:dyDescent="0.35">
      <c r="C644" s="191" t="s">
        <v>362</v>
      </c>
      <c r="D644" s="191" t="s">
        <v>304</v>
      </c>
      <c r="E644" s="191" t="s">
        <v>472</v>
      </c>
      <c r="F644" s="191" t="s">
        <v>71</v>
      </c>
      <c r="G644" s="191" t="s">
        <v>71</v>
      </c>
      <c r="I644" s="191" t="s">
        <v>91</v>
      </c>
      <c r="J644" s="374">
        <v>0</v>
      </c>
      <c r="K644" s="191" t="s">
        <v>71</v>
      </c>
    </row>
    <row r="645" spans="3:11" x14ac:dyDescent="0.35">
      <c r="C645" s="191" t="s">
        <v>334</v>
      </c>
      <c r="D645" s="191" t="s">
        <v>304</v>
      </c>
      <c r="E645" s="191" t="s">
        <v>472</v>
      </c>
      <c r="F645" s="191" t="s">
        <v>71</v>
      </c>
      <c r="G645" s="191" t="s">
        <v>71</v>
      </c>
      <c r="I645" s="191" t="s">
        <v>91</v>
      </c>
      <c r="J645" s="374">
        <v>0</v>
      </c>
      <c r="K645" s="191" t="s">
        <v>71</v>
      </c>
    </row>
    <row r="646" spans="3:11" x14ac:dyDescent="0.35">
      <c r="C646" s="191" t="s">
        <v>338</v>
      </c>
      <c r="D646" s="191" t="s">
        <v>304</v>
      </c>
      <c r="E646" s="191" t="s">
        <v>472</v>
      </c>
      <c r="F646" s="191" t="s">
        <v>71</v>
      </c>
      <c r="G646" s="191" t="s">
        <v>71</v>
      </c>
      <c r="I646" s="191" t="s">
        <v>91</v>
      </c>
      <c r="J646" s="374">
        <v>0</v>
      </c>
      <c r="K646" s="191" t="s">
        <v>71</v>
      </c>
    </row>
    <row r="647" spans="3:11" x14ac:dyDescent="0.35">
      <c r="C647" s="191" t="s">
        <v>384</v>
      </c>
      <c r="D647" s="191" t="s">
        <v>304</v>
      </c>
      <c r="E647" s="191" t="s">
        <v>472</v>
      </c>
      <c r="F647" s="191" t="s">
        <v>71</v>
      </c>
      <c r="G647" s="191" t="s">
        <v>71</v>
      </c>
      <c r="I647" s="191" t="s">
        <v>91</v>
      </c>
      <c r="J647" s="374">
        <v>1290000</v>
      </c>
      <c r="K647" s="191" t="s">
        <v>71</v>
      </c>
    </row>
    <row r="648" spans="3:11" x14ac:dyDescent="0.35">
      <c r="C648" s="191" t="s">
        <v>395</v>
      </c>
      <c r="D648" s="191" t="s">
        <v>304</v>
      </c>
      <c r="E648" s="191" t="s">
        <v>472</v>
      </c>
      <c r="F648" s="191" t="s">
        <v>71</v>
      </c>
      <c r="G648" s="191" t="s">
        <v>71</v>
      </c>
      <c r="I648" s="191" t="s">
        <v>91</v>
      </c>
      <c r="J648" s="374">
        <v>300000</v>
      </c>
      <c r="K648" s="191" t="s">
        <v>71</v>
      </c>
    </row>
    <row r="649" spans="3:11" x14ac:dyDescent="0.35">
      <c r="C649" s="191" t="s">
        <v>377</v>
      </c>
      <c r="D649" s="191" t="s">
        <v>304</v>
      </c>
      <c r="E649" s="191" t="s">
        <v>472</v>
      </c>
      <c r="F649" s="191" t="s">
        <v>71</v>
      </c>
      <c r="G649" s="191" t="s">
        <v>71</v>
      </c>
      <c r="I649" s="191" t="s">
        <v>91</v>
      </c>
      <c r="J649" s="374">
        <v>0</v>
      </c>
      <c r="K649" s="191" t="s">
        <v>71</v>
      </c>
    </row>
    <row r="650" spans="3:11" x14ac:dyDescent="0.35">
      <c r="C650" s="191" t="s">
        <v>401</v>
      </c>
      <c r="D650" s="191" t="s">
        <v>303</v>
      </c>
      <c r="E650" s="191" t="s">
        <v>466</v>
      </c>
      <c r="F650" s="191" t="s">
        <v>71</v>
      </c>
      <c r="G650" s="191" t="s">
        <v>71</v>
      </c>
      <c r="I650" s="191" t="s">
        <v>91</v>
      </c>
      <c r="J650" s="374">
        <v>172835424</v>
      </c>
      <c r="K650" s="191" t="s">
        <v>71</v>
      </c>
    </row>
    <row r="651" spans="3:11" x14ac:dyDescent="0.35">
      <c r="C651" s="191" t="s">
        <v>408</v>
      </c>
      <c r="D651" s="191" t="s">
        <v>303</v>
      </c>
      <c r="E651" s="191" t="s">
        <v>466</v>
      </c>
      <c r="F651" s="191" t="s">
        <v>71</v>
      </c>
      <c r="G651" s="191" t="s">
        <v>71</v>
      </c>
      <c r="I651" s="191" t="s">
        <v>91</v>
      </c>
      <c r="J651" s="374">
        <v>0</v>
      </c>
      <c r="K651" s="191" t="s">
        <v>71</v>
      </c>
    </row>
    <row r="652" spans="3:11" x14ac:dyDescent="0.35">
      <c r="C652" s="191" t="s">
        <v>368</v>
      </c>
      <c r="D652" s="191" t="s">
        <v>303</v>
      </c>
      <c r="E652" s="191" t="s">
        <v>466</v>
      </c>
      <c r="F652" s="191" t="s">
        <v>71</v>
      </c>
      <c r="G652" s="191" t="s">
        <v>71</v>
      </c>
      <c r="I652" s="191" t="s">
        <v>91</v>
      </c>
      <c r="J652" s="374">
        <v>0</v>
      </c>
      <c r="K652" s="191" t="s">
        <v>71</v>
      </c>
    </row>
    <row r="653" spans="3:11" x14ac:dyDescent="0.35">
      <c r="C653" s="191" t="s">
        <v>398</v>
      </c>
      <c r="D653" s="191" t="s">
        <v>303</v>
      </c>
      <c r="E653" s="191" t="s">
        <v>466</v>
      </c>
      <c r="F653" s="191" t="s">
        <v>71</v>
      </c>
      <c r="G653" s="191" t="s">
        <v>71</v>
      </c>
      <c r="I653" s="191" t="s">
        <v>91</v>
      </c>
      <c r="J653" s="374">
        <v>0</v>
      </c>
      <c r="K653" s="191" t="s">
        <v>71</v>
      </c>
    </row>
    <row r="654" spans="3:11" x14ac:dyDescent="0.35">
      <c r="C654" s="191" t="s">
        <v>365</v>
      </c>
      <c r="D654" s="191" t="s">
        <v>303</v>
      </c>
      <c r="E654" s="191" t="s">
        <v>466</v>
      </c>
      <c r="F654" s="191" t="s">
        <v>71</v>
      </c>
      <c r="G654" s="191" t="s">
        <v>71</v>
      </c>
      <c r="I654" s="191" t="s">
        <v>91</v>
      </c>
      <c r="J654" s="374">
        <v>0</v>
      </c>
      <c r="K654" s="191" t="s">
        <v>71</v>
      </c>
    </row>
    <row r="655" spans="3:11" x14ac:dyDescent="0.35">
      <c r="C655" s="191" t="s">
        <v>390</v>
      </c>
      <c r="D655" s="191" t="s">
        <v>303</v>
      </c>
      <c r="E655" s="191" t="s">
        <v>466</v>
      </c>
      <c r="F655" s="191" t="s">
        <v>71</v>
      </c>
      <c r="G655" s="191" t="s">
        <v>71</v>
      </c>
      <c r="I655" s="191" t="s">
        <v>91</v>
      </c>
      <c r="J655" s="374">
        <v>0</v>
      </c>
      <c r="K655" s="191" t="s">
        <v>71</v>
      </c>
    </row>
    <row r="656" spans="3:11" x14ac:dyDescent="0.35">
      <c r="C656" s="191" t="s">
        <v>356</v>
      </c>
      <c r="D656" s="191" t="s">
        <v>303</v>
      </c>
      <c r="E656" s="191" t="s">
        <v>466</v>
      </c>
      <c r="F656" s="191" t="s">
        <v>71</v>
      </c>
      <c r="G656" s="191" t="s">
        <v>71</v>
      </c>
      <c r="I656" s="191" t="s">
        <v>91</v>
      </c>
      <c r="J656" s="374">
        <v>0</v>
      </c>
      <c r="K656" s="191" t="s">
        <v>71</v>
      </c>
    </row>
    <row r="657" spans="3:11" x14ac:dyDescent="0.35">
      <c r="C657" s="191" t="s">
        <v>328</v>
      </c>
      <c r="D657" s="191" t="s">
        <v>303</v>
      </c>
      <c r="E657" s="191" t="s">
        <v>466</v>
      </c>
      <c r="F657" s="191" t="s">
        <v>71</v>
      </c>
      <c r="G657" s="191" t="s">
        <v>71</v>
      </c>
      <c r="I657" s="191" t="s">
        <v>91</v>
      </c>
      <c r="J657" s="375">
        <v>1831330054</v>
      </c>
      <c r="K657" s="191" t="s">
        <v>71</v>
      </c>
    </row>
    <row r="658" spans="3:11" x14ac:dyDescent="0.35">
      <c r="C658" s="191" t="s">
        <v>403</v>
      </c>
      <c r="D658" s="191" t="s">
        <v>303</v>
      </c>
      <c r="E658" s="191" t="s">
        <v>466</v>
      </c>
      <c r="F658" s="191" t="s">
        <v>71</v>
      </c>
      <c r="G658" s="191" t="s">
        <v>71</v>
      </c>
      <c r="I658" s="191" t="s">
        <v>91</v>
      </c>
      <c r="J658" s="374">
        <v>0</v>
      </c>
      <c r="K658" s="191" t="s">
        <v>71</v>
      </c>
    </row>
    <row r="659" spans="3:11" x14ac:dyDescent="0.35">
      <c r="C659" s="191" t="s">
        <v>336</v>
      </c>
      <c r="D659" s="191" t="s">
        <v>303</v>
      </c>
      <c r="E659" s="191" t="s">
        <v>466</v>
      </c>
      <c r="F659" s="191" t="s">
        <v>71</v>
      </c>
      <c r="G659" s="191" t="s">
        <v>71</v>
      </c>
      <c r="I659" s="191" t="s">
        <v>91</v>
      </c>
      <c r="J659" s="374">
        <v>1399383626</v>
      </c>
      <c r="K659" s="191" t="s">
        <v>71</v>
      </c>
    </row>
    <row r="660" spans="3:11" x14ac:dyDescent="0.35">
      <c r="C660" s="191" t="s">
        <v>374</v>
      </c>
      <c r="D660" s="191" t="s">
        <v>303</v>
      </c>
      <c r="E660" s="191" t="s">
        <v>466</v>
      </c>
      <c r="F660" s="191" t="s">
        <v>71</v>
      </c>
      <c r="G660" s="191" t="s">
        <v>71</v>
      </c>
      <c r="I660" s="191" t="s">
        <v>91</v>
      </c>
      <c r="J660" s="374">
        <v>0</v>
      </c>
      <c r="K660" s="191" t="s">
        <v>71</v>
      </c>
    </row>
    <row r="661" spans="3:11" x14ac:dyDescent="0.35">
      <c r="C661" s="191" t="s">
        <v>379</v>
      </c>
      <c r="D661" s="191" t="s">
        <v>303</v>
      </c>
      <c r="E661" s="191" t="s">
        <v>466</v>
      </c>
      <c r="F661" s="191" t="s">
        <v>71</v>
      </c>
      <c r="G661" s="191" t="s">
        <v>71</v>
      </c>
      <c r="I661" s="191" t="s">
        <v>91</v>
      </c>
      <c r="J661" s="374">
        <v>13640323</v>
      </c>
      <c r="K661" s="191" t="s">
        <v>71</v>
      </c>
    </row>
    <row r="662" spans="3:11" x14ac:dyDescent="0.35">
      <c r="C662" s="191" t="s">
        <v>392</v>
      </c>
      <c r="D662" s="191" t="s">
        <v>303</v>
      </c>
      <c r="E662" s="191" t="s">
        <v>466</v>
      </c>
      <c r="F662" s="191" t="s">
        <v>71</v>
      </c>
      <c r="G662" s="191" t="s">
        <v>71</v>
      </c>
      <c r="I662" s="191" t="s">
        <v>91</v>
      </c>
      <c r="J662" s="374">
        <v>0</v>
      </c>
      <c r="K662" s="191" t="s">
        <v>71</v>
      </c>
    </row>
    <row r="663" spans="3:11" x14ac:dyDescent="0.35">
      <c r="C663" s="191" t="s">
        <v>406</v>
      </c>
      <c r="D663" s="191" t="s">
        <v>303</v>
      </c>
      <c r="E663" s="191" t="s">
        <v>466</v>
      </c>
      <c r="F663" s="191" t="s">
        <v>71</v>
      </c>
      <c r="G663" s="191" t="s">
        <v>71</v>
      </c>
      <c r="I663" s="191" t="s">
        <v>91</v>
      </c>
      <c r="J663" s="374">
        <v>0</v>
      </c>
      <c r="K663" s="191" t="s">
        <v>71</v>
      </c>
    </row>
    <row r="664" spans="3:11" x14ac:dyDescent="0.35">
      <c r="C664" s="191" t="s">
        <v>410</v>
      </c>
      <c r="D664" s="191" t="s">
        <v>303</v>
      </c>
      <c r="E664" s="191" t="s">
        <v>466</v>
      </c>
      <c r="F664" s="191" t="s">
        <v>71</v>
      </c>
      <c r="G664" s="191" t="s">
        <v>71</v>
      </c>
      <c r="I664" s="191" t="s">
        <v>91</v>
      </c>
      <c r="J664" s="374">
        <v>0</v>
      </c>
      <c r="K664" s="191" t="s">
        <v>71</v>
      </c>
    </row>
    <row r="665" spans="3:11" x14ac:dyDescent="0.35">
      <c r="C665" s="191" t="s">
        <v>343</v>
      </c>
      <c r="D665" s="191" t="s">
        <v>303</v>
      </c>
      <c r="E665" s="191" t="s">
        <v>466</v>
      </c>
      <c r="F665" s="191" t="s">
        <v>71</v>
      </c>
      <c r="G665" s="191" t="s">
        <v>71</v>
      </c>
      <c r="I665" s="191" t="s">
        <v>91</v>
      </c>
      <c r="J665" s="374">
        <v>60624168</v>
      </c>
      <c r="K665" s="191" t="s">
        <v>71</v>
      </c>
    </row>
    <row r="666" spans="3:11" x14ac:dyDescent="0.35">
      <c r="C666" s="191" t="s">
        <v>353</v>
      </c>
      <c r="D666" s="191" t="s">
        <v>303</v>
      </c>
      <c r="E666" s="191" t="s">
        <v>466</v>
      </c>
      <c r="F666" s="191" t="s">
        <v>71</v>
      </c>
      <c r="G666" s="191" t="s">
        <v>71</v>
      </c>
      <c r="I666" s="191" t="s">
        <v>91</v>
      </c>
      <c r="J666" s="374">
        <v>1563943268</v>
      </c>
      <c r="K666" s="191" t="s">
        <v>71</v>
      </c>
    </row>
    <row r="667" spans="3:11" x14ac:dyDescent="0.35">
      <c r="C667" s="191" t="s">
        <v>387</v>
      </c>
      <c r="D667" s="191" t="s">
        <v>303</v>
      </c>
      <c r="E667" s="191" t="s">
        <v>466</v>
      </c>
      <c r="F667" s="191" t="s">
        <v>71</v>
      </c>
      <c r="G667" s="191" t="s">
        <v>71</v>
      </c>
      <c r="I667" s="191" t="s">
        <v>91</v>
      </c>
      <c r="J667" s="374">
        <v>22500</v>
      </c>
      <c r="K667" s="191" t="s">
        <v>71</v>
      </c>
    </row>
    <row r="668" spans="3:11" x14ac:dyDescent="0.35">
      <c r="C668" s="191" t="s">
        <v>382</v>
      </c>
      <c r="D668" s="191" t="s">
        <v>303</v>
      </c>
      <c r="E668" s="191" t="s">
        <v>466</v>
      </c>
      <c r="F668" s="191" t="s">
        <v>71</v>
      </c>
      <c r="G668" s="191" t="s">
        <v>71</v>
      </c>
      <c r="I668" s="191" t="s">
        <v>91</v>
      </c>
      <c r="J668" s="374">
        <v>0</v>
      </c>
      <c r="K668" s="191" t="s">
        <v>71</v>
      </c>
    </row>
    <row r="669" spans="3:11" x14ac:dyDescent="0.35">
      <c r="C669" s="191" t="s">
        <v>346</v>
      </c>
      <c r="D669" s="191" t="s">
        <v>303</v>
      </c>
      <c r="E669" s="191" t="s">
        <v>466</v>
      </c>
      <c r="F669" s="191" t="s">
        <v>71</v>
      </c>
      <c r="G669" s="191" t="s">
        <v>71</v>
      </c>
      <c r="I669" s="191" t="s">
        <v>91</v>
      </c>
      <c r="J669" s="374">
        <v>0</v>
      </c>
      <c r="K669" s="191" t="s">
        <v>71</v>
      </c>
    </row>
    <row r="670" spans="3:11" x14ac:dyDescent="0.35">
      <c r="C670" s="191" t="s">
        <v>359</v>
      </c>
      <c r="D670" s="191" t="s">
        <v>303</v>
      </c>
      <c r="E670" s="191" t="s">
        <v>466</v>
      </c>
      <c r="F670" s="191" t="s">
        <v>71</v>
      </c>
      <c r="G670" s="191" t="s">
        <v>71</v>
      </c>
      <c r="I670" s="191" t="s">
        <v>91</v>
      </c>
      <c r="J670" s="374">
        <v>14651201</v>
      </c>
      <c r="K670" s="191" t="s">
        <v>71</v>
      </c>
    </row>
    <row r="671" spans="3:11" x14ac:dyDescent="0.35">
      <c r="C671" s="191" t="s">
        <v>341</v>
      </c>
      <c r="D671" s="191" t="s">
        <v>303</v>
      </c>
      <c r="E671" s="191" t="s">
        <v>466</v>
      </c>
      <c r="F671" s="191" t="s">
        <v>71</v>
      </c>
      <c r="G671" s="191" t="s">
        <v>71</v>
      </c>
      <c r="I671" s="191" t="s">
        <v>91</v>
      </c>
      <c r="J671" s="374">
        <v>1174273016</v>
      </c>
      <c r="K671" s="191" t="s">
        <v>71</v>
      </c>
    </row>
    <row r="672" spans="3:11" x14ac:dyDescent="0.35">
      <c r="C672" s="191" t="s">
        <v>351</v>
      </c>
      <c r="D672" s="191" t="s">
        <v>303</v>
      </c>
      <c r="E672" s="191" t="s">
        <v>466</v>
      </c>
      <c r="F672" s="191" t="s">
        <v>71</v>
      </c>
      <c r="G672" s="191" t="s">
        <v>71</v>
      </c>
      <c r="I672" s="191" t="s">
        <v>91</v>
      </c>
      <c r="J672" s="374">
        <v>807430831</v>
      </c>
      <c r="K672" s="191" t="s">
        <v>71</v>
      </c>
    </row>
    <row r="673" spans="3:11" x14ac:dyDescent="0.35">
      <c r="C673" s="191" t="s">
        <v>372</v>
      </c>
      <c r="D673" s="191" t="s">
        <v>303</v>
      </c>
      <c r="E673" s="191" t="s">
        <v>466</v>
      </c>
      <c r="F673" s="191" t="s">
        <v>71</v>
      </c>
      <c r="G673" s="191" t="s">
        <v>71</v>
      </c>
      <c r="I673" s="191" t="s">
        <v>91</v>
      </c>
      <c r="J673" s="374">
        <v>8967338</v>
      </c>
      <c r="K673" s="191" t="s">
        <v>71</v>
      </c>
    </row>
    <row r="674" spans="3:11" x14ac:dyDescent="0.35">
      <c r="C674" s="191" t="s">
        <v>348</v>
      </c>
      <c r="D674" s="191" t="s">
        <v>303</v>
      </c>
      <c r="E674" s="191" t="s">
        <v>466</v>
      </c>
      <c r="F674" s="191" t="s">
        <v>71</v>
      </c>
      <c r="G674" s="191" t="s">
        <v>71</v>
      </c>
      <c r="I674" s="191" t="s">
        <v>91</v>
      </c>
      <c r="J674" s="374">
        <v>38480090</v>
      </c>
      <c r="K674" s="191" t="s">
        <v>71</v>
      </c>
    </row>
    <row r="675" spans="3:11" x14ac:dyDescent="0.35">
      <c r="C675" s="191" t="s">
        <v>362</v>
      </c>
      <c r="D675" s="191" t="s">
        <v>303</v>
      </c>
      <c r="E675" s="191" t="s">
        <v>466</v>
      </c>
      <c r="F675" s="191" t="s">
        <v>71</v>
      </c>
      <c r="G675" s="191" t="s">
        <v>71</v>
      </c>
      <c r="I675" s="191" t="s">
        <v>91</v>
      </c>
      <c r="J675" s="374">
        <v>188701682</v>
      </c>
      <c r="K675" s="191" t="s">
        <v>71</v>
      </c>
    </row>
    <row r="676" spans="3:11" x14ac:dyDescent="0.35">
      <c r="C676" s="191" t="s">
        <v>334</v>
      </c>
      <c r="D676" s="191" t="s">
        <v>303</v>
      </c>
      <c r="E676" s="191" t="s">
        <v>466</v>
      </c>
      <c r="F676" s="191" t="s">
        <v>71</v>
      </c>
      <c r="G676" s="191" t="s">
        <v>71</v>
      </c>
      <c r="I676" s="191" t="s">
        <v>91</v>
      </c>
      <c r="J676" s="374">
        <v>6426184170</v>
      </c>
      <c r="K676" s="191" t="s">
        <v>71</v>
      </c>
    </row>
    <row r="677" spans="3:11" x14ac:dyDescent="0.35">
      <c r="C677" s="191" t="s">
        <v>338</v>
      </c>
      <c r="D677" s="191" t="s">
        <v>303</v>
      </c>
      <c r="E677" s="191" t="s">
        <v>466</v>
      </c>
      <c r="F677" s="191" t="s">
        <v>71</v>
      </c>
      <c r="G677" s="191" t="s">
        <v>71</v>
      </c>
      <c r="I677" s="191" t="s">
        <v>91</v>
      </c>
      <c r="J677" s="374">
        <v>3182148263</v>
      </c>
      <c r="K677" s="191" t="s">
        <v>71</v>
      </c>
    </row>
    <row r="678" spans="3:11" x14ac:dyDescent="0.35">
      <c r="C678" s="191" t="s">
        <v>384</v>
      </c>
      <c r="D678" s="191" t="s">
        <v>303</v>
      </c>
      <c r="E678" s="191" t="s">
        <v>466</v>
      </c>
      <c r="F678" s="191" t="s">
        <v>71</v>
      </c>
      <c r="G678" s="191" t="s">
        <v>71</v>
      </c>
      <c r="I678" s="191" t="s">
        <v>91</v>
      </c>
      <c r="J678" s="374">
        <v>1051853</v>
      </c>
      <c r="K678" s="191" t="s">
        <v>71</v>
      </c>
    </row>
    <row r="679" spans="3:11" x14ac:dyDescent="0.35">
      <c r="C679" s="191" t="s">
        <v>395</v>
      </c>
      <c r="D679" s="191" t="s">
        <v>303</v>
      </c>
      <c r="E679" s="191" t="s">
        <v>466</v>
      </c>
      <c r="F679" s="191" t="s">
        <v>71</v>
      </c>
      <c r="G679" s="191" t="s">
        <v>71</v>
      </c>
      <c r="I679" s="191" t="s">
        <v>91</v>
      </c>
      <c r="J679" s="374">
        <v>0</v>
      </c>
      <c r="K679" s="191" t="s">
        <v>71</v>
      </c>
    </row>
    <row r="680" spans="3:11" x14ac:dyDescent="0.35">
      <c r="C680" s="191" t="s">
        <v>377</v>
      </c>
      <c r="D680" s="191" t="s">
        <v>303</v>
      </c>
      <c r="E680" s="191" t="s">
        <v>466</v>
      </c>
      <c r="F680" s="191" t="s">
        <v>71</v>
      </c>
      <c r="G680" s="191" t="s">
        <v>71</v>
      </c>
      <c r="I680" s="191" t="s">
        <v>91</v>
      </c>
      <c r="J680" s="374">
        <v>7393207</v>
      </c>
      <c r="K680" s="191" t="s">
        <v>71</v>
      </c>
    </row>
    <row r="681" spans="3:11" x14ac:dyDescent="0.35">
      <c r="C681" s="191" t="s">
        <v>401</v>
      </c>
      <c r="D681" s="191" t="s">
        <v>303</v>
      </c>
      <c r="E681" s="191" t="s">
        <v>468</v>
      </c>
      <c r="F681" s="191" t="s">
        <v>71</v>
      </c>
      <c r="G681" s="191" t="s">
        <v>71</v>
      </c>
      <c r="I681" s="191" t="s">
        <v>91</v>
      </c>
      <c r="J681" s="374">
        <v>2477647</v>
      </c>
      <c r="K681" s="191" t="s">
        <v>71</v>
      </c>
    </row>
    <row r="682" spans="3:11" x14ac:dyDescent="0.35">
      <c r="C682" s="191" t="s">
        <v>408</v>
      </c>
      <c r="D682" s="191" t="s">
        <v>303</v>
      </c>
      <c r="E682" s="191" t="s">
        <v>468</v>
      </c>
      <c r="F682" s="191" t="s">
        <v>71</v>
      </c>
      <c r="G682" s="191" t="s">
        <v>71</v>
      </c>
      <c r="I682" s="191" t="s">
        <v>91</v>
      </c>
      <c r="J682" s="374">
        <v>1584000</v>
      </c>
      <c r="K682" s="191" t="s">
        <v>71</v>
      </c>
    </row>
    <row r="683" spans="3:11" x14ac:dyDescent="0.35">
      <c r="C683" s="191" t="s">
        <v>368</v>
      </c>
      <c r="D683" s="191" t="s">
        <v>303</v>
      </c>
      <c r="E683" s="191" t="s">
        <v>468</v>
      </c>
      <c r="F683" s="191" t="s">
        <v>71</v>
      </c>
      <c r="G683" s="191" t="s">
        <v>71</v>
      </c>
      <c r="I683" s="191" t="s">
        <v>91</v>
      </c>
      <c r="J683" s="374">
        <v>0</v>
      </c>
      <c r="K683" s="191" t="s">
        <v>71</v>
      </c>
    </row>
    <row r="684" spans="3:11" x14ac:dyDescent="0.35">
      <c r="C684" s="191" t="s">
        <v>398</v>
      </c>
      <c r="D684" s="191" t="s">
        <v>303</v>
      </c>
      <c r="E684" s="191" t="s">
        <v>468</v>
      </c>
      <c r="F684" s="191" t="s">
        <v>71</v>
      </c>
      <c r="G684" s="191" t="s">
        <v>71</v>
      </c>
      <c r="I684" s="191" t="s">
        <v>91</v>
      </c>
      <c r="J684" s="374">
        <v>0</v>
      </c>
      <c r="K684" s="191" t="s">
        <v>71</v>
      </c>
    </row>
    <row r="685" spans="3:11" x14ac:dyDescent="0.35">
      <c r="C685" s="191" t="s">
        <v>365</v>
      </c>
      <c r="D685" s="191" t="s">
        <v>303</v>
      </c>
      <c r="E685" s="191" t="s">
        <v>468</v>
      </c>
      <c r="F685" s="191" t="s">
        <v>71</v>
      </c>
      <c r="G685" s="191" t="s">
        <v>71</v>
      </c>
      <c r="I685" s="191" t="s">
        <v>91</v>
      </c>
      <c r="J685" s="374">
        <v>0</v>
      </c>
      <c r="K685" s="191" t="s">
        <v>71</v>
      </c>
    </row>
    <row r="686" spans="3:11" x14ac:dyDescent="0.35">
      <c r="C686" s="191" t="s">
        <v>390</v>
      </c>
      <c r="D686" s="191" t="s">
        <v>303</v>
      </c>
      <c r="E686" s="191" t="s">
        <v>468</v>
      </c>
      <c r="F686" s="191" t="s">
        <v>71</v>
      </c>
      <c r="G686" s="191" t="s">
        <v>71</v>
      </c>
      <c r="I686" s="191" t="s">
        <v>91</v>
      </c>
      <c r="J686" s="374">
        <v>0</v>
      </c>
      <c r="K686" s="191" t="s">
        <v>71</v>
      </c>
    </row>
    <row r="687" spans="3:11" x14ac:dyDescent="0.35">
      <c r="C687" s="191" t="s">
        <v>356</v>
      </c>
      <c r="D687" s="191" t="s">
        <v>303</v>
      </c>
      <c r="E687" s="191" t="s">
        <v>468</v>
      </c>
      <c r="F687" s="191" t="s">
        <v>71</v>
      </c>
      <c r="G687" s="191" t="s">
        <v>71</v>
      </c>
      <c r="I687" s="191" t="s">
        <v>91</v>
      </c>
      <c r="J687" s="374">
        <v>0</v>
      </c>
      <c r="K687" s="191" t="s">
        <v>71</v>
      </c>
    </row>
    <row r="688" spans="3:11" x14ac:dyDescent="0.35">
      <c r="C688" s="191" t="s">
        <v>328</v>
      </c>
      <c r="D688" s="191" t="s">
        <v>303</v>
      </c>
      <c r="E688" s="191" t="s">
        <v>468</v>
      </c>
      <c r="F688" s="191" t="s">
        <v>71</v>
      </c>
      <c r="G688" s="191" t="s">
        <v>71</v>
      </c>
      <c r="I688" s="191" t="s">
        <v>91</v>
      </c>
      <c r="J688" s="374">
        <v>0</v>
      </c>
      <c r="K688" s="191" t="s">
        <v>71</v>
      </c>
    </row>
    <row r="689" spans="3:11" x14ac:dyDescent="0.35">
      <c r="C689" s="191" t="s">
        <v>403</v>
      </c>
      <c r="D689" s="191" t="s">
        <v>303</v>
      </c>
      <c r="E689" s="191" t="s">
        <v>468</v>
      </c>
      <c r="F689" s="191" t="s">
        <v>71</v>
      </c>
      <c r="G689" s="191" t="s">
        <v>71</v>
      </c>
      <c r="I689" s="191" t="s">
        <v>91</v>
      </c>
      <c r="J689" s="374">
        <v>0</v>
      </c>
      <c r="K689" s="191" t="s">
        <v>71</v>
      </c>
    </row>
    <row r="690" spans="3:11" x14ac:dyDescent="0.35">
      <c r="C690" s="191" t="s">
        <v>336</v>
      </c>
      <c r="D690" s="191" t="s">
        <v>303</v>
      </c>
      <c r="E690" s="191" t="s">
        <v>468</v>
      </c>
      <c r="F690" s="191" t="s">
        <v>71</v>
      </c>
      <c r="G690" s="191" t="s">
        <v>71</v>
      </c>
      <c r="I690" s="191" t="s">
        <v>91</v>
      </c>
      <c r="J690" s="374">
        <v>0</v>
      </c>
      <c r="K690" s="191" t="s">
        <v>71</v>
      </c>
    </row>
    <row r="691" spans="3:11" x14ac:dyDescent="0.35">
      <c r="C691" s="191" t="s">
        <v>374</v>
      </c>
      <c r="D691" s="191" t="s">
        <v>303</v>
      </c>
      <c r="E691" s="191" t="s">
        <v>468</v>
      </c>
      <c r="F691" s="191" t="s">
        <v>71</v>
      </c>
      <c r="G691" s="191" t="s">
        <v>71</v>
      </c>
      <c r="I691" s="191" t="s">
        <v>91</v>
      </c>
      <c r="J691" s="374">
        <v>0</v>
      </c>
      <c r="K691" s="191" t="s">
        <v>71</v>
      </c>
    </row>
    <row r="692" spans="3:11" x14ac:dyDescent="0.35">
      <c r="C692" s="191" t="s">
        <v>379</v>
      </c>
      <c r="D692" s="191" t="s">
        <v>303</v>
      </c>
      <c r="E692" s="191" t="s">
        <v>468</v>
      </c>
      <c r="F692" s="191" t="s">
        <v>71</v>
      </c>
      <c r="G692" s="191" t="s">
        <v>71</v>
      </c>
      <c r="I692" s="191" t="s">
        <v>91</v>
      </c>
      <c r="J692" s="374">
        <v>2700000</v>
      </c>
      <c r="K692" s="191" t="s">
        <v>71</v>
      </c>
    </row>
    <row r="693" spans="3:11" x14ac:dyDescent="0.35">
      <c r="C693" s="191" t="s">
        <v>392</v>
      </c>
      <c r="D693" s="191" t="s">
        <v>303</v>
      </c>
      <c r="E693" s="191" t="s">
        <v>468</v>
      </c>
      <c r="F693" s="191" t="s">
        <v>71</v>
      </c>
      <c r="G693" s="191" t="s">
        <v>71</v>
      </c>
      <c r="I693" s="191" t="s">
        <v>91</v>
      </c>
      <c r="J693" s="374">
        <v>0</v>
      </c>
      <c r="K693" s="191" t="s">
        <v>71</v>
      </c>
    </row>
    <row r="694" spans="3:11" x14ac:dyDescent="0.35">
      <c r="C694" s="191" t="s">
        <v>406</v>
      </c>
      <c r="D694" s="191" t="s">
        <v>303</v>
      </c>
      <c r="E694" s="191" t="s">
        <v>468</v>
      </c>
      <c r="F694" s="191" t="s">
        <v>71</v>
      </c>
      <c r="G694" s="191" t="s">
        <v>71</v>
      </c>
      <c r="I694" s="191" t="s">
        <v>91</v>
      </c>
      <c r="J694" s="374">
        <v>0</v>
      </c>
      <c r="K694" s="191" t="s">
        <v>71</v>
      </c>
    </row>
    <row r="695" spans="3:11" x14ac:dyDescent="0.35">
      <c r="C695" s="191" t="s">
        <v>410</v>
      </c>
      <c r="D695" s="191" t="s">
        <v>303</v>
      </c>
      <c r="E695" s="191" t="s">
        <v>468</v>
      </c>
      <c r="F695" s="191" t="s">
        <v>71</v>
      </c>
      <c r="G695" s="191" t="s">
        <v>71</v>
      </c>
      <c r="I695" s="191" t="s">
        <v>91</v>
      </c>
      <c r="J695" s="374">
        <v>0</v>
      </c>
      <c r="K695" s="191" t="s">
        <v>71</v>
      </c>
    </row>
    <row r="696" spans="3:11" x14ac:dyDescent="0.35">
      <c r="C696" s="191" t="s">
        <v>343</v>
      </c>
      <c r="D696" s="191" t="s">
        <v>303</v>
      </c>
      <c r="E696" s="191" t="s">
        <v>468</v>
      </c>
      <c r="F696" s="191" t="s">
        <v>71</v>
      </c>
      <c r="G696" s="191" t="s">
        <v>71</v>
      </c>
      <c r="I696" s="191" t="s">
        <v>91</v>
      </c>
      <c r="J696" s="374">
        <v>0</v>
      </c>
      <c r="K696" s="191" t="s">
        <v>71</v>
      </c>
    </row>
    <row r="697" spans="3:11" x14ac:dyDescent="0.35">
      <c r="C697" s="191" t="s">
        <v>353</v>
      </c>
      <c r="D697" s="191" t="s">
        <v>303</v>
      </c>
      <c r="E697" s="191" t="s">
        <v>468</v>
      </c>
      <c r="F697" s="191" t="s">
        <v>71</v>
      </c>
      <c r="G697" s="191" t="s">
        <v>71</v>
      </c>
      <c r="I697" s="191" t="s">
        <v>91</v>
      </c>
      <c r="J697" s="374">
        <v>0</v>
      </c>
      <c r="K697" s="191" t="s">
        <v>71</v>
      </c>
    </row>
    <row r="698" spans="3:11" x14ac:dyDescent="0.35">
      <c r="C698" s="191" t="s">
        <v>387</v>
      </c>
      <c r="D698" s="191" t="s">
        <v>303</v>
      </c>
      <c r="E698" s="191" t="s">
        <v>468</v>
      </c>
      <c r="F698" s="191" t="s">
        <v>71</v>
      </c>
      <c r="G698" s="191" t="s">
        <v>71</v>
      </c>
      <c r="I698" s="191" t="s">
        <v>91</v>
      </c>
      <c r="J698" s="374">
        <v>0</v>
      </c>
      <c r="K698" s="191" t="s">
        <v>71</v>
      </c>
    </row>
    <row r="699" spans="3:11" x14ac:dyDescent="0.35">
      <c r="C699" s="191" t="s">
        <v>382</v>
      </c>
      <c r="D699" s="191" t="s">
        <v>303</v>
      </c>
      <c r="E699" s="191" t="s">
        <v>468</v>
      </c>
      <c r="F699" s="191" t="s">
        <v>71</v>
      </c>
      <c r="G699" s="191" t="s">
        <v>71</v>
      </c>
      <c r="I699" s="191" t="s">
        <v>91</v>
      </c>
      <c r="J699" s="374">
        <v>0</v>
      </c>
      <c r="K699" s="191" t="s">
        <v>71</v>
      </c>
    </row>
    <row r="700" spans="3:11" x14ac:dyDescent="0.35">
      <c r="C700" s="191" t="s">
        <v>346</v>
      </c>
      <c r="D700" s="191" t="s">
        <v>303</v>
      </c>
      <c r="E700" s="191" t="s">
        <v>468</v>
      </c>
      <c r="F700" s="191" t="s">
        <v>71</v>
      </c>
      <c r="G700" s="191" t="s">
        <v>71</v>
      </c>
      <c r="I700" s="191" t="s">
        <v>91</v>
      </c>
      <c r="J700" s="374">
        <v>0</v>
      </c>
      <c r="K700" s="191" t="s">
        <v>71</v>
      </c>
    </row>
    <row r="701" spans="3:11" x14ac:dyDescent="0.35">
      <c r="C701" s="191" t="s">
        <v>359</v>
      </c>
      <c r="D701" s="191" t="s">
        <v>303</v>
      </c>
      <c r="E701" s="191" t="s">
        <v>468</v>
      </c>
      <c r="F701" s="191" t="s">
        <v>71</v>
      </c>
      <c r="G701" s="191" t="s">
        <v>71</v>
      </c>
      <c r="I701" s="191" t="s">
        <v>91</v>
      </c>
      <c r="J701" s="374">
        <v>0</v>
      </c>
      <c r="K701" s="191" t="s">
        <v>71</v>
      </c>
    </row>
    <row r="702" spans="3:11" x14ac:dyDescent="0.35">
      <c r="C702" s="191" t="s">
        <v>341</v>
      </c>
      <c r="D702" s="191" t="s">
        <v>303</v>
      </c>
      <c r="E702" s="191" t="s">
        <v>468</v>
      </c>
      <c r="F702" s="191" t="s">
        <v>71</v>
      </c>
      <c r="G702" s="191" t="s">
        <v>71</v>
      </c>
      <c r="I702" s="191" t="s">
        <v>91</v>
      </c>
      <c r="J702" s="374">
        <v>12176471</v>
      </c>
      <c r="K702" s="191" t="s">
        <v>71</v>
      </c>
    </row>
    <row r="703" spans="3:11" x14ac:dyDescent="0.35">
      <c r="C703" s="191" t="s">
        <v>351</v>
      </c>
      <c r="D703" s="191" t="s">
        <v>303</v>
      </c>
      <c r="E703" s="191" t="s">
        <v>468</v>
      </c>
      <c r="F703" s="191" t="s">
        <v>71</v>
      </c>
      <c r="G703" s="191" t="s">
        <v>71</v>
      </c>
      <c r="I703" s="191" t="s">
        <v>91</v>
      </c>
      <c r="J703" s="374">
        <v>130080</v>
      </c>
      <c r="K703" s="191" t="s">
        <v>71</v>
      </c>
    </row>
    <row r="704" spans="3:11" x14ac:dyDescent="0.35">
      <c r="C704" s="191" t="s">
        <v>372</v>
      </c>
      <c r="D704" s="191" t="s">
        <v>303</v>
      </c>
      <c r="E704" s="191" t="s">
        <v>468</v>
      </c>
      <c r="F704" s="191" t="s">
        <v>71</v>
      </c>
      <c r="G704" s="191" t="s">
        <v>71</v>
      </c>
      <c r="I704" s="191" t="s">
        <v>91</v>
      </c>
      <c r="J704" s="374">
        <v>1031250</v>
      </c>
      <c r="K704" s="191" t="s">
        <v>71</v>
      </c>
    </row>
    <row r="705" spans="3:11" x14ac:dyDescent="0.35">
      <c r="C705" s="191" t="s">
        <v>348</v>
      </c>
      <c r="D705" s="191" t="s">
        <v>303</v>
      </c>
      <c r="E705" s="191" t="s">
        <v>468</v>
      </c>
      <c r="F705" s="191" t="s">
        <v>71</v>
      </c>
      <c r="G705" s="191" t="s">
        <v>71</v>
      </c>
      <c r="I705" s="191" t="s">
        <v>91</v>
      </c>
      <c r="J705" s="374">
        <v>0</v>
      </c>
      <c r="K705" s="191" t="s">
        <v>71</v>
      </c>
    </row>
    <row r="706" spans="3:11" x14ac:dyDescent="0.35">
      <c r="C706" s="191" t="s">
        <v>362</v>
      </c>
      <c r="D706" s="191" t="s">
        <v>303</v>
      </c>
      <c r="E706" s="191" t="s">
        <v>468</v>
      </c>
      <c r="F706" s="191" t="s">
        <v>71</v>
      </c>
      <c r="G706" s="191" t="s">
        <v>71</v>
      </c>
      <c r="I706" s="191" t="s">
        <v>91</v>
      </c>
      <c r="J706" s="374">
        <v>3368136</v>
      </c>
      <c r="K706" s="191" t="s">
        <v>71</v>
      </c>
    </row>
    <row r="707" spans="3:11" x14ac:dyDescent="0.35">
      <c r="C707" s="191" t="s">
        <v>334</v>
      </c>
      <c r="D707" s="191" t="s">
        <v>303</v>
      </c>
      <c r="E707" s="191" t="s">
        <v>468</v>
      </c>
      <c r="F707" s="191" t="s">
        <v>71</v>
      </c>
      <c r="G707" s="191" t="s">
        <v>71</v>
      </c>
      <c r="I707" s="191" t="s">
        <v>91</v>
      </c>
      <c r="J707" s="374">
        <v>0</v>
      </c>
      <c r="K707" s="191" t="s">
        <v>71</v>
      </c>
    </row>
    <row r="708" spans="3:11" x14ac:dyDescent="0.35">
      <c r="C708" s="191" t="s">
        <v>338</v>
      </c>
      <c r="D708" s="191" t="s">
        <v>303</v>
      </c>
      <c r="E708" s="191" t="s">
        <v>468</v>
      </c>
      <c r="F708" s="191" t="s">
        <v>71</v>
      </c>
      <c r="G708" s="191" t="s">
        <v>71</v>
      </c>
      <c r="I708" s="191" t="s">
        <v>91</v>
      </c>
      <c r="J708" s="374">
        <v>0</v>
      </c>
      <c r="K708" s="191" t="s">
        <v>71</v>
      </c>
    </row>
    <row r="709" spans="3:11" x14ac:dyDescent="0.35">
      <c r="C709" s="191" t="s">
        <v>384</v>
      </c>
      <c r="D709" s="191" t="s">
        <v>303</v>
      </c>
      <c r="E709" s="191" t="s">
        <v>468</v>
      </c>
      <c r="F709" s="191" t="s">
        <v>71</v>
      </c>
      <c r="G709" s="191" t="s">
        <v>71</v>
      </c>
      <c r="I709" s="191" t="s">
        <v>91</v>
      </c>
      <c r="J709" s="374">
        <v>6111794</v>
      </c>
      <c r="K709" s="191" t="s">
        <v>71</v>
      </c>
    </row>
    <row r="710" spans="3:11" x14ac:dyDescent="0.35">
      <c r="C710" s="191" t="s">
        <v>395</v>
      </c>
      <c r="D710" s="191" t="s">
        <v>303</v>
      </c>
      <c r="E710" s="191" t="s">
        <v>468</v>
      </c>
      <c r="F710" s="191" t="s">
        <v>71</v>
      </c>
      <c r="G710" s="191" t="s">
        <v>71</v>
      </c>
      <c r="I710" s="191" t="s">
        <v>91</v>
      </c>
      <c r="J710" s="374">
        <v>0</v>
      </c>
      <c r="K710" s="191" t="s">
        <v>71</v>
      </c>
    </row>
    <row r="711" spans="3:11" x14ac:dyDescent="0.35">
      <c r="C711" s="191" t="s">
        <v>377</v>
      </c>
      <c r="D711" s="191" t="s">
        <v>303</v>
      </c>
      <c r="E711" s="191" t="s">
        <v>468</v>
      </c>
      <c r="F711" s="191" t="s">
        <v>71</v>
      </c>
      <c r="G711" s="191" t="s">
        <v>71</v>
      </c>
      <c r="I711" s="191" t="s">
        <v>91</v>
      </c>
      <c r="J711" s="374">
        <v>0</v>
      </c>
      <c r="K711" s="191" t="s">
        <v>71</v>
      </c>
    </row>
    <row r="712" spans="3:11" x14ac:dyDescent="0.35">
      <c r="C712" s="191" t="s">
        <v>401</v>
      </c>
      <c r="D712" s="191" t="s">
        <v>300</v>
      </c>
      <c r="E712" s="191" t="s">
        <v>449</v>
      </c>
      <c r="F712" s="191" t="s">
        <v>71</v>
      </c>
      <c r="G712" s="191" t="s">
        <v>71</v>
      </c>
      <c r="I712" s="191" t="s">
        <v>91</v>
      </c>
      <c r="J712" s="374">
        <v>0</v>
      </c>
      <c r="K712" s="191" t="s">
        <v>71</v>
      </c>
    </row>
    <row r="713" spans="3:11" x14ac:dyDescent="0.35">
      <c r="C713" s="191" t="s">
        <v>408</v>
      </c>
      <c r="D713" s="191" t="s">
        <v>300</v>
      </c>
      <c r="E713" s="191" t="s">
        <v>449</v>
      </c>
      <c r="F713" s="191" t="s">
        <v>71</v>
      </c>
      <c r="G713" s="191" t="s">
        <v>71</v>
      </c>
      <c r="I713" s="191" t="s">
        <v>91</v>
      </c>
      <c r="J713" s="374">
        <v>0</v>
      </c>
      <c r="K713" s="191" t="s">
        <v>71</v>
      </c>
    </row>
    <row r="714" spans="3:11" x14ac:dyDescent="0.35">
      <c r="C714" s="191" t="s">
        <v>368</v>
      </c>
      <c r="D714" s="191" t="s">
        <v>300</v>
      </c>
      <c r="E714" s="191" t="s">
        <v>449</v>
      </c>
      <c r="F714" s="191" t="s">
        <v>71</v>
      </c>
      <c r="G714" s="191" t="s">
        <v>71</v>
      </c>
      <c r="I714" s="191" t="s">
        <v>91</v>
      </c>
      <c r="J714" s="374">
        <v>0</v>
      </c>
      <c r="K714" s="191" t="s">
        <v>71</v>
      </c>
    </row>
    <row r="715" spans="3:11" x14ac:dyDescent="0.35">
      <c r="C715" s="191" t="s">
        <v>398</v>
      </c>
      <c r="D715" s="191" t="s">
        <v>300</v>
      </c>
      <c r="E715" s="191" t="s">
        <v>449</v>
      </c>
      <c r="F715" s="191" t="s">
        <v>71</v>
      </c>
      <c r="G715" s="191" t="s">
        <v>71</v>
      </c>
      <c r="I715" s="191" t="s">
        <v>91</v>
      </c>
      <c r="J715" s="374">
        <v>0</v>
      </c>
      <c r="K715" s="191" t="s">
        <v>71</v>
      </c>
    </row>
    <row r="716" spans="3:11" x14ac:dyDescent="0.35">
      <c r="C716" s="191" t="s">
        <v>365</v>
      </c>
      <c r="D716" s="191" t="s">
        <v>300</v>
      </c>
      <c r="E716" s="191" t="s">
        <v>449</v>
      </c>
      <c r="F716" s="191" t="s">
        <v>71</v>
      </c>
      <c r="G716" s="191" t="s">
        <v>71</v>
      </c>
      <c r="I716" s="191" t="s">
        <v>91</v>
      </c>
      <c r="J716" s="374">
        <v>0</v>
      </c>
      <c r="K716" s="191" t="s">
        <v>71</v>
      </c>
    </row>
    <row r="717" spans="3:11" x14ac:dyDescent="0.35">
      <c r="C717" s="191" t="s">
        <v>390</v>
      </c>
      <c r="D717" s="191" t="s">
        <v>300</v>
      </c>
      <c r="E717" s="191" t="s">
        <v>449</v>
      </c>
      <c r="F717" s="191" t="s">
        <v>71</v>
      </c>
      <c r="G717" s="191" t="s">
        <v>71</v>
      </c>
      <c r="I717" s="191" t="s">
        <v>91</v>
      </c>
      <c r="J717" s="374">
        <v>0</v>
      </c>
      <c r="K717" s="191" t="s">
        <v>71</v>
      </c>
    </row>
    <row r="718" spans="3:11" x14ac:dyDescent="0.35">
      <c r="C718" s="191" t="s">
        <v>356</v>
      </c>
      <c r="D718" s="191" t="s">
        <v>300</v>
      </c>
      <c r="E718" s="191" t="s">
        <v>449</v>
      </c>
      <c r="F718" s="191" t="s">
        <v>71</v>
      </c>
      <c r="G718" s="191" t="s">
        <v>71</v>
      </c>
      <c r="I718" s="191" t="s">
        <v>91</v>
      </c>
      <c r="J718" s="374">
        <v>199034584</v>
      </c>
      <c r="K718" s="191" t="s">
        <v>71</v>
      </c>
    </row>
    <row r="719" spans="3:11" x14ac:dyDescent="0.35">
      <c r="C719" s="191" t="s">
        <v>328</v>
      </c>
      <c r="D719" s="191" t="s">
        <v>300</v>
      </c>
      <c r="E719" s="191" t="s">
        <v>449</v>
      </c>
      <c r="F719" s="191" t="s">
        <v>71</v>
      </c>
      <c r="G719" s="191" t="s">
        <v>71</v>
      </c>
      <c r="I719" s="191" t="s">
        <v>91</v>
      </c>
      <c r="J719" s="375">
        <v>15887832790</v>
      </c>
      <c r="K719" s="191" t="s">
        <v>71</v>
      </c>
    </row>
    <row r="720" spans="3:11" x14ac:dyDescent="0.35">
      <c r="C720" s="191" t="s">
        <v>403</v>
      </c>
      <c r="D720" s="191" t="s">
        <v>300</v>
      </c>
      <c r="E720" s="191" t="s">
        <v>449</v>
      </c>
      <c r="F720" s="191" t="s">
        <v>71</v>
      </c>
      <c r="G720" s="191" t="s">
        <v>71</v>
      </c>
      <c r="I720" s="191" t="s">
        <v>91</v>
      </c>
      <c r="J720" s="374">
        <v>0</v>
      </c>
      <c r="K720" s="191" t="s">
        <v>71</v>
      </c>
    </row>
    <row r="721" spans="3:11" x14ac:dyDescent="0.35">
      <c r="C721" s="191" t="s">
        <v>336</v>
      </c>
      <c r="D721" s="191" t="s">
        <v>300</v>
      </c>
      <c r="E721" s="191" t="s">
        <v>449</v>
      </c>
      <c r="F721" s="191" t="s">
        <v>71</v>
      </c>
      <c r="G721" s="191" t="s">
        <v>71</v>
      </c>
      <c r="I721" s="191" t="s">
        <v>91</v>
      </c>
      <c r="J721" s="374">
        <v>13698010439</v>
      </c>
      <c r="K721" s="191" t="s">
        <v>71</v>
      </c>
    </row>
    <row r="722" spans="3:11" x14ac:dyDescent="0.35">
      <c r="C722" s="191" t="s">
        <v>374</v>
      </c>
      <c r="D722" s="191" t="s">
        <v>300</v>
      </c>
      <c r="E722" s="191" t="s">
        <v>449</v>
      </c>
      <c r="F722" s="191" t="s">
        <v>71</v>
      </c>
      <c r="G722" s="191" t="s">
        <v>71</v>
      </c>
      <c r="I722" s="191" t="s">
        <v>91</v>
      </c>
      <c r="J722" s="374">
        <v>0</v>
      </c>
      <c r="K722" s="191" t="s">
        <v>71</v>
      </c>
    </row>
    <row r="723" spans="3:11" x14ac:dyDescent="0.35">
      <c r="C723" s="191" t="s">
        <v>379</v>
      </c>
      <c r="D723" s="191" t="s">
        <v>300</v>
      </c>
      <c r="E723" s="191" t="s">
        <v>449</v>
      </c>
      <c r="F723" s="191" t="s">
        <v>71</v>
      </c>
      <c r="G723" s="191" t="s">
        <v>71</v>
      </c>
      <c r="I723" s="191" t="s">
        <v>91</v>
      </c>
      <c r="J723" s="374">
        <v>0</v>
      </c>
      <c r="K723" s="191" t="s">
        <v>71</v>
      </c>
    </row>
    <row r="724" spans="3:11" x14ac:dyDescent="0.35">
      <c r="C724" s="191" t="s">
        <v>392</v>
      </c>
      <c r="D724" s="191" t="s">
        <v>300</v>
      </c>
      <c r="E724" s="191" t="s">
        <v>449</v>
      </c>
      <c r="F724" s="191" t="s">
        <v>71</v>
      </c>
      <c r="G724" s="191" t="s">
        <v>71</v>
      </c>
      <c r="I724" s="191" t="s">
        <v>91</v>
      </c>
      <c r="J724" s="374">
        <v>0</v>
      </c>
      <c r="K724" s="191" t="s">
        <v>71</v>
      </c>
    </row>
    <row r="725" spans="3:11" x14ac:dyDescent="0.35">
      <c r="C725" s="191" t="s">
        <v>406</v>
      </c>
      <c r="D725" s="191" t="s">
        <v>300</v>
      </c>
      <c r="E725" s="191" t="s">
        <v>449</v>
      </c>
      <c r="F725" s="191" t="s">
        <v>71</v>
      </c>
      <c r="G725" s="191" t="s">
        <v>71</v>
      </c>
      <c r="I725" s="191" t="s">
        <v>91</v>
      </c>
      <c r="J725" s="374">
        <v>0</v>
      </c>
      <c r="K725" s="191" t="s">
        <v>71</v>
      </c>
    </row>
    <row r="726" spans="3:11" x14ac:dyDescent="0.35">
      <c r="C726" s="191" t="s">
        <v>410</v>
      </c>
      <c r="D726" s="191" t="s">
        <v>300</v>
      </c>
      <c r="E726" s="191" t="s">
        <v>449</v>
      </c>
      <c r="F726" s="191" t="s">
        <v>71</v>
      </c>
      <c r="G726" s="191" t="s">
        <v>71</v>
      </c>
      <c r="I726" s="191" t="s">
        <v>91</v>
      </c>
      <c r="J726" s="374">
        <v>0</v>
      </c>
      <c r="K726" s="191" t="s">
        <v>71</v>
      </c>
    </row>
    <row r="727" spans="3:11" x14ac:dyDescent="0.35">
      <c r="C727" s="191" t="s">
        <v>343</v>
      </c>
      <c r="D727" s="191" t="s">
        <v>300</v>
      </c>
      <c r="E727" s="191" t="s">
        <v>449</v>
      </c>
      <c r="F727" s="191" t="s">
        <v>71</v>
      </c>
      <c r="G727" s="191" t="s">
        <v>71</v>
      </c>
      <c r="I727" s="191" t="s">
        <v>91</v>
      </c>
      <c r="J727" s="374">
        <v>2212663141</v>
      </c>
      <c r="K727" s="191" t="s">
        <v>71</v>
      </c>
    </row>
    <row r="728" spans="3:11" x14ac:dyDescent="0.35">
      <c r="C728" s="191" t="s">
        <v>353</v>
      </c>
      <c r="D728" s="191" t="s">
        <v>300</v>
      </c>
      <c r="E728" s="191" t="s">
        <v>449</v>
      </c>
      <c r="F728" s="191" t="s">
        <v>71</v>
      </c>
      <c r="G728" s="191" t="s">
        <v>71</v>
      </c>
      <c r="I728" s="191" t="s">
        <v>91</v>
      </c>
      <c r="J728" s="374">
        <v>0</v>
      </c>
      <c r="K728" s="191" t="s">
        <v>71</v>
      </c>
    </row>
    <row r="729" spans="3:11" x14ac:dyDescent="0.35">
      <c r="C729" s="191" t="s">
        <v>387</v>
      </c>
      <c r="D729" s="191" t="s">
        <v>300</v>
      </c>
      <c r="E729" s="191" t="s">
        <v>449</v>
      </c>
      <c r="F729" s="191" t="s">
        <v>71</v>
      </c>
      <c r="G729" s="191" t="s">
        <v>71</v>
      </c>
      <c r="I729" s="191" t="s">
        <v>91</v>
      </c>
      <c r="J729" s="374">
        <v>0</v>
      </c>
      <c r="K729" s="191" t="s">
        <v>71</v>
      </c>
    </row>
    <row r="730" spans="3:11" x14ac:dyDescent="0.35">
      <c r="C730" s="191" t="s">
        <v>382</v>
      </c>
      <c r="D730" s="191" t="s">
        <v>300</v>
      </c>
      <c r="E730" s="191" t="s">
        <v>449</v>
      </c>
      <c r="F730" s="191" t="s">
        <v>71</v>
      </c>
      <c r="G730" s="191" t="s">
        <v>71</v>
      </c>
      <c r="I730" s="191" t="s">
        <v>91</v>
      </c>
      <c r="J730" s="374">
        <v>0</v>
      </c>
      <c r="K730" s="191" t="s">
        <v>71</v>
      </c>
    </row>
    <row r="731" spans="3:11" x14ac:dyDescent="0.35">
      <c r="C731" s="191" t="s">
        <v>346</v>
      </c>
      <c r="D731" s="191" t="s">
        <v>300</v>
      </c>
      <c r="E731" s="191" t="s">
        <v>449</v>
      </c>
      <c r="F731" s="191" t="s">
        <v>71</v>
      </c>
      <c r="G731" s="191" t="s">
        <v>71</v>
      </c>
      <c r="I731" s="191" t="s">
        <v>91</v>
      </c>
      <c r="J731" s="374">
        <v>893332353</v>
      </c>
      <c r="K731" s="191" t="s">
        <v>71</v>
      </c>
    </row>
    <row r="732" spans="3:11" x14ac:dyDescent="0.35">
      <c r="C732" s="191" t="s">
        <v>359</v>
      </c>
      <c r="D732" s="191" t="s">
        <v>300</v>
      </c>
      <c r="E732" s="191" t="s">
        <v>449</v>
      </c>
      <c r="F732" s="191" t="s">
        <v>71</v>
      </c>
      <c r="G732" s="191" t="s">
        <v>71</v>
      </c>
      <c r="I732" s="191" t="s">
        <v>91</v>
      </c>
      <c r="J732" s="374">
        <v>0</v>
      </c>
      <c r="K732" s="191" t="s">
        <v>71</v>
      </c>
    </row>
    <row r="733" spans="3:11" x14ac:dyDescent="0.35">
      <c r="C733" s="191" t="s">
        <v>341</v>
      </c>
      <c r="D733" s="191" t="s">
        <v>300</v>
      </c>
      <c r="E733" s="191" t="s">
        <v>449</v>
      </c>
      <c r="F733" s="191" t="s">
        <v>71</v>
      </c>
      <c r="G733" s="191" t="s">
        <v>71</v>
      </c>
      <c r="I733" s="191" t="s">
        <v>91</v>
      </c>
      <c r="J733" s="374">
        <v>5811120914</v>
      </c>
      <c r="K733" s="191" t="s">
        <v>71</v>
      </c>
    </row>
    <row r="734" spans="3:11" x14ac:dyDescent="0.35">
      <c r="C734" s="191" t="s">
        <v>351</v>
      </c>
      <c r="D734" s="191" t="s">
        <v>300</v>
      </c>
      <c r="E734" s="191" t="s">
        <v>449</v>
      </c>
      <c r="F734" s="191" t="s">
        <v>71</v>
      </c>
      <c r="G734" s="191" t="s">
        <v>71</v>
      </c>
      <c r="I734" s="191" t="s">
        <v>91</v>
      </c>
      <c r="J734" s="374">
        <v>0</v>
      </c>
      <c r="K734" s="191" t="s">
        <v>71</v>
      </c>
    </row>
    <row r="735" spans="3:11" x14ac:dyDescent="0.35">
      <c r="C735" s="191" t="s">
        <v>372</v>
      </c>
      <c r="D735" s="191" t="s">
        <v>300</v>
      </c>
      <c r="E735" s="191" t="s">
        <v>449</v>
      </c>
      <c r="F735" s="191" t="s">
        <v>71</v>
      </c>
      <c r="G735" s="191" t="s">
        <v>71</v>
      </c>
      <c r="I735" s="191" t="s">
        <v>91</v>
      </c>
      <c r="J735" s="374">
        <v>0</v>
      </c>
      <c r="K735" s="191" t="s">
        <v>71</v>
      </c>
    </row>
    <row r="736" spans="3:11" x14ac:dyDescent="0.35">
      <c r="C736" s="191" t="s">
        <v>348</v>
      </c>
      <c r="D736" s="191" t="s">
        <v>300</v>
      </c>
      <c r="E736" s="191" t="s">
        <v>449</v>
      </c>
      <c r="F736" s="191" t="s">
        <v>71</v>
      </c>
      <c r="G736" s="191" t="s">
        <v>71</v>
      </c>
      <c r="I736" s="191" t="s">
        <v>91</v>
      </c>
      <c r="J736" s="374">
        <v>984363527</v>
      </c>
      <c r="K736" s="191" t="s">
        <v>71</v>
      </c>
    </row>
    <row r="737" spans="3:11" x14ac:dyDescent="0.35">
      <c r="C737" s="191" t="s">
        <v>362</v>
      </c>
      <c r="D737" s="191" t="s">
        <v>300</v>
      </c>
      <c r="E737" s="191" t="s">
        <v>449</v>
      </c>
      <c r="F737" s="191" t="s">
        <v>71</v>
      </c>
      <c r="G737" s="191" t="s">
        <v>71</v>
      </c>
      <c r="I737" s="191" t="s">
        <v>91</v>
      </c>
      <c r="J737" s="374">
        <v>0</v>
      </c>
      <c r="K737" s="191" t="s">
        <v>71</v>
      </c>
    </row>
    <row r="738" spans="3:11" x14ac:dyDescent="0.35">
      <c r="C738" s="191" t="s">
        <v>334</v>
      </c>
      <c r="D738" s="191" t="s">
        <v>300</v>
      </c>
      <c r="E738" s="191" t="s">
        <v>449</v>
      </c>
      <c r="F738" s="191" t="s">
        <v>71</v>
      </c>
      <c r="G738" s="191" t="s">
        <v>71</v>
      </c>
      <c r="I738" s="191" t="s">
        <v>91</v>
      </c>
      <c r="J738" s="374">
        <v>18977745764</v>
      </c>
      <c r="K738" s="191" t="s">
        <v>71</v>
      </c>
    </row>
    <row r="739" spans="3:11" x14ac:dyDescent="0.35">
      <c r="C739" s="191" t="s">
        <v>338</v>
      </c>
      <c r="D739" s="191" t="s">
        <v>300</v>
      </c>
      <c r="E739" s="191" t="s">
        <v>449</v>
      </c>
      <c r="F739" s="191" t="s">
        <v>71</v>
      </c>
      <c r="G739" s="191" t="s">
        <v>71</v>
      </c>
      <c r="I739" s="191" t="s">
        <v>91</v>
      </c>
      <c r="J739" s="374">
        <v>2291924136</v>
      </c>
      <c r="K739" s="191" t="s">
        <v>71</v>
      </c>
    </row>
    <row r="740" spans="3:11" x14ac:dyDescent="0.35">
      <c r="C740" s="191" t="s">
        <v>384</v>
      </c>
      <c r="D740" s="191" t="s">
        <v>300</v>
      </c>
      <c r="E740" s="191" t="s">
        <v>449</v>
      </c>
      <c r="F740" s="191" t="s">
        <v>71</v>
      </c>
      <c r="G740" s="191" t="s">
        <v>71</v>
      </c>
      <c r="I740" s="191" t="s">
        <v>91</v>
      </c>
      <c r="J740" s="374">
        <v>0</v>
      </c>
      <c r="K740" s="191" t="s">
        <v>71</v>
      </c>
    </row>
    <row r="741" spans="3:11" x14ac:dyDescent="0.35">
      <c r="C741" s="191" t="s">
        <v>395</v>
      </c>
      <c r="D741" s="191" t="s">
        <v>300</v>
      </c>
      <c r="E741" s="191" t="s">
        <v>449</v>
      </c>
      <c r="F741" s="191" t="s">
        <v>71</v>
      </c>
      <c r="G741" s="191" t="s">
        <v>71</v>
      </c>
      <c r="I741" s="191" t="s">
        <v>91</v>
      </c>
      <c r="J741" s="374">
        <v>0</v>
      </c>
      <c r="K741" s="191" t="s">
        <v>71</v>
      </c>
    </row>
    <row r="742" spans="3:11" x14ac:dyDescent="0.35">
      <c r="C742" s="191" t="s">
        <v>377</v>
      </c>
      <c r="D742" s="191" t="s">
        <v>300</v>
      </c>
      <c r="E742" s="191" t="s">
        <v>449</v>
      </c>
      <c r="F742" s="191" t="s">
        <v>71</v>
      </c>
      <c r="G742" s="191" t="s">
        <v>71</v>
      </c>
      <c r="I742" s="191" t="s">
        <v>91</v>
      </c>
      <c r="J742" s="374">
        <v>59782149</v>
      </c>
      <c r="K742" s="191" t="s">
        <v>71</v>
      </c>
    </row>
    <row r="743" spans="3:11" x14ac:dyDescent="0.35">
      <c r="C743" s="191" t="s">
        <v>401</v>
      </c>
      <c r="D743" s="191" t="s">
        <v>304</v>
      </c>
      <c r="E743" s="191" t="s">
        <v>475</v>
      </c>
      <c r="F743" s="191" t="s">
        <v>71</v>
      </c>
      <c r="G743" s="191" t="s">
        <v>71</v>
      </c>
      <c r="I743" s="191" t="s">
        <v>91</v>
      </c>
      <c r="J743" s="374">
        <v>0</v>
      </c>
      <c r="K743" s="191" t="s">
        <v>71</v>
      </c>
    </row>
    <row r="744" spans="3:11" x14ac:dyDescent="0.35">
      <c r="C744" s="191" t="s">
        <v>408</v>
      </c>
      <c r="D744" s="191" t="s">
        <v>304</v>
      </c>
      <c r="E744" s="191" t="s">
        <v>475</v>
      </c>
      <c r="F744" s="191" t="s">
        <v>71</v>
      </c>
      <c r="G744" s="191" t="s">
        <v>71</v>
      </c>
      <c r="I744" s="191" t="s">
        <v>91</v>
      </c>
      <c r="J744" s="374">
        <v>0</v>
      </c>
      <c r="K744" s="191" t="s">
        <v>71</v>
      </c>
    </row>
    <row r="745" spans="3:11" x14ac:dyDescent="0.35">
      <c r="C745" s="191" t="s">
        <v>368</v>
      </c>
      <c r="D745" s="191" t="s">
        <v>304</v>
      </c>
      <c r="E745" s="191" t="s">
        <v>475</v>
      </c>
      <c r="F745" s="191" t="s">
        <v>71</v>
      </c>
      <c r="G745" s="191" t="s">
        <v>71</v>
      </c>
      <c r="I745" s="191" t="s">
        <v>91</v>
      </c>
      <c r="J745" s="374">
        <v>0</v>
      </c>
      <c r="K745" s="191" t="s">
        <v>71</v>
      </c>
    </row>
    <row r="746" spans="3:11" x14ac:dyDescent="0.35">
      <c r="C746" s="191" t="s">
        <v>398</v>
      </c>
      <c r="D746" s="191" t="s">
        <v>304</v>
      </c>
      <c r="E746" s="191" t="s">
        <v>475</v>
      </c>
      <c r="F746" s="191" t="s">
        <v>71</v>
      </c>
      <c r="G746" s="191" t="s">
        <v>71</v>
      </c>
      <c r="I746" s="191" t="s">
        <v>91</v>
      </c>
      <c r="J746" s="374">
        <v>0</v>
      </c>
      <c r="K746" s="191" t="s">
        <v>71</v>
      </c>
    </row>
    <row r="747" spans="3:11" x14ac:dyDescent="0.35">
      <c r="C747" s="191" t="s">
        <v>365</v>
      </c>
      <c r="D747" s="191" t="s">
        <v>304</v>
      </c>
      <c r="E747" s="191" t="s">
        <v>475</v>
      </c>
      <c r="F747" s="191" t="s">
        <v>71</v>
      </c>
      <c r="G747" s="191" t="s">
        <v>71</v>
      </c>
      <c r="I747" s="191" t="s">
        <v>91</v>
      </c>
      <c r="J747" s="374">
        <v>0</v>
      </c>
      <c r="K747" s="191" t="s">
        <v>71</v>
      </c>
    </row>
    <row r="748" spans="3:11" x14ac:dyDescent="0.35">
      <c r="C748" s="191" t="s">
        <v>390</v>
      </c>
      <c r="D748" s="191" t="s">
        <v>304</v>
      </c>
      <c r="E748" s="191" t="s">
        <v>475</v>
      </c>
      <c r="F748" s="191" t="s">
        <v>71</v>
      </c>
      <c r="G748" s="191" t="s">
        <v>71</v>
      </c>
      <c r="I748" s="191" t="s">
        <v>91</v>
      </c>
      <c r="J748" s="374">
        <v>0</v>
      </c>
      <c r="K748" s="191" t="s">
        <v>71</v>
      </c>
    </row>
    <row r="749" spans="3:11" x14ac:dyDescent="0.35">
      <c r="C749" s="191" t="s">
        <v>356</v>
      </c>
      <c r="D749" s="191" t="s">
        <v>304</v>
      </c>
      <c r="E749" s="191" t="s">
        <v>475</v>
      </c>
      <c r="F749" s="191" t="s">
        <v>71</v>
      </c>
      <c r="G749" s="191" t="s">
        <v>71</v>
      </c>
      <c r="I749" s="191" t="s">
        <v>91</v>
      </c>
      <c r="J749" s="374">
        <v>0</v>
      </c>
      <c r="K749" s="191" t="s">
        <v>71</v>
      </c>
    </row>
    <row r="750" spans="3:11" x14ac:dyDescent="0.35">
      <c r="C750" s="191" t="s">
        <v>328</v>
      </c>
      <c r="D750" s="191" t="s">
        <v>304</v>
      </c>
      <c r="E750" s="191" t="s">
        <v>475</v>
      </c>
      <c r="F750" s="191" t="s">
        <v>71</v>
      </c>
      <c r="G750" s="191" t="s">
        <v>71</v>
      </c>
      <c r="I750" s="191" t="s">
        <v>91</v>
      </c>
      <c r="J750" s="374">
        <v>0</v>
      </c>
      <c r="K750" s="191" t="s">
        <v>71</v>
      </c>
    </row>
    <row r="751" spans="3:11" x14ac:dyDescent="0.35">
      <c r="C751" s="191" t="s">
        <v>403</v>
      </c>
      <c r="D751" s="191" t="s">
        <v>304</v>
      </c>
      <c r="E751" s="191" t="s">
        <v>475</v>
      </c>
      <c r="F751" s="191" t="s">
        <v>71</v>
      </c>
      <c r="G751" s="191" t="s">
        <v>71</v>
      </c>
      <c r="I751" s="191" t="s">
        <v>91</v>
      </c>
      <c r="J751" s="374">
        <v>0</v>
      </c>
      <c r="K751" s="191" t="s">
        <v>71</v>
      </c>
    </row>
    <row r="752" spans="3:11" x14ac:dyDescent="0.35">
      <c r="C752" s="191" t="s">
        <v>336</v>
      </c>
      <c r="D752" s="191" t="s">
        <v>304</v>
      </c>
      <c r="E752" s="191" t="s">
        <v>475</v>
      </c>
      <c r="F752" s="191" t="s">
        <v>71</v>
      </c>
      <c r="G752" s="191" t="s">
        <v>71</v>
      </c>
      <c r="I752" s="191" t="s">
        <v>91</v>
      </c>
      <c r="J752" s="374">
        <v>0</v>
      </c>
      <c r="K752" s="191" t="s">
        <v>71</v>
      </c>
    </row>
    <row r="753" spans="3:11" x14ac:dyDescent="0.35">
      <c r="C753" s="191" t="s">
        <v>374</v>
      </c>
      <c r="D753" s="191" t="s">
        <v>304</v>
      </c>
      <c r="E753" s="191" t="s">
        <v>475</v>
      </c>
      <c r="F753" s="191" t="s">
        <v>71</v>
      </c>
      <c r="G753" s="191" t="s">
        <v>71</v>
      </c>
      <c r="I753" s="191" t="s">
        <v>91</v>
      </c>
      <c r="J753" s="374">
        <v>0</v>
      </c>
      <c r="K753" s="191" t="s">
        <v>71</v>
      </c>
    </row>
    <row r="754" spans="3:11" x14ac:dyDescent="0.35">
      <c r="C754" s="191" t="s">
        <v>379</v>
      </c>
      <c r="D754" s="191" t="s">
        <v>304</v>
      </c>
      <c r="E754" s="191" t="s">
        <v>475</v>
      </c>
      <c r="F754" s="191" t="s">
        <v>71</v>
      </c>
      <c r="G754" s="191" t="s">
        <v>71</v>
      </c>
      <c r="I754" s="191" t="s">
        <v>91</v>
      </c>
      <c r="J754" s="374">
        <v>0</v>
      </c>
      <c r="K754" s="191" t="s">
        <v>71</v>
      </c>
    </row>
    <row r="755" spans="3:11" x14ac:dyDescent="0.35">
      <c r="C755" s="191" t="s">
        <v>392</v>
      </c>
      <c r="D755" s="191" t="s">
        <v>304</v>
      </c>
      <c r="E755" s="191" t="s">
        <v>475</v>
      </c>
      <c r="F755" s="191" t="s">
        <v>71</v>
      </c>
      <c r="G755" s="191" t="s">
        <v>71</v>
      </c>
      <c r="I755" s="191" t="s">
        <v>91</v>
      </c>
      <c r="J755" s="374">
        <v>0</v>
      </c>
      <c r="K755" s="191" t="s">
        <v>71</v>
      </c>
    </row>
    <row r="756" spans="3:11" x14ac:dyDescent="0.35">
      <c r="C756" s="191" t="s">
        <v>406</v>
      </c>
      <c r="D756" s="191" t="s">
        <v>304</v>
      </c>
      <c r="E756" s="191" t="s">
        <v>475</v>
      </c>
      <c r="F756" s="191" t="s">
        <v>71</v>
      </c>
      <c r="G756" s="191" t="s">
        <v>71</v>
      </c>
      <c r="I756" s="191" t="s">
        <v>91</v>
      </c>
      <c r="J756" s="374">
        <v>0</v>
      </c>
      <c r="K756" s="191" t="s">
        <v>71</v>
      </c>
    </row>
    <row r="757" spans="3:11" x14ac:dyDescent="0.35">
      <c r="C757" s="191" t="s">
        <v>410</v>
      </c>
      <c r="D757" s="191" t="s">
        <v>304</v>
      </c>
      <c r="E757" s="191" t="s">
        <v>475</v>
      </c>
      <c r="F757" s="191" t="s">
        <v>71</v>
      </c>
      <c r="G757" s="191" t="s">
        <v>71</v>
      </c>
      <c r="I757" s="191" t="s">
        <v>91</v>
      </c>
      <c r="J757" s="374">
        <v>0</v>
      </c>
      <c r="K757" s="191" t="s">
        <v>71</v>
      </c>
    </row>
    <row r="758" spans="3:11" x14ac:dyDescent="0.35">
      <c r="C758" s="191" t="s">
        <v>343</v>
      </c>
      <c r="D758" s="191" t="s">
        <v>304</v>
      </c>
      <c r="E758" s="191" t="s">
        <v>475</v>
      </c>
      <c r="F758" s="191" t="s">
        <v>71</v>
      </c>
      <c r="G758" s="191" t="s">
        <v>71</v>
      </c>
      <c r="I758" s="191" t="s">
        <v>91</v>
      </c>
      <c r="J758" s="374">
        <v>0</v>
      </c>
      <c r="K758" s="191" t="s">
        <v>71</v>
      </c>
    </row>
    <row r="759" spans="3:11" x14ac:dyDescent="0.35">
      <c r="C759" s="191" t="s">
        <v>353</v>
      </c>
      <c r="D759" s="191" t="s">
        <v>304</v>
      </c>
      <c r="E759" s="191" t="s">
        <v>475</v>
      </c>
      <c r="F759" s="191" t="s">
        <v>71</v>
      </c>
      <c r="G759" s="191" t="s">
        <v>71</v>
      </c>
      <c r="I759" s="191" t="s">
        <v>91</v>
      </c>
      <c r="J759" s="374">
        <v>0</v>
      </c>
      <c r="K759" s="191" t="s">
        <v>71</v>
      </c>
    </row>
    <row r="760" spans="3:11" x14ac:dyDescent="0.35">
      <c r="C760" s="191" t="s">
        <v>387</v>
      </c>
      <c r="D760" s="191" t="s">
        <v>304</v>
      </c>
      <c r="E760" s="191" t="s">
        <v>475</v>
      </c>
      <c r="F760" s="191" t="s">
        <v>71</v>
      </c>
      <c r="G760" s="191" t="s">
        <v>71</v>
      </c>
      <c r="I760" s="191" t="s">
        <v>91</v>
      </c>
      <c r="J760" s="374">
        <v>0</v>
      </c>
      <c r="K760" s="191" t="s">
        <v>71</v>
      </c>
    </row>
    <row r="761" spans="3:11" x14ac:dyDescent="0.35">
      <c r="C761" s="191" t="s">
        <v>382</v>
      </c>
      <c r="D761" s="191" t="s">
        <v>304</v>
      </c>
      <c r="E761" s="191" t="s">
        <v>475</v>
      </c>
      <c r="F761" s="191" t="s">
        <v>71</v>
      </c>
      <c r="G761" s="191" t="s">
        <v>71</v>
      </c>
      <c r="I761" s="191" t="s">
        <v>91</v>
      </c>
      <c r="J761" s="374">
        <v>12728415</v>
      </c>
      <c r="K761" s="191" t="s">
        <v>71</v>
      </c>
    </row>
    <row r="762" spans="3:11" x14ac:dyDescent="0.35">
      <c r="C762" s="191" t="s">
        <v>346</v>
      </c>
      <c r="D762" s="191" t="s">
        <v>304</v>
      </c>
      <c r="E762" s="191" t="s">
        <v>475</v>
      </c>
      <c r="F762" s="191" t="s">
        <v>71</v>
      </c>
      <c r="G762" s="191" t="s">
        <v>71</v>
      </c>
      <c r="I762" s="191" t="s">
        <v>91</v>
      </c>
      <c r="J762" s="374">
        <v>0</v>
      </c>
      <c r="K762" s="191" t="s">
        <v>71</v>
      </c>
    </row>
    <row r="763" spans="3:11" x14ac:dyDescent="0.35">
      <c r="C763" s="191" t="s">
        <v>359</v>
      </c>
      <c r="D763" s="191" t="s">
        <v>304</v>
      </c>
      <c r="E763" s="191" t="s">
        <v>475</v>
      </c>
      <c r="F763" s="191" t="s">
        <v>71</v>
      </c>
      <c r="G763" s="191" t="s">
        <v>71</v>
      </c>
      <c r="I763" s="191" t="s">
        <v>91</v>
      </c>
      <c r="J763" s="374">
        <v>0</v>
      </c>
      <c r="K763" s="191" t="s">
        <v>71</v>
      </c>
    </row>
    <row r="764" spans="3:11" x14ac:dyDescent="0.35">
      <c r="C764" s="191" t="s">
        <v>341</v>
      </c>
      <c r="D764" s="191" t="s">
        <v>304</v>
      </c>
      <c r="E764" s="191" t="s">
        <v>475</v>
      </c>
      <c r="F764" s="191" t="s">
        <v>71</v>
      </c>
      <c r="G764" s="191" t="s">
        <v>71</v>
      </c>
      <c r="I764" s="191" t="s">
        <v>91</v>
      </c>
      <c r="J764" s="374">
        <v>0</v>
      </c>
      <c r="K764" s="191" t="s">
        <v>71</v>
      </c>
    </row>
    <row r="765" spans="3:11" x14ac:dyDescent="0.35">
      <c r="C765" s="191" t="s">
        <v>351</v>
      </c>
      <c r="D765" s="191" t="s">
        <v>304</v>
      </c>
      <c r="E765" s="191" t="s">
        <v>475</v>
      </c>
      <c r="F765" s="191" t="s">
        <v>71</v>
      </c>
      <c r="G765" s="191" t="s">
        <v>71</v>
      </c>
      <c r="I765" s="191" t="s">
        <v>91</v>
      </c>
      <c r="J765" s="374">
        <v>0</v>
      </c>
      <c r="K765" s="191" t="s">
        <v>71</v>
      </c>
    </row>
    <row r="766" spans="3:11" x14ac:dyDescent="0.35">
      <c r="C766" s="191" t="s">
        <v>372</v>
      </c>
      <c r="D766" s="191" t="s">
        <v>304</v>
      </c>
      <c r="E766" s="191" t="s">
        <v>475</v>
      </c>
      <c r="F766" s="191" t="s">
        <v>71</v>
      </c>
      <c r="G766" s="191" t="s">
        <v>71</v>
      </c>
      <c r="I766" s="191" t="s">
        <v>91</v>
      </c>
      <c r="J766" s="374">
        <v>22857625</v>
      </c>
      <c r="K766" s="191" t="s">
        <v>71</v>
      </c>
    </row>
    <row r="767" spans="3:11" x14ac:dyDescent="0.35">
      <c r="C767" s="191" t="s">
        <v>348</v>
      </c>
      <c r="D767" s="191" t="s">
        <v>304</v>
      </c>
      <c r="E767" s="191" t="s">
        <v>475</v>
      </c>
      <c r="F767" s="191" t="s">
        <v>71</v>
      </c>
      <c r="G767" s="191" t="s">
        <v>71</v>
      </c>
      <c r="I767" s="191" t="s">
        <v>91</v>
      </c>
      <c r="J767" s="374">
        <v>0</v>
      </c>
      <c r="K767" s="191" t="s">
        <v>71</v>
      </c>
    </row>
    <row r="768" spans="3:11" x14ac:dyDescent="0.35">
      <c r="C768" s="191" t="s">
        <v>362</v>
      </c>
      <c r="D768" s="191" t="s">
        <v>304</v>
      </c>
      <c r="E768" s="191" t="s">
        <v>475</v>
      </c>
      <c r="F768" s="191" t="s">
        <v>71</v>
      </c>
      <c r="G768" s="191" t="s">
        <v>71</v>
      </c>
      <c r="I768" s="191" t="s">
        <v>91</v>
      </c>
      <c r="J768" s="374">
        <v>0</v>
      </c>
      <c r="K768" s="191" t="s">
        <v>71</v>
      </c>
    </row>
    <row r="769" spans="3:11" x14ac:dyDescent="0.35">
      <c r="C769" s="191" t="s">
        <v>334</v>
      </c>
      <c r="D769" s="191" t="s">
        <v>304</v>
      </c>
      <c r="E769" s="191" t="s">
        <v>475</v>
      </c>
      <c r="F769" s="191" t="s">
        <v>71</v>
      </c>
      <c r="G769" s="191" t="s">
        <v>71</v>
      </c>
      <c r="I769" s="191" t="s">
        <v>91</v>
      </c>
      <c r="J769" s="374">
        <v>0</v>
      </c>
      <c r="K769" s="191" t="s">
        <v>71</v>
      </c>
    </row>
    <row r="770" spans="3:11" x14ac:dyDescent="0.35">
      <c r="C770" s="191" t="s">
        <v>338</v>
      </c>
      <c r="D770" s="191" t="s">
        <v>304</v>
      </c>
      <c r="E770" s="191" t="s">
        <v>475</v>
      </c>
      <c r="F770" s="191" t="s">
        <v>71</v>
      </c>
      <c r="G770" s="191" t="s">
        <v>71</v>
      </c>
      <c r="I770" s="191" t="s">
        <v>91</v>
      </c>
      <c r="J770" s="374">
        <v>0</v>
      </c>
      <c r="K770" s="191" t="s">
        <v>71</v>
      </c>
    </row>
    <row r="771" spans="3:11" x14ac:dyDescent="0.35">
      <c r="C771" s="191" t="s">
        <v>384</v>
      </c>
      <c r="D771" s="191" t="s">
        <v>304</v>
      </c>
      <c r="E771" s="191" t="s">
        <v>475</v>
      </c>
      <c r="F771" s="191" t="s">
        <v>71</v>
      </c>
      <c r="G771" s="191" t="s">
        <v>71</v>
      </c>
      <c r="I771" s="191" t="s">
        <v>91</v>
      </c>
      <c r="J771" s="374">
        <v>0</v>
      </c>
      <c r="K771" s="191" t="s">
        <v>71</v>
      </c>
    </row>
    <row r="772" spans="3:11" x14ac:dyDescent="0.35">
      <c r="C772" s="191" t="s">
        <v>395</v>
      </c>
      <c r="D772" s="191" t="s">
        <v>304</v>
      </c>
      <c r="E772" s="191" t="s">
        <v>475</v>
      </c>
      <c r="F772" s="191" t="s">
        <v>71</v>
      </c>
      <c r="G772" s="191" t="s">
        <v>71</v>
      </c>
      <c r="I772" s="191" t="s">
        <v>91</v>
      </c>
      <c r="J772" s="374">
        <v>23131815</v>
      </c>
      <c r="K772" s="191" t="s">
        <v>71</v>
      </c>
    </row>
    <row r="773" spans="3:11" x14ac:dyDescent="0.35">
      <c r="C773" s="191" t="s">
        <v>377</v>
      </c>
      <c r="D773" s="191" t="s">
        <v>304</v>
      </c>
      <c r="E773" s="191" t="s">
        <v>475</v>
      </c>
      <c r="F773" s="191" t="s">
        <v>71</v>
      </c>
      <c r="G773" s="191" t="s">
        <v>71</v>
      </c>
      <c r="I773" s="191" t="s">
        <v>91</v>
      </c>
      <c r="J773" s="374">
        <v>0</v>
      </c>
      <c r="K773" s="191" t="s">
        <v>71</v>
      </c>
    </row>
    <row r="774" spans="3:11" x14ac:dyDescent="0.35">
      <c r="C774" s="191" t="s">
        <v>401</v>
      </c>
      <c r="D774" s="191" t="s">
        <v>304</v>
      </c>
      <c r="E774" s="191" t="s">
        <v>477</v>
      </c>
      <c r="F774" s="191" t="s">
        <v>71</v>
      </c>
      <c r="G774" s="191" t="s">
        <v>71</v>
      </c>
      <c r="I774" s="191" t="s">
        <v>91</v>
      </c>
      <c r="J774" s="374">
        <v>0</v>
      </c>
      <c r="K774" s="191" t="s">
        <v>71</v>
      </c>
    </row>
    <row r="775" spans="3:11" x14ac:dyDescent="0.35">
      <c r="C775" s="191" t="s">
        <v>408</v>
      </c>
      <c r="D775" s="191" t="s">
        <v>304</v>
      </c>
      <c r="E775" s="191" t="s">
        <v>477</v>
      </c>
      <c r="F775" s="191" t="s">
        <v>71</v>
      </c>
      <c r="G775" s="191" t="s">
        <v>71</v>
      </c>
      <c r="I775" s="191" t="s">
        <v>91</v>
      </c>
      <c r="J775" s="374">
        <v>0</v>
      </c>
      <c r="K775" s="191" t="s">
        <v>71</v>
      </c>
    </row>
    <row r="776" spans="3:11" x14ac:dyDescent="0.35">
      <c r="C776" s="191" t="s">
        <v>368</v>
      </c>
      <c r="D776" s="191" t="s">
        <v>304</v>
      </c>
      <c r="E776" s="191" t="s">
        <v>477</v>
      </c>
      <c r="F776" s="191" t="s">
        <v>71</v>
      </c>
      <c r="G776" s="191" t="s">
        <v>71</v>
      </c>
      <c r="I776" s="191" t="s">
        <v>91</v>
      </c>
      <c r="J776" s="374">
        <v>0</v>
      </c>
      <c r="K776" s="191" t="s">
        <v>71</v>
      </c>
    </row>
    <row r="777" spans="3:11" x14ac:dyDescent="0.35">
      <c r="C777" s="191" t="s">
        <v>398</v>
      </c>
      <c r="D777" s="191" t="s">
        <v>304</v>
      </c>
      <c r="E777" s="191" t="s">
        <v>477</v>
      </c>
      <c r="F777" s="191" t="s">
        <v>71</v>
      </c>
      <c r="G777" s="191" t="s">
        <v>71</v>
      </c>
      <c r="I777" s="191" t="s">
        <v>91</v>
      </c>
      <c r="J777" s="374">
        <v>0</v>
      </c>
      <c r="K777" s="191" t="s">
        <v>71</v>
      </c>
    </row>
    <row r="778" spans="3:11" x14ac:dyDescent="0.35">
      <c r="C778" s="191" t="s">
        <v>365</v>
      </c>
      <c r="D778" s="191" t="s">
        <v>304</v>
      </c>
      <c r="E778" s="191" t="s">
        <v>477</v>
      </c>
      <c r="F778" s="191" t="s">
        <v>71</v>
      </c>
      <c r="G778" s="191" t="s">
        <v>71</v>
      </c>
      <c r="I778" s="191" t="s">
        <v>91</v>
      </c>
      <c r="J778" s="374">
        <v>0</v>
      </c>
      <c r="K778" s="191" t="s">
        <v>71</v>
      </c>
    </row>
    <row r="779" spans="3:11" x14ac:dyDescent="0.35">
      <c r="C779" s="191" t="s">
        <v>390</v>
      </c>
      <c r="D779" s="191" t="s">
        <v>304</v>
      </c>
      <c r="E779" s="191" t="s">
        <v>477</v>
      </c>
      <c r="F779" s="191" t="s">
        <v>71</v>
      </c>
      <c r="G779" s="191" t="s">
        <v>71</v>
      </c>
      <c r="I779" s="191" t="s">
        <v>91</v>
      </c>
      <c r="J779" s="374">
        <v>0</v>
      </c>
      <c r="K779" s="191" t="s">
        <v>71</v>
      </c>
    </row>
    <row r="780" spans="3:11" x14ac:dyDescent="0.35">
      <c r="C780" s="191" t="s">
        <v>356</v>
      </c>
      <c r="D780" s="191" t="s">
        <v>304</v>
      </c>
      <c r="E780" s="191" t="s">
        <v>477</v>
      </c>
      <c r="F780" s="191" t="s">
        <v>71</v>
      </c>
      <c r="G780" s="191" t="s">
        <v>71</v>
      </c>
      <c r="I780" s="191" t="s">
        <v>91</v>
      </c>
      <c r="J780" s="374">
        <v>0</v>
      </c>
      <c r="K780" s="191" t="s">
        <v>71</v>
      </c>
    </row>
    <row r="781" spans="3:11" x14ac:dyDescent="0.35">
      <c r="C781" s="191" t="s">
        <v>328</v>
      </c>
      <c r="D781" s="191" t="s">
        <v>304</v>
      </c>
      <c r="E781" s="191" t="s">
        <v>477</v>
      </c>
      <c r="F781" s="191" t="s">
        <v>71</v>
      </c>
      <c r="G781" s="191" t="s">
        <v>71</v>
      </c>
      <c r="I781" s="191" t="s">
        <v>91</v>
      </c>
      <c r="J781" s="374">
        <v>0</v>
      </c>
      <c r="K781" s="191" t="s">
        <v>71</v>
      </c>
    </row>
    <row r="782" spans="3:11" x14ac:dyDescent="0.35">
      <c r="C782" s="191" t="s">
        <v>403</v>
      </c>
      <c r="D782" s="191" t="s">
        <v>304</v>
      </c>
      <c r="E782" s="191" t="s">
        <v>477</v>
      </c>
      <c r="F782" s="191" t="s">
        <v>71</v>
      </c>
      <c r="G782" s="191" t="s">
        <v>71</v>
      </c>
      <c r="I782" s="191" t="s">
        <v>91</v>
      </c>
      <c r="J782" s="374">
        <v>0</v>
      </c>
      <c r="K782" s="191" t="s">
        <v>71</v>
      </c>
    </row>
    <row r="783" spans="3:11" x14ac:dyDescent="0.35">
      <c r="C783" s="191" t="s">
        <v>336</v>
      </c>
      <c r="D783" s="191" t="s">
        <v>304</v>
      </c>
      <c r="E783" s="191" t="s">
        <v>477</v>
      </c>
      <c r="F783" s="191" t="s">
        <v>71</v>
      </c>
      <c r="G783" s="191" t="s">
        <v>71</v>
      </c>
      <c r="I783" s="191" t="s">
        <v>91</v>
      </c>
      <c r="J783" s="374">
        <v>0</v>
      </c>
      <c r="K783" s="191" t="s">
        <v>71</v>
      </c>
    </row>
    <row r="784" spans="3:11" x14ac:dyDescent="0.35">
      <c r="C784" s="191" t="s">
        <v>374</v>
      </c>
      <c r="D784" s="191" t="s">
        <v>304</v>
      </c>
      <c r="E784" s="191" t="s">
        <v>477</v>
      </c>
      <c r="F784" s="191" t="s">
        <v>71</v>
      </c>
      <c r="G784" s="191" t="s">
        <v>71</v>
      </c>
      <c r="I784" s="191" t="s">
        <v>91</v>
      </c>
      <c r="J784" s="374">
        <v>0</v>
      </c>
      <c r="K784" s="191" t="s">
        <v>71</v>
      </c>
    </row>
    <row r="785" spans="3:11" x14ac:dyDescent="0.35">
      <c r="C785" s="191" t="s">
        <v>379</v>
      </c>
      <c r="D785" s="191" t="s">
        <v>304</v>
      </c>
      <c r="E785" s="191" t="s">
        <v>477</v>
      </c>
      <c r="F785" s="191" t="s">
        <v>71</v>
      </c>
      <c r="G785" s="191" t="s">
        <v>71</v>
      </c>
      <c r="I785" s="191" t="s">
        <v>91</v>
      </c>
      <c r="J785" s="374">
        <v>0</v>
      </c>
      <c r="K785" s="191" t="s">
        <v>71</v>
      </c>
    </row>
    <row r="786" spans="3:11" x14ac:dyDescent="0.35">
      <c r="C786" s="191" t="s">
        <v>392</v>
      </c>
      <c r="D786" s="191" t="s">
        <v>304</v>
      </c>
      <c r="E786" s="191" t="s">
        <v>477</v>
      </c>
      <c r="F786" s="191" t="s">
        <v>71</v>
      </c>
      <c r="G786" s="191" t="s">
        <v>71</v>
      </c>
      <c r="I786" s="191" t="s">
        <v>91</v>
      </c>
      <c r="J786" s="374">
        <v>0</v>
      </c>
      <c r="K786" s="191" t="s">
        <v>71</v>
      </c>
    </row>
    <row r="787" spans="3:11" x14ac:dyDescent="0.35">
      <c r="C787" s="191" t="s">
        <v>406</v>
      </c>
      <c r="D787" s="191" t="s">
        <v>304</v>
      </c>
      <c r="E787" s="191" t="s">
        <v>477</v>
      </c>
      <c r="F787" s="191" t="s">
        <v>71</v>
      </c>
      <c r="G787" s="191" t="s">
        <v>71</v>
      </c>
      <c r="I787" s="191" t="s">
        <v>91</v>
      </c>
      <c r="J787" s="374">
        <v>0</v>
      </c>
      <c r="K787" s="191" t="s">
        <v>71</v>
      </c>
    </row>
    <row r="788" spans="3:11" x14ac:dyDescent="0.35">
      <c r="C788" s="191" t="s">
        <v>410</v>
      </c>
      <c r="D788" s="191" t="s">
        <v>304</v>
      </c>
      <c r="E788" s="191" t="s">
        <v>477</v>
      </c>
      <c r="F788" s="191" t="s">
        <v>71</v>
      </c>
      <c r="G788" s="191" t="s">
        <v>71</v>
      </c>
      <c r="I788" s="191" t="s">
        <v>91</v>
      </c>
      <c r="J788" s="374">
        <v>0</v>
      </c>
      <c r="K788" s="191" t="s">
        <v>71</v>
      </c>
    </row>
    <row r="789" spans="3:11" x14ac:dyDescent="0.35">
      <c r="C789" s="191" t="s">
        <v>343</v>
      </c>
      <c r="D789" s="191" t="s">
        <v>304</v>
      </c>
      <c r="E789" s="191" t="s">
        <v>477</v>
      </c>
      <c r="F789" s="191" t="s">
        <v>71</v>
      </c>
      <c r="G789" s="191" t="s">
        <v>71</v>
      </c>
      <c r="I789" s="191" t="s">
        <v>91</v>
      </c>
      <c r="J789" s="374">
        <v>0</v>
      </c>
      <c r="K789" s="191" t="s">
        <v>71</v>
      </c>
    </row>
    <row r="790" spans="3:11" x14ac:dyDescent="0.35">
      <c r="C790" s="191" t="s">
        <v>353</v>
      </c>
      <c r="D790" s="191" t="s">
        <v>304</v>
      </c>
      <c r="E790" s="191" t="s">
        <v>477</v>
      </c>
      <c r="F790" s="191" t="s">
        <v>71</v>
      </c>
      <c r="G790" s="191" t="s">
        <v>71</v>
      </c>
      <c r="I790" s="191" t="s">
        <v>91</v>
      </c>
      <c r="J790" s="374">
        <v>0</v>
      </c>
      <c r="K790" s="191" t="s">
        <v>71</v>
      </c>
    </row>
    <row r="791" spans="3:11" x14ac:dyDescent="0.35">
      <c r="C791" s="191" t="s">
        <v>387</v>
      </c>
      <c r="D791" s="191" t="s">
        <v>304</v>
      </c>
      <c r="E791" s="191" t="s">
        <v>477</v>
      </c>
      <c r="F791" s="191" t="s">
        <v>71</v>
      </c>
      <c r="G791" s="191" t="s">
        <v>71</v>
      </c>
      <c r="I791" s="191" t="s">
        <v>91</v>
      </c>
      <c r="J791" s="374">
        <v>0</v>
      </c>
      <c r="K791" s="191" t="s">
        <v>71</v>
      </c>
    </row>
    <row r="792" spans="3:11" x14ac:dyDescent="0.35">
      <c r="C792" s="191" t="s">
        <v>382</v>
      </c>
      <c r="D792" s="191" t="s">
        <v>304</v>
      </c>
      <c r="E792" s="191" t="s">
        <v>477</v>
      </c>
      <c r="F792" s="191" t="s">
        <v>71</v>
      </c>
      <c r="G792" s="191" t="s">
        <v>71</v>
      </c>
      <c r="I792" s="191" t="s">
        <v>91</v>
      </c>
      <c r="J792" s="374">
        <v>0</v>
      </c>
      <c r="K792" s="191" t="s">
        <v>71</v>
      </c>
    </row>
    <row r="793" spans="3:11" x14ac:dyDescent="0.35">
      <c r="C793" s="191" t="s">
        <v>346</v>
      </c>
      <c r="D793" s="191" t="s">
        <v>304</v>
      </c>
      <c r="E793" s="191" t="s">
        <v>477</v>
      </c>
      <c r="F793" s="191" t="s">
        <v>71</v>
      </c>
      <c r="G793" s="191" t="s">
        <v>71</v>
      </c>
      <c r="I793" s="191" t="s">
        <v>91</v>
      </c>
      <c r="J793" s="374">
        <v>0</v>
      </c>
      <c r="K793" s="191" t="s">
        <v>71</v>
      </c>
    </row>
    <row r="794" spans="3:11" x14ac:dyDescent="0.35">
      <c r="C794" s="191" t="s">
        <v>359</v>
      </c>
      <c r="D794" s="191" t="s">
        <v>304</v>
      </c>
      <c r="E794" s="191" t="s">
        <v>477</v>
      </c>
      <c r="F794" s="191" t="s">
        <v>71</v>
      </c>
      <c r="G794" s="191" t="s">
        <v>71</v>
      </c>
      <c r="I794" s="191" t="s">
        <v>91</v>
      </c>
      <c r="J794" s="374">
        <v>0</v>
      </c>
      <c r="K794" s="191" t="s">
        <v>71</v>
      </c>
    </row>
    <row r="795" spans="3:11" x14ac:dyDescent="0.35">
      <c r="C795" s="191" t="s">
        <v>341</v>
      </c>
      <c r="D795" s="191" t="s">
        <v>304</v>
      </c>
      <c r="E795" s="191" t="s">
        <v>477</v>
      </c>
      <c r="F795" s="191" t="s">
        <v>71</v>
      </c>
      <c r="G795" s="191" t="s">
        <v>71</v>
      </c>
      <c r="I795" s="191" t="s">
        <v>91</v>
      </c>
      <c r="J795" s="374">
        <v>0</v>
      </c>
      <c r="K795" s="191" t="s">
        <v>71</v>
      </c>
    </row>
    <row r="796" spans="3:11" x14ac:dyDescent="0.35">
      <c r="C796" s="191" t="s">
        <v>351</v>
      </c>
      <c r="D796" s="191" t="s">
        <v>304</v>
      </c>
      <c r="E796" s="191" t="s">
        <v>477</v>
      </c>
      <c r="F796" s="191" t="s">
        <v>71</v>
      </c>
      <c r="G796" s="191" t="s">
        <v>71</v>
      </c>
      <c r="I796" s="191" t="s">
        <v>91</v>
      </c>
      <c r="J796" s="374">
        <v>0</v>
      </c>
      <c r="K796" s="191" t="s">
        <v>71</v>
      </c>
    </row>
    <row r="797" spans="3:11" x14ac:dyDescent="0.35">
      <c r="C797" s="191" t="s">
        <v>372</v>
      </c>
      <c r="D797" s="191" t="s">
        <v>304</v>
      </c>
      <c r="E797" s="191" t="s">
        <v>477</v>
      </c>
      <c r="F797" s="191" t="s">
        <v>71</v>
      </c>
      <c r="G797" s="191" t="s">
        <v>71</v>
      </c>
      <c r="I797" s="191" t="s">
        <v>91</v>
      </c>
      <c r="J797" s="374">
        <v>0</v>
      </c>
      <c r="K797" s="191" t="s">
        <v>71</v>
      </c>
    </row>
    <row r="798" spans="3:11" x14ac:dyDescent="0.35">
      <c r="C798" s="191" t="s">
        <v>348</v>
      </c>
      <c r="D798" s="191" t="s">
        <v>304</v>
      </c>
      <c r="E798" s="191" t="s">
        <v>477</v>
      </c>
      <c r="F798" s="191" t="s">
        <v>71</v>
      </c>
      <c r="G798" s="191" t="s">
        <v>71</v>
      </c>
      <c r="I798" s="191" t="s">
        <v>91</v>
      </c>
      <c r="J798" s="374">
        <v>0</v>
      </c>
      <c r="K798" s="191" t="s">
        <v>71</v>
      </c>
    </row>
    <row r="799" spans="3:11" x14ac:dyDescent="0.35">
      <c r="C799" s="191" t="s">
        <v>362</v>
      </c>
      <c r="D799" s="191" t="s">
        <v>304</v>
      </c>
      <c r="E799" s="191" t="s">
        <v>477</v>
      </c>
      <c r="F799" s="191" t="s">
        <v>71</v>
      </c>
      <c r="G799" s="191" t="s">
        <v>71</v>
      </c>
      <c r="I799" s="191" t="s">
        <v>91</v>
      </c>
      <c r="J799" s="374">
        <v>0</v>
      </c>
      <c r="K799" s="191" t="s">
        <v>71</v>
      </c>
    </row>
    <row r="800" spans="3:11" x14ac:dyDescent="0.35">
      <c r="C800" s="191" t="s">
        <v>334</v>
      </c>
      <c r="D800" s="191" t="s">
        <v>304</v>
      </c>
      <c r="E800" s="191" t="s">
        <v>477</v>
      </c>
      <c r="F800" s="191" t="s">
        <v>71</v>
      </c>
      <c r="G800" s="191" t="s">
        <v>71</v>
      </c>
      <c r="I800" s="191" t="s">
        <v>91</v>
      </c>
      <c r="J800" s="374">
        <v>0</v>
      </c>
      <c r="K800" s="191" t="s">
        <v>71</v>
      </c>
    </row>
    <row r="801" spans="3:11" x14ac:dyDescent="0.35">
      <c r="C801" s="191" t="s">
        <v>338</v>
      </c>
      <c r="D801" s="191" t="s">
        <v>304</v>
      </c>
      <c r="E801" s="191" t="s">
        <v>477</v>
      </c>
      <c r="F801" s="191" t="s">
        <v>71</v>
      </c>
      <c r="G801" s="191" t="s">
        <v>71</v>
      </c>
      <c r="I801" s="191" t="s">
        <v>91</v>
      </c>
      <c r="J801" s="374">
        <v>0</v>
      </c>
      <c r="K801" s="191" t="s">
        <v>71</v>
      </c>
    </row>
    <row r="802" spans="3:11" x14ac:dyDescent="0.35">
      <c r="C802" s="191" t="s">
        <v>384</v>
      </c>
      <c r="D802" s="191" t="s">
        <v>304</v>
      </c>
      <c r="E802" s="191" t="s">
        <v>477</v>
      </c>
      <c r="F802" s="191" t="s">
        <v>71</v>
      </c>
      <c r="G802" s="191" t="s">
        <v>71</v>
      </c>
      <c r="I802" s="191" t="s">
        <v>91</v>
      </c>
      <c r="J802" s="374">
        <v>0</v>
      </c>
      <c r="K802" s="191" t="s">
        <v>71</v>
      </c>
    </row>
    <row r="803" spans="3:11" x14ac:dyDescent="0.35">
      <c r="C803" s="191" t="s">
        <v>395</v>
      </c>
      <c r="D803" s="191" t="s">
        <v>304</v>
      </c>
      <c r="E803" s="191" t="s">
        <v>477</v>
      </c>
      <c r="F803" s="191" t="s">
        <v>71</v>
      </c>
      <c r="G803" s="191" t="s">
        <v>71</v>
      </c>
      <c r="I803" s="191" t="s">
        <v>91</v>
      </c>
      <c r="J803" s="374">
        <v>0</v>
      </c>
      <c r="K803" s="191" t="s">
        <v>71</v>
      </c>
    </row>
    <row r="804" spans="3:11" x14ac:dyDescent="0.35">
      <c r="C804" s="191" t="s">
        <v>377</v>
      </c>
      <c r="D804" s="191" t="s">
        <v>304</v>
      </c>
      <c r="E804" s="191" t="s">
        <v>477</v>
      </c>
      <c r="F804" s="191" t="s">
        <v>71</v>
      </c>
      <c r="G804" s="191" t="s">
        <v>71</v>
      </c>
      <c r="I804" s="191" t="s">
        <v>91</v>
      </c>
      <c r="J804" s="374">
        <v>0</v>
      </c>
      <c r="K804" s="191" t="s">
        <v>71</v>
      </c>
    </row>
    <row r="805" spans="3:11" x14ac:dyDescent="0.35">
      <c r="C805" s="191" t="s">
        <v>401</v>
      </c>
      <c r="D805" s="191" t="s">
        <v>304</v>
      </c>
      <c r="E805" s="191" t="s">
        <v>473</v>
      </c>
      <c r="F805" s="191" t="s">
        <v>71</v>
      </c>
      <c r="G805" s="191" t="s">
        <v>71</v>
      </c>
      <c r="I805" s="191" t="s">
        <v>91</v>
      </c>
      <c r="J805" s="374">
        <v>0</v>
      </c>
      <c r="K805" s="191" t="s">
        <v>71</v>
      </c>
    </row>
    <row r="806" spans="3:11" x14ac:dyDescent="0.35">
      <c r="C806" s="191" t="s">
        <v>401</v>
      </c>
      <c r="D806" s="191" t="s">
        <v>307</v>
      </c>
      <c r="E806" s="283" t="s">
        <v>486</v>
      </c>
      <c r="F806" s="191" t="s">
        <v>71</v>
      </c>
      <c r="G806" s="191" t="s">
        <v>71</v>
      </c>
      <c r="I806" s="191" t="s">
        <v>91</v>
      </c>
      <c r="J806" s="374">
        <v>0</v>
      </c>
      <c r="K806" s="191" t="s">
        <v>71</v>
      </c>
    </row>
    <row r="807" spans="3:11" x14ac:dyDescent="0.35">
      <c r="C807" s="191" t="s">
        <v>408</v>
      </c>
      <c r="D807" s="191" t="s">
        <v>304</v>
      </c>
      <c r="E807" s="191" t="s">
        <v>473</v>
      </c>
      <c r="F807" s="191" t="s">
        <v>71</v>
      </c>
      <c r="G807" s="191" t="s">
        <v>71</v>
      </c>
      <c r="I807" s="191" t="s">
        <v>91</v>
      </c>
      <c r="J807" s="374">
        <v>0</v>
      </c>
      <c r="K807" s="191" t="s">
        <v>71</v>
      </c>
    </row>
    <row r="808" spans="3:11" x14ac:dyDescent="0.35">
      <c r="C808" s="191" t="s">
        <v>408</v>
      </c>
      <c r="D808" s="191" t="s">
        <v>307</v>
      </c>
      <c r="E808" s="283" t="s">
        <v>486</v>
      </c>
      <c r="F808" s="191" t="s">
        <v>71</v>
      </c>
      <c r="G808" s="191" t="s">
        <v>71</v>
      </c>
      <c r="I808" s="191" t="s">
        <v>91</v>
      </c>
      <c r="J808" s="374">
        <v>0</v>
      </c>
      <c r="K808" s="191" t="s">
        <v>71</v>
      </c>
    </row>
    <row r="809" spans="3:11" x14ac:dyDescent="0.35">
      <c r="C809" s="191" t="s">
        <v>368</v>
      </c>
      <c r="D809" s="191" t="s">
        <v>304</v>
      </c>
      <c r="E809" s="191" t="s">
        <v>473</v>
      </c>
      <c r="F809" s="191" t="s">
        <v>71</v>
      </c>
      <c r="G809" s="191" t="s">
        <v>71</v>
      </c>
      <c r="I809" s="191" t="s">
        <v>91</v>
      </c>
      <c r="J809" s="374">
        <v>0</v>
      </c>
      <c r="K809" s="191" t="s">
        <v>71</v>
      </c>
    </row>
    <row r="810" spans="3:11" x14ac:dyDescent="0.35">
      <c r="C810" s="191" t="s">
        <v>368</v>
      </c>
      <c r="D810" s="191" t="s">
        <v>307</v>
      </c>
      <c r="E810" s="283" t="s">
        <v>486</v>
      </c>
      <c r="F810" s="191" t="s">
        <v>71</v>
      </c>
      <c r="G810" s="191" t="s">
        <v>71</v>
      </c>
      <c r="I810" s="191" t="s">
        <v>91</v>
      </c>
      <c r="J810" s="374">
        <v>0</v>
      </c>
      <c r="K810" s="191" t="s">
        <v>71</v>
      </c>
    </row>
    <row r="811" spans="3:11" x14ac:dyDescent="0.35">
      <c r="C811" s="191" t="s">
        <v>398</v>
      </c>
      <c r="D811" s="191" t="s">
        <v>304</v>
      </c>
      <c r="E811" s="191" t="s">
        <v>473</v>
      </c>
      <c r="F811" s="191" t="s">
        <v>71</v>
      </c>
      <c r="G811" s="191" t="s">
        <v>71</v>
      </c>
      <c r="I811" s="191" t="s">
        <v>91</v>
      </c>
      <c r="J811" s="374">
        <v>0</v>
      </c>
      <c r="K811" s="191" t="s">
        <v>71</v>
      </c>
    </row>
    <row r="812" spans="3:11" x14ac:dyDescent="0.35">
      <c r="C812" s="191" t="s">
        <v>398</v>
      </c>
      <c r="D812" s="191" t="s">
        <v>307</v>
      </c>
      <c r="E812" s="283" t="s">
        <v>486</v>
      </c>
      <c r="F812" s="191" t="s">
        <v>71</v>
      </c>
      <c r="G812" s="191" t="s">
        <v>71</v>
      </c>
      <c r="I812" s="191" t="s">
        <v>91</v>
      </c>
      <c r="J812" s="374">
        <v>0</v>
      </c>
      <c r="K812" s="191" t="s">
        <v>71</v>
      </c>
    </row>
    <row r="813" spans="3:11" x14ac:dyDescent="0.35">
      <c r="C813" s="191" t="s">
        <v>365</v>
      </c>
      <c r="D813" s="191" t="s">
        <v>304</v>
      </c>
      <c r="E813" s="191" t="s">
        <v>473</v>
      </c>
      <c r="F813" s="191" t="s">
        <v>71</v>
      </c>
      <c r="G813" s="191" t="s">
        <v>71</v>
      </c>
      <c r="I813" s="191" t="s">
        <v>91</v>
      </c>
      <c r="J813" s="374">
        <v>0</v>
      </c>
      <c r="K813" s="191" t="s">
        <v>71</v>
      </c>
    </row>
    <row r="814" spans="3:11" x14ac:dyDescent="0.35">
      <c r="C814" s="191" t="s">
        <v>365</v>
      </c>
      <c r="D814" s="191" t="s">
        <v>307</v>
      </c>
      <c r="E814" s="283" t="s">
        <v>486</v>
      </c>
      <c r="F814" s="191" t="s">
        <v>71</v>
      </c>
      <c r="G814" s="191" t="s">
        <v>71</v>
      </c>
      <c r="I814" s="191" t="s">
        <v>91</v>
      </c>
      <c r="J814" s="374">
        <v>0</v>
      </c>
      <c r="K814" s="191" t="s">
        <v>71</v>
      </c>
    </row>
    <row r="815" spans="3:11" x14ac:dyDescent="0.35">
      <c r="C815" s="191" t="s">
        <v>390</v>
      </c>
      <c r="D815" s="191" t="s">
        <v>304</v>
      </c>
      <c r="E815" s="191" t="s">
        <v>473</v>
      </c>
      <c r="F815" s="191" t="s">
        <v>71</v>
      </c>
      <c r="G815" s="191" t="s">
        <v>71</v>
      </c>
      <c r="I815" s="191" t="s">
        <v>91</v>
      </c>
      <c r="J815" s="374">
        <v>0</v>
      </c>
      <c r="K815" s="191" t="s">
        <v>71</v>
      </c>
    </row>
    <row r="816" spans="3:11" x14ac:dyDescent="0.35">
      <c r="C816" s="191" t="s">
        <v>390</v>
      </c>
      <c r="D816" s="191" t="s">
        <v>307</v>
      </c>
      <c r="E816" s="283" t="s">
        <v>486</v>
      </c>
      <c r="F816" s="191" t="s">
        <v>71</v>
      </c>
      <c r="G816" s="191" t="s">
        <v>71</v>
      </c>
      <c r="I816" s="191" t="s">
        <v>91</v>
      </c>
      <c r="J816" s="374">
        <v>0</v>
      </c>
      <c r="K816" s="191" t="s">
        <v>71</v>
      </c>
    </row>
    <row r="817" spans="3:11" x14ac:dyDescent="0.35">
      <c r="C817" s="191" t="s">
        <v>356</v>
      </c>
      <c r="D817" s="191" t="s">
        <v>304</v>
      </c>
      <c r="E817" s="191" t="s">
        <v>473</v>
      </c>
      <c r="F817" s="191" t="s">
        <v>71</v>
      </c>
      <c r="G817" s="191" t="s">
        <v>71</v>
      </c>
      <c r="I817" s="191" t="s">
        <v>91</v>
      </c>
      <c r="J817" s="374">
        <v>0</v>
      </c>
      <c r="K817" s="191" t="s">
        <v>71</v>
      </c>
    </row>
    <row r="818" spans="3:11" x14ac:dyDescent="0.35">
      <c r="C818" s="191" t="s">
        <v>356</v>
      </c>
      <c r="D818" s="191" t="s">
        <v>307</v>
      </c>
      <c r="E818" s="283" t="s">
        <v>486</v>
      </c>
      <c r="F818" s="191" t="s">
        <v>71</v>
      </c>
      <c r="G818" s="191" t="s">
        <v>71</v>
      </c>
      <c r="I818" s="191" t="s">
        <v>91</v>
      </c>
      <c r="J818" s="374">
        <v>0</v>
      </c>
      <c r="K818" s="191" t="s">
        <v>71</v>
      </c>
    </row>
    <row r="819" spans="3:11" x14ac:dyDescent="0.35">
      <c r="C819" s="191" t="s">
        <v>328</v>
      </c>
      <c r="D819" s="191" t="s">
        <v>304</v>
      </c>
      <c r="E819" s="191" t="s">
        <v>473</v>
      </c>
      <c r="F819" s="191" t="s">
        <v>71</v>
      </c>
      <c r="G819" s="191" t="s">
        <v>71</v>
      </c>
      <c r="I819" s="191" t="s">
        <v>91</v>
      </c>
      <c r="J819" s="374">
        <v>0</v>
      </c>
      <c r="K819" s="191" t="s">
        <v>71</v>
      </c>
    </row>
    <row r="820" spans="3:11" x14ac:dyDescent="0.35">
      <c r="C820" s="191" t="s">
        <v>328</v>
      </c>
      <c r="D820" s="191" t="s">
        <v>307</v>
      </c>
      <c r="E820" s="283" t="s">
        <v>486</v>
      </c>
      <c r="F820" s="191" t="s">
        <v>71</v>
      </c>
      <c r="G820" s="191" t="s">
        <v>71</v>
      </c>
      <c r="I820" s="191" t="s">
        <v>91</v>
      </c>
      <c r="J820" s="374">
        <v>0</v>
      </c>
      <c r="K820" s="191" t="s">
        <v>71</v>
      </c>
    </row>
    <row r="821" spans="3:11" x14ac:dyDescent="0.35">
      <c r="C821" s="191" t="s">
        <v>403</v>
      </c>
      <c r="D821" s="191" t="s">
        <v>304</v>
      </c>
      <c r="E821" s="191" t="s">
        <v>473</v>
      </c>
      <c r="F821" s="191" t="s">
        <v>71</v>
      </c>
      <c r="G821" s="191" t="s">
        <v>71</v>
      </c>
      <c r="I821" s="191" t="s">
        <v>91</v>
      </c>
      <c r="J821" s="374">
        <v>0</v>
      </c>
      <c r="K821" s="191" t="s">
        <v>71</v>
      </c>
    </row>
    <row r="822" spans="3:11" x14ac:dyDescent="0.35">
      <c r="C822" s="191" t="s">
        <v>403</v>
      </c>
      <c r="D822" s="191" t="s">
        <v>307</v>
      </c>
      <c r="E822" s="283" t="s">
        <v>486</v>
      </c>
      <c r="F822" s="191" t="s">
        <v>71</v>
      </c>
      <c r="G822" s="191" t="s">
        <v>71</v>
      </c>
      <c r="I822" s="191" t="s">
        <v>91</v>
      </c>
      <c r="J822" s="374">
        <v>0</v>
      </c>
      <c r="K822" s="191" t="s">
        <v>71</v>
      </c>
    </row>
    <row r="823" spans="3:11" x14ac:dyDescent="0.35">
      <c r="C823" s="191" t="s">
        <v>336</v>
      </c>
      <c r="D823" s="191" t="s">
        <v>304</v>
      </c>
      <c r="E823" s="191" t="s">
        <v>473</v>
      </c>
      <c r="F823" s="191" t="s">
        <v>71</v>
      </c>
      <c r="G823" s="191" t="s">
        <v>71</v>
      </c>
      <c r="I823" s="191" t="s">
        <v>91</v>
      </c>
      <c r="J823" s="374">
        <v>0</v>
      </c>
      <c r="K823" s="191" t="s">
        <v>71</v>
      </c>
    </row>
    <row r="824" spans="3:11" x14ac:dyDescent="0.35">
      <c r="C824" s="191" t="s">
        <v>336</v>
      </c>
      <c r="D824" s="191" t="s">
        <v>307</v>
      </c>
      <c r="E824" s="283" t="s">
        <v>486</v>
      </c>
      <c r="F824" s="191" t="s">
        <v>71</v>
      </c>
      <c r="G824" s="191" t="s">
        <v>71</v>
      </c>
      <c r="I824" s="191" t="s">
        <v>91</v>
      </c>
      <c r="J824" s="374">
        <v>0</v>
      </c>
      <c r="K824" s="191" t="s">
        <v>71</v>
      </c>
    </row>
    <row r="825" spans="3:11" x14ac:dyDescent="0.35">
      <c r="C825" s="191" t="s">
        <v>374</v>
      </c>
      <c r="D825" s="191" t="s">
        <v>304</v>
      </c>
      <c r="E825" s="191" t="s">
        <v>473</v>
      </c>
      <c r="F825" s="191" t="s">
        <v>71</v>
      </c>
      <c r="G825" s="191" t="s">
        <v>71</v>
      </c>
      <c r="I825" s="191" t="s">
        <v>91</v>
      </c>
      <c r="J825" s="374">
        <v>0</v>
      </c>
      <c r="K825" s="191" t="s">
        <v>71</v>
      </c>
    </row>
    <row r="826" spans="3:11" x14ac:dyDescent="0.35">
      <c r="C826" s="191" t="s">
        <v>374</v>
      </c>
      <c r="D826" s="191" t="s">
        <v>307</v>
      </c>
      <c r="E826" s="283" t="s">
        <v>486</v>
      </c>
      <c r="F826" s="191" t="s">
        <v>71</v>
      </c>
      <c r="G826" s="191" t="s">
        <v>71</v>
      </c>
      <c r="I826" s="191" t="s">
        <v>91</v>
      </c>
      <c r="J826" s="374">
        <v>0</v>
      </c>
      <c r="K826" s="191" t="s">
        <v>71</v>
      </c>
    </row>
    <row r="827" spans="3:11" x14ac:dyDescent="0.35">
      <c r="C827" s="191" t="s">
        <v>379</v>
      </c>
      <c r="D827" s="191" t="s">
        <v>304</v>
      </c>
      <c r="E827" s="191" t="s">
        <v>473</v>
      </c>
      <c r="F827" s="191" t="s">
        <v>71</v>
      </c>
      <c r="G827" s="191" t="s">
        <v>71</v>
      </c>
      <c r="I827" s="191" t="s">
        <v>91</v>
      </c>
      <c r="J827" s="374">
        <v>0</v>
      </c>
      <c r="K827" s="191" t="s">
        <v>71</v>
      </c>
    </row>
    <row r="828" spans="3:11" x14ac:dyDescent="0.35">
      <c r="C828" s="191" t="s">
        <v>379</v>
      </c>
      <c r="D828" s="191" t="s">
        <v>307</v>
      </c>
      <c r="E828" s="283" t="s">
        <v>486</v>
      </c>
      <c r="F828" s="191" t="s">
        <v>71</v>
      </c>
      <c r="G828" s="191" t="s">
        <v>71</v>
      </c>
      <c r="I828" s="191" t="s">
        <v>91</v>
      </c>
      <c r="J828" s="374">
        <v>0</v>
      </c>
      <c r="K828" s="191" t="s">
        <v>71</v>
      </c>
    </row>
    <row r="829" spans="3:11" x14ac:dyDescent="0.35">
      <c r="C829" s="191" t="s">
        <v>392</v>
      </c>
      <c r="D829" s="191" t="s">
        <v>304</v>
      </c>
      <c r="E829" s="191" t="s">
        <v>473</v>
      </c>
      <c r="F829" s="191" t="s">
        <v>71</v>
      </c>
      <c r="G829" s="191" t="s">
        <v>71</v>
      </c>
      <c r="I829" s="191" t="s">
        <v>91</v>
      </c>
      <c r="J829" s="374">
        <v>0</v>
      </c>
      <c r="K829" s="191" t="s">
        <v>71</v>
      </c>
    </row>
    <row r="830" spans="3:11" x14ac:dyDescent="0.35">
      <c r="C830" s="191" t="s">
        <v>392</v>
      </c>
      <c r="D830" s="191" t="s">
        <v>307</v>
      </c>
      <c r="E830" s="283" t="s">
        <v>486</v>
      </c>
      <c r="F830" s="191" t="s">
        <v>71</v>
      </c>
      <c r="G830" s="191" t="s">
        <v>71</v>
      </c>
      <c r="I830" s="191" t="s">
        <v>91</v>
      </c>
      <c r="J830" s="374">
        <v>0</v>
      </c>
      <c r="K830" s="191" t="s">
        <v>71</v>
      </c>
    </row>
    <row r="831" spans="3:11" x14ac:dyDescent="0.35">
      <c r="C831" s="191" t="s">
        <v>406</v>
      </c>
      <c r="D831" s="191" t="s">
        <v>304</v>
      </c>
      <c r="E831" s="191" t="s">
        <v>473</v>
      </c>
      <c r="F831" s="191" t="s">
        <v>71</v>
      </c>
      <c r="G831" s="191" t="s">
        <v>71</v>
      </c>
      <c r="I831" s="191" t="s">
        <v>91</v>
      </c>
      <c r="J831" s="374">
        <v>0</v>
      </c>
      <c r="K831" s="191" t="s">
        <v>71</v>
      </c>
    </row>
    <row r="832" spans="3:11" x14ac:dyDescent="0.35">
      <c r="C832" s="191" t="s">
        <v>406</v>
      </c>
      <c r="D832" s="191" t="s">
        <v>307</v>
      </c>
      <c r="E832" s="283" t="s">
        <v>486</v>
      </c>
      <c r="F832" s="191" t="s">
        <v>71</v>
      </c>
      <c r="G832" s="191" t="s">
        <v>71</v>
      </c>
      <c r="I832" s="191" t="s">
        <v>91</v>
      </c>
      <c r="J832" s="374">
        <v>0</v>
      </c>
      <c r="K832" s="191" t="s">
        <v>71</v>
      </c>
    </row>
    <row r="833" spans="3:11" x14ac:dyDescent="0.35">
      <c r="C833" s="191" t="s">
        <v>410</v>
      </c>
      <c r="D833" s="191" t="s">
        <v>304</v>
      </c>
      <c r="E833" s="191" t="s">
        <v>473</v>
      </c>
      <c r="F833" s="191" t="s">
        <v>71</v>
      </c>
      <c r="G833" s="191" t="s">
        <v>71</v>
      </c>
      <c r="I833" s="191" t="s">
        <v>91</v>
      </c>
      <c r="J833" s="374">
        <v>0</v>
      </c>
      <c r="K833" s="191" t="s">
        <v>71</v>
      </c>
    </row>
    <row r="834" spans="3:11" x14ac:dyDescent="0.35">
      <c r="C834" s="191" t="s">
        <v>410</v>
      </c>
      <c r="D834" s="191" t="s">
        <v>307</v>
      </c>
      <c r="E834" s="283" t="s">
        <v>486</v>
      </c>
      <c r="F834" s="191" t="s">
        <v>71</v>
      </c>
      <c r="G834" s="191" t="s">
        <v>71</v>
      </c>
      <c r="I834" s="191" t="s">
        <v>91</v>
      </c>
      <c r="J834" s="374">
        <v>0</v>
      </c>
      <c r="K834" s="191" t="s">
        <v>71</v>
      </c>
    </row>
    <row r="835" spans="3:11" x14ac:dyDescent="0.35">
      <c r="C835" s="191" t="s">
        <v>343</v>
      </c>
      <c r="D835" s="191" t="s">
        <v>304</v>
      </c>
      <c r="E835" s="191" t="s">
        <v>473</v>
      </c>
      <c r="F835" s="191" t="s">
        <v>71</v>
      </c>
      <c r="G835" s="191" t="s">
        <v>71</v>
      </c>
      <c r="I835" s="191" t="s">
        <v>91</v>
      </c>
      <c r="J835" s="374">
        <v>0</v>
      </c>
      <c r="K835" s="191" t="s">
        <v>71</v>
      </c>
    </row>
    <row r="836" spans="3:11" x14ac:dyDescent="0.35">
      <c r="C836" s="191" t="s">
        <v>343</v>
      </c>
      <c r="D836" s="191" t="s">
        <v>307</v>
      </c>
      <c r="E836" s="283" t="s">
        <v>486</v>
      </c>
      <c r="F836" s="191" t="s">
        <v>71</v>
      </c>
      <c r="G836" s="191" t="s">
        <v>71</v>
      </c>
      <c r="I836" s="191" t="s">
        <v>91</v>
      </c>
      <c r="J836" s="374">
        <v>0</v>
      </c>
      <c r="K836" s="191" t="s">
        <v>71</v>
      </c>
    </row>
    <row r="837" spans="3:11" x14ac:dyDescent="0.35">
      <c r="C837" s="191" t="s">
        <v>353</v>
      </c>
      <c r="D837" s="191" t="s">
        <v>304</v>
      </c>
      <c r="E837" s="191" t="s">
        <v>473</v>
      </c>
      <c r="F837" s="191" t="s">
        <v>71</v>
      </c>
      <c r="G837" s="191" t="s">
        <v>71</v>
      </c>
      <c r="I837" s="191" t="s">
        <v>91</v>
      </c>
      <c r="J837" s="374">
        <v>0</v>
      </c>
      <c r="K837" s="191" t="s">
        <v>71</v>
      </c>
    </row>
    <row r="838" spans="3:11" x14ac:dyDescent="0.35">
      <c r="C838" s="191" t="s">
        <v>353</v>
      </c>
      <c r="D838" s="191" t="s">
        <v>307</v>
      </c>
      <c r="E838" s="283" t="s">
        <v>486</v>
      </c>
      <c r="F838" s="191" t="s">
        <v>71</v>
      </c>
      <c r="G838" s="191" t="s">
        <v>71</v>
      </c>
      <c r="I838" s="191" t="s">
        <v>91</v>
      </c>
      <c r="J838" s="374">
        <v>0</v>
      </c>
      <c r="K838" s="191" t="s">
        <v>71</v>
      </c>
    </row>
    <row r="839" spans="3:11" x14ac:dyDescent="0.35">
      <c r="C839" s="191" t="s">
        <v>387</v>
      </c>
      <c r="D839" s="191" t="s">
        <v>304</v>
      </c>
      <c r="E839" s="191" t="s">
        <v>473</v>
      </c>
      <c r="F839" s="191" t="s">
        <v>71</v>
      </c>
      <c r="G839" s="191" t="s">
        <v>71</v>
      </c>
      <c r="I839" s="191" t="s">
        <v>91</v>
      </c>
      <c r="J839" s="374">
        <v>0</v>
      </c>
      <c r="K839" s="191" t="s">
        <v>71</v>
      </c>
    </row>
    <row r="840" spans="3:11" x14ac:dyDescent="0.35">
      <c r="C840" s="191" t="s">
        <v>387</v>
      </c>
      <c r="D840" s="191" t="s">
        <v>307</v>
      </c>
      <c r="E840" s="283" t="s">
        <v>486</v>
      </c>
      <c r="F840" s="191" t="s">
        <v>71</v>
      </c>
      <c r="G840" s="191" t="s">
        <v>71</v>
      </c>
      <c r="I840" s="191" t="s">
        <v>91</v>
      </c>
      <c r="J840" s="374">
        <v>0</v>
      </c>
      <c r="K840" s="191" t="s">
        <v>71</v>
      </c>
    </row>
    <row r="841" spans="3:11" x14ac:dyDescent="0.35">
      <c r="C841" s="191" t="s">
        <v>382</v>
      </c>
      <c r="D841" s="191" t="s">
        <v>304</v>
      </c>
      <c r="E841" s="191" t="s">
        <v>473</v>
      </c>
      <c r="F841" s="191" t="s">
        <v>71</v>
      </c>
      <c r="G841" s="191" t="s">
        <v>71</v>
      </c>
      <c r="I841" s="191" t="s">
        <v>91</v>
      </c>
      <c r="J841" s="374">
        <v>0</v>
      </c>
      <c r="K841" s="191" t="s">
        <v>71</v>
      </c>
    </row>
    <row r="842" spans="3:11" x14ac:dyDescent="0.35">
      <c r="C842" s="191" t="s">
        <v>382</v>
      </c>
      <c r="D842" s="191" t="s">
        <v>307</v>
      </c>
      <c r="E842" s="283" t="s">
        <v>486</v>
      </c>
      <c r="F842" s="191" t="s">
        <v>71</v>
      </c>
      <c r="G842" s="191" t="s">
        <v>71</v>
      </c>
      <c r="I842" s="191" t="s">
        <v>91</v>
      </c>
      <c r="J842" s="374">
        <v>0</v>
      </c>
      <c r="K842" s="191" t="s">
        <v>71</v>
      </c>
    </row>
    <row r="843" spans="3:11" x14ac:dyDescent="0.35">
      <c r="C843" s="191" t="s">
        <v>346</v>
      </c>
      <c r="D843" s="191" t="s">
        <v>304</v>
      </c>
      <c r="E843" s="191" t="s">
        <v>473</v>
      </c>
      <c r="F843" s="191" t="s">
        <v>71</v>
      </c>
      <c r="G843" s="191" t="s">
        <v>71</v>
      </c>
      <c r="I843" s="191" t="s">
        <v>91</v>
      </c>
      <c r="J843" s="374">
        <v>0</v>
      </c>
      <c r="K843" s="191" t="s">
        <v>71</v>
      </c>
    </row>
    <row r="844" spans="3:11" x14ac:dyDescent="0.35">
      <c r="C844" s="191" t="s">
        <v>346</v>
      </c>
      <c r="D844" s="191" t="s">
        <v>307</v>
      </c>
      <c r="E844" s="283" t="s">
        <v>486</v>
      </c>
      <c r="F844" s="191" t="s">
        <v>71</v>
      </c>
      <c r="G844" s="191" t="s">
        <v>71</v>
      </c>
      <c r="I844" s="191" t="s">
        <v>91</v>
      </c>
      <c r="J844" s="374">
        <v>0</v>
      </c>
      <c r="K844" s="191" t="s">
        <v>71</v>
      </c>
    </row>
    <row r="845" spans="3:11" x14ac:dyDescent="0.35">
      <c r="C845" s="191" t="s">
        <v>359</v>
      </c>
      <c r="D845" s="191" t="s">
        <v>304</v>
      </c>
      <c r="E845" s="191" t="s">
        <v>473</v>
      </c>
      <c r="F845" s="191" t="s">
        <v>71</v>
      </c>
      <c r="G845" s="191" t="s">
        <v>71</v>
      </c>
      <c r="I845" s="191" t="s">
        <v>91</v>
      </c>
      <c r="J845" s="374">
        <v>0</v>
      </c>
      <c r="K845" s="191" t="s">
        <v>71</v>
      </c>
    </row>
    <row r="846" spans="3:11" x14ac:dyDescent="0.35">
      <c r="C846" s="191" t="s">
        <v>359</v>
      </c>
      <c r="D846" s="191" t="s">
        <v>307</v>
      </c>
      <c r="E846" s="283" t="s">
        <v>486</v>
      </c>
      <c r="F846" s="191" t="s">
        <v>71</v>
      </c>
      <c r="G846" s="191" t="s">
        <v>71</v>
      </c>
      <c r="I846" s="191" t="s">
        <v>91</v>
      </c>
      <c r="J846" s="374">
        <v>0</v>
      </c>
      <c r="K846" s="191" t="s">
        <v>71</v>
      </c>
    </row>
    <row r="847" spans="3:11" x14ac:dyDescent="0.35">
      <c r="C847" s="191" t="s">
        <v>341</v>
      </c>
      <c r="D847" s="191" t="s">
        <v>304</v>
      </c>
      <c r="E847" s="191" t="s">
        <v>473</v>
      </c>
      <c r="F847" s="191" t="s">
        <v>71</v>
      </c>
      <c r="G847" s="191" t="s">
        <v>71</v>
      </c>
      <c r="I847" s="191" t="s">
        <v>91</v>
      </c>
      <c r="J847" s="374">
        <v>0</v>
      </c>
      <c r="K847" s="191" t="s">
        <v>71</v>
      </c>
    </row>
    <row r="848" spans="3:11" x14ac:dyDescent="0.35">
      <c r="C848" s="191" t="s">
        <v>341</v>
      </c>
      <c r="D848" s="191" t="s">
        <v>307</v>
      </c>
      <c r="E848" s="283" t="s">
        <v>486</v>
      </c>
      <c r="F848" s="191" t="s">
        <v>71</v>
      </c>
      <c r="G848" s="191" t="s">
        <v>71</v>
      </c>
      <c r="I848" s="191" t="s">
        <v>91</v>
      </c>
      <c r="J848" s="374">
        <v>0</v>
      </c>
      <c r="K848" s="191" t="s">
        <v>71</v>
      </c>
    </row>
    <row r="849" spans="3:11" x14ac:dyDescent="0.35">
      <c r="C849" s="191" t="s">
        <v>351</v>
      </c>
      <c r="D849" s="191" t="s">
        <v>304</v>
      </c>
      <c r="E849" s="191" t="s">
        <v>473</v>
      </c>
      <c r="F849" s="191" t="s">
        <v>71</v>
      </c>
      <c r="G849" s="191" t="s">
        <v>71</v>
      </c>
      <c r="I849" s="191" t="s">
        <v>91</v>
      </c>
      <c r="J849" s="374">
        <v>0</v>
      </c>
      <c r="K849" s="191" t="s">
        <v>71</v>
      </c>
    </row>
    <row r="850" spans="3:11" x14ac:dyDescent="0.35">
      <c r="C850" s="191" t="s">
        <v>351</v>
      </c>
      <c r="D850" s="191" t="s">
        <v>307</v>
      </c>
      <c r="E850" s="283" t="s">
        <v>486</v>
      </c>
      <c r="F850" s="191" t="s">
        <v>71</v>
      </c>
      <c r="G850" s="191" t="s">
        <v>71</v>
      </c>
      <c r="I850" s="191" t="s">
        <v>91</v>
      </c>
      <c r="J850" s="374">
        <v>0</v>
      </c>
      <c r="K850" s="191" t="s">
        <v>71</v>
      </c>
    </row>
    <row r="851" spans="3:11" x14ac:dyDescent="0.35">
      <c r="C851" s="191" t="s">
        <v>372</v>
      </c>
      <c r="D851" s="191" t="s">
        <v>304</v>
      </c>
      <c r="E851" s="191" t="s">
        <v>473</v>
      </c>
      <c r="F851" s="191" t="s">
        <v>71</v>
      </c>
      <c r="G851" s="191" t="s">
        <v>71</v>
      </c>
      <c r="I851" s="191" t="s">
        <v>91</v>
      </c>
      <c r="J851" s="374">
        <v>0</v>
      </c>
      <c r="K851" s="191" t="s">
        <v>71</v>
      </c>
    </row>
    <row r="852" spans="3:11" x14ac:dyDescent="0.35">
      <c r="C852" s="191" t="s">
        <v>372</v>
      </c>
      <c r="D852" s="191" t="s">
        <v>307</v>
      </c>
      <c r="E852" s="283" t="s">
        <v>486</v>
      </c>
      <c r="F852" s="191" t="s">
        <v>71</v>
      </c>
      <c r="G852" s="191" t="s">
        <v>71</v>
      </c>
      <c r="I852" s="191" t="s">
        <v>91</v>
      </c>
      <c r="J852" s="374">
        <v>0</v>
      </c>
      <c r="K852" s="191" t="s">
        <v>71</v>
      </c>
    </row>
    <row r="853" spans="3:11" x14ac:dyDescent="0.35">
      <c r="C853" s="191" t="s">
        <v>348</v>
      </c>
      <c r="D853" s="191" t="s">
        <v>304</v>
      </c>
      <c r="E853" s="191" t="s">
        <v>473</v>
      </c>
      <c r="F853" s="191" t="s">
        <v>71</v>
      </c>
      <c r="G853" s="191" t="s">
        <v>71</v>
      </c>
      <c r="I853" s="191" t="s">
        <v>91</v>
      </c>
      <c r="J853" s="374">
        <v>0</v>
      </c>
      <c r="K853" s="191" t="s">
        <v>71</v>
      </c>
    </row>
    <row r="854" spans="3:11" x14ac:dyDescent="0.35">
      <c r="C854" s="191" t="s">
        <v>348</v>
      </c>
      <c r="D854" s="191" t="s">
        <v>307</v>
      </c>
      <c r="E854" s="283" t="s">
        <v>486</v>
      </c>
      <c r="F854" s="191" t="s">
        <v>71</v>
      </c>
      <c r="G854" s="191" t="s">
        <v>71</v>
      </c>
      <c r="I854" s="191" t="s">
        <v>91</v>
      </c>
      <c r="J854" s="374">
        <v>0</v>
      </c>
      <c r="K854" s="191" t="s">
        <v>71</v>
      </c>
    </row>
    <row r="855" spans="3:11" x14ac:dyDescent="0.35">
      <c r="C855" s="191" t="s">
        <v>362</v>
      </c>
      <c r="D855" s="191" t="s">
        <v>304</v>
      </c>
      <c r="E855" s="191" t="s">
        <v>473</v>
      </c>
      <c r="F855" s="191" t="s">
        <v>71</v>
      </c>
      <c r="G855" s="191" t="s">
        <v>71</v>
      </c>
      <c r="I855" s="191" t="s">
        <v>91</v>
      </c>
      <c r="J855" s="374">
        <v>0</v>
      </c>
      <c r="K855" s="191" t="s">
        <v>71</v>
      </c>
    </row>
    <row r="856" spans="3:11" x14ac:dyDescent="0.35">
      <c r="C856" s="191" t="s">
        <v>362</v>
      </c>
      <c r="D856" s="191" t="s">
        <v>307</v>
      </c>
      <c r="E856" s="283" t="s">
        <v>486</v>
      </c>
      <c r="F856" s="191" t="s">
        <v>71</v>
      </c>
      <c r="G856" s="191" t="s">
        <v>71</v>
      </c>
      <c r="I856" s="191" t="s">
        <v>91</v>
      </c>
      <c r="J856" s="374">
        <v>0</v>
      </c>
      <c r="K856" s="191" t="s">
        <v>71</v>
      </c>
    </row>
    <row r="857" spans="3:11" x14ac:dyDescent="0.35">
      <c r="C857" s="191" t="s">
        <v>334</v>
      </c>
      <c r="D857" s="191" t="s">
        <v>304</v>
      </c>
      <c r="E857" s="191" t="s">
        <v>473</v>
      </c>
      <c r="F857" s="191" t="s">
        <v>71</v>
      </c>
      <c r="G857" s="191" t="s">
        <v>71</v>
      </c>
      <c r="I857" s="191" t="s">
        <v>91</v>
      </c>
      <c r="J857" s="374">
        <v>0</v>
      </c>
      <c r="K857" s="191" t="s">
        <v>71</v>
      </c>
    </row>
    <row r="858" spans="3:11" x14ac:dyDescent="0.35">
      <c r="C858" s="191" t="s">
        <v>334</v>
      </c>
      <c r="D858" s="191" t="s">
        <v>307</v>
      </c>
      <c r="E858" s="283" t="s">
        <v>486</v>
      </c>
      <c r="F858" s="191" t="s">
        <v>71</v>
      </c>
      <c r="G858" s="191" t="s">
        <v>71</v>
      </c>
      <c r="I858" s="191" t="s">
        <v>91</v>
      </c>
      <c r="J858" s="374">
        <v>0</v>
      </c>
      <c r="K858" s="191" t="s">
        <v>71</v>
      </c>
    </row>
    <row r="859" spans="3:11" x14ac:dyDescent="0.35">
      <c r="C859" s="191" t="s">
        <v>338</v>
      </c>
      <c r="D859" s="191" t="s">
        <v>304</v>
      </c>
      <c r="E859" s="191" t="s">
        <v>473</v>
      </c>
      <c r="F859" s="191" t="s">
        <v>71</v>
      </c>
      <c r="G859" s="191" t="s">
        <v>71</v>
      </c>
      <c r="I859" s="191" t="s">
        <v>91</v>
      </c>
      <c r="J859" s="374">
        <v>0</v>
      </c>
      <c r="K859" s="191" t="s">
        <v>71</v>
      </c>
    </row>
    <row r="860" spans="3:11" x14ac:dyDescent="0.35">
      <c r="C860" s="191" t="s">
        <v>338</v>
      </c>
      <c r="D860" s="191" t="s">
        <v>307</v>
      </c>
      <c r="E860" s="283" t="s">
        <v>486</v>
      </c>
      <c r="F860" s="191" t="s">
        <v>71</v>
      </c>
      <c r="G860" s="191" t="s">
        <v>71</v>
      </c>
      <c r="I860" s="191" t="s">
        <v>91</v>
      </c>
      <c r="J860" s="374">
        <v>0</v>
      </c>
      <c r="K860" s="191" t="s">
        <v>71</v>
      </c>
    </row>
    <row r="861" spans="3:11" x14ac:dyDescent="0.35">
      <c r="C861" s="191" t="s">
        <v>384</v>
      </c>
      <c r="D861" s="191" t="s">
        <v>304</v>
      </c>
      <c r="E861" s="191" t="s">
        <v>473</v>
      </c>
      <c r="F861" s="191" t="s">
        <v>71</v>
      </c>
      <c r="G861" s="191" t="s">
        <v>71</v>
      </c>
      <c r="I861" s="191" t="s">
        <v>91</v>
      </c>
      <c r="J861" s="374">
        <v>0</v>
      </c>
      <c r="K861" s="191" t="s">
        <v>71</v>
      </c>
    </row>
    <row r="862" spans="3:11" x14ac:dyDescent="0.35">
      <c r="C862" s="191" t="s">
        <v>384</v>
      </c>
      <c r="D862" s="191" t="s">
        <v>307</v>
      </c>
      <c r="E862" s="283" t="s">
        <v>486</v>
      </c>
      <c r="F862" s="191" t="s">
        <v>71</v>
      </c>
      <c r="G862" s="191" t="s">
        <v>71</v>
      </c>
      <c r="I862" s="191" t="s">
        <v>91</v>
      </c>
      <c r="J862" s="374">
        <v>0</v>
      </c>
      <c r="K862" s="191" t="s">
        <v>71</v>
      </c>
    </row>
    <row r="863" spans="3:11" x14ac:dyDescent="0.35">
      <c r="C863" s="191" t="s">
        <v>395</v>
      </c>
      <c r="D863" s="191" t="s">
        <v>304</v>
      </c>
      <c r="E863" s="191" t="s">
        <v>473</v>
      </c>
      <c r="F863" s="191" t="s">
        <v>71</v>
      </c>
      <c r="G863" s="191" t="s">
        <v>71</v>
      </c>
      <c r="I863" s="191" t="s">
        <v>91</v>
      </c>
      <c r="J863" s="374">
        <v>0</v>
      </c>
      <c r="K863" s="191" t="s">
        <v>71</v>
      </c>
    </row>
    <row r="864" spans="3:11" x14ac:dyDescent="0.35">
      <c r="C864" s="191" t="s">
        <v>395</v>
      </c>
      <c r="D864" s="191" t="s">
        <v>307</v>
      </c>
      <c r="E864" s="283" t="s">
        <v>486</v>
      </c>
      <c r="F864" s="191" t="s">
        <v>71</v>
      </c>
      <c r="G864" s="191" t="s">
        <v>71</v>
      </c>
      <c r="I864" s="191" t="s">
        <v>91</v>
      </c>
      <c r="J864" s="374">
        <v>0</v>
      </c>
      <c r="K864" s="191" t="s">
        <v>71</v>
      </c>
    </row>
    <row r="865" spans="3:11" x14ac:dyDescent="0.35">
      <c r="C865" s="191" t="s">
        <v>377</v>
      </c>
      <c r="D865" s="191" t="s">
        <v>304</v>
      </c>
      <c r="E865" s="191" t="s">
        <v>473</v>
      </c>
      <c r="F865" s="191" t="s">
        <v>71</v>
      </c>
      <c r="G865" s="191" t="s">
        <v>71</v>
      </c>
      <c r="I865" s="191" t="s">
        <v>91</v>
      </c>
      <c r="J865" s="374">
        <v>0</v>
      </c>
      <c r="K865" s="191" t="s">
        <v>71</v>
      </c>
    </row>
    <row r="866" spans="3:11" x14ac:dyDescent="0.35">
      <c r="C866" s="191" t="s">
        <v>377</v>
      </c>
      <c r="D866" s="191" t="s">
        <v>307</v>
      </c>
      <c r="E866" s="283" t="s">
        <v>486</v>
      </c>
      <c r="F866" s="191" t="s">
        <v>71</v>
      </c>
      <c r="G866" s="191" t="s">
        <v>71</v>
      </c>
      <c r="I866" s="191" t="s">
        <v>91</v>
      </c>
      <c r="J866" s="374">
        <v>0</v>
      </c>
      <c r="K866" s="191" t="s">
        <v>71</v>
      </c>
    </row>
    <row r="867" spans="3:11" x14ac:dyDescent="0.35">
      <c r="C867" s="191" t="s">
        <v>401</v>
      </c>
      <c r="D867" s="191" t="s">
        <v>303</v>
      </c>
      <c r="E867" s="191" t="s">
        <v>461</v>
      </c>
      <c r="F867" s="191" t="s">
        <v>71</v>
      </c>
      <c r="G867" s="191" t="s">
        <v>71</v>
      </c>
      <c r="I867" s="191" t="s">
        <v>91</v>
      </c>
      <c r="J867" s="374">
        <v>1599592</v>
      </c>
      <c r="K867" s="191" t="s">
        <v>71</v>
      </c>
    </row>
    <row r="868" spans="3:11" x14ac:dyDescent="0.35">
      <c r="C868" s="191" t="s">
        <v>408</v>
      </c>
      <c r="D868" s="191" t="s">
        <v>303</v>
      </c>
      <c r="E868" s="191" t="s">
        <v>461</v>
      </c>
      <c r="F868" s="191" t="s">
        <v>71</v>
      </c>
      <c r="G868" s="191" t="s">
        <v>71</v>
      </c>
      <c r="I868" s="191" t="s">
        <v>91</v>
      </c>
      <c r="J868" s="374">
        <v>0</v>
      </c>
      <c r="K868" s="191" t="s">
        <v>71</v>
      </c>
    </row>
    <row r="869" spans="3:11" x14ac:dyDescent="0.35">
      <c r="C869" s="191" t="s">
        <v>368</v>
      </c>
      <c r="D869" s="191" t="s">
        <v>303</v>
      </c>
      <c r="E869" s="191" t="s">
        <v>461</v>
      </c>
      <c r="F869" s="191" t="s">
        <v>71</v>
      </c>
      <c r="G869" s="191" t="s">
        <v>71</v>
      </c>
      <c r="I869" s="191" t="s">
        <v>91</v>
      </c>
      <c r="J869" s="374">
        <v>0</v>
      </c>
      <c r="K869" s="191" t="s">
        <v>71</v>
      </c>
    </row>
    <row r="870" spans="3:11" x14ac:dyDescent="0.35">
      <c r="C870" s="191" t="s">
        <v>398</v>
      </c>
      <c r="D870" s="191" t="s">
        <v>303</v>
      </c>
      <c r="E870" s="191" t="s">
        <v>461</v>
      </c>
      <c r="F870" s="191" t="s">
        <v>71</v>
      </c>
      <c r="G870" s="191" t="s">
        <v>71</v>
      </c>
      <c r="I870" s="191" t="s">
        <v>91</v>
      </c>
      <c r="J870" s="374">
        <v>0</v>
      </c>
      <c r="K870" s="191" t="s">
        <v>71</v>
      </c>
    </row>
    <row r="871" spans="3:11" x14ac:dyDescent="0.35">
      <c r="C871" s="191" t="s">
        <v>365</v>
      </c>
      <c r="D871" s="191" t="s">
        <v>303</v>
      </c>
      <c r="E871" s="191" t="s">
        <v>461</v>
      </c>
      <c r="F871" s="191" t="s">
        <v>71</v>
      </c>
      <c r="G871" s="191" t="s">
        <v>71</v>
      </c>
      <c r="I871" s="191" t="s">
        <v>91</v>
      </c>
      <c r="J871" s="374">
        <v>0</v>
      </c>
      <c r="K871" s="191" t="s">
        <v>71</v>
      </c>
    </row>
    <row r="872" spans="3:11" x14ac:dyDescent="0.35">
      <c r="C872" s="191" t="s">
        <v>390</v>
      </c>
      <c r="D872" s="191" t="s">
        <v>303</v>
      </c>
      <c r="E872" s="191" t="s">
        <v>461</v>
      </c>
      <c r="F872" s="191" t="s">
        <v>71</v>
      </c>
      <c r="G872" s="191" t="s">
        <v>71</v>
      </c>
      <c r="I872" s="191" t="s">
        <v>91</v>
      </c>
      <c r="J872" s="374">
        <v>0</v>
      </c>
      <c r="K872" s="191" t="s">
        <v>71</v>
      </c>
    </row>
    <row r="873" spans="3:11" x14ac:dyDescent="0.35">
      <c r="C873" s="191" t="s">
        <v>356</v>
      </c>
      <c r="D873" s="191" t="s">
        <v>303</v>
      </c>
      <c r="E873" s="191" t="s">
        <v>461</v>
      </c>
      <c r="F873" s="191" t="s">
        <v>71</v>
      </c>
      <c r="G873" s="191" t="s">
        <v>71</v>
      </c>
      <c r="I873" s="191" t="s">
        <v>91</v>
      </c>
      <c r="J873" s="374">
        <v>0</v>
      </c>
      <c r="K873" s="191" t="s">
        <v>71</v>
      </c>
    </row>
    <row r="874" spans="3:11" x14ac:dyDescent="0.35">
      <c r="C874" s="191" t="s">
        <v>328</v>
      </c>
      <c r="D874" s="191" t="s">
        <v>303</v>
      </c>
      <c r="E874" s="191" t="s">
        <v>461</v>
      </c>
      <c r="F874" s="191" t="s">
        <v>71</v>
      </c>
      <c r="G874" s="191" t="s">
        <v>71</v>
      </c>
      <c r="I874" s="191" t="s">
        <v>91</v>
      </c>
      <c r="J874" s="375">
        <v>0</v>
      </c>
      <c r="K874" s="191" t="s">
        <v>71</v>
      </c>
    </row>
    <row r="875" spans="3:11" x14ac:dyDescent="0.35">
      <c r="C875" s="191" t="s">
        <v>403</v>
      </c>
      <c r="D875" s="191" t="s">
        <v>303</v>
      </c>
      <c r="E875" s="191" t="s">
        <v>461</v>
      </c>
      <c r="F875" s="191" t="s">
        <v>71</v>
      </c>
      <c r="G875" s="191" t="s">
        <v>71</v>
      </c>
      <c r="I875" s="191" t="s">
        <v>91</v>
      </c>
      <c r="J875" s="374">
        <v>0</v>
      </c>
      <c r="K875" s="191" t="s">
        <v>71</v>
      </c>
    </row>
    <row r="876" spans="3:11" x14ac:dyDescent="0.35">
      <c r="C876" s="191" t="s">
        <v>336</v>
      </c>
      <c r="D876" s="191" t="s">
        <v>303</v>
      </c>
      <c r="E876" s="191" t="s">
        <v>461</v>
      </c>
      <c r="F876" s="191" t="s">
        <v>71</v>
      </c>
      <c r="G876" s="191" t="s">
        <v>71</v>
      </c>
      <c r="I876" s="191" t="s">
        <v>91</v>
      </c>
      <c r="J876" s="374">
        <v>0</v>
      </c>
      <c r="K876" s="191" t="s">
        <v>71</v>
      </c>
    </row>
    <row r="877" spans="3:11" x14ac:dyDescent="0.35">
      <c r="C877" s="191" t="s">
        <v>374</v>
      </c>
      <c r="D877" s="191" t="s">
        <v>303</v>
      </c>
      <c r="E877" s="191" t="s">
        <v>461</v>
      </c>
      <c r="F877" s="191" t="s">
        <v>71</v>
      </c>
      <c r="G877" s="191" t="s">
        <v>71</v>
      </c>
      <c r="I877" s="191" t="s">
        <v>91</v>
      </c>
      <c r="J877" s="374">
        <v>0</v>
      </c>
      <c r="K877" s="191" t="s">
        <v>71</v>
      </c>
    </row>
    <row r="878" spans="3:11" x14ac:dyDescent="0.35">
      <c r="C878" s="191" t="s">
        <v>379</v>
      </c>
      <c r="D878" s="191" t="s">
        <v>303</v>
      </c>
      <c r="E878" s="191" t="s">
        <v>461</v>
      </c>
      <c r="F878" s="191" t="s">
        <v>71</v>
      </c>
      <c r="G878" s="191" t="s">
        <v>71</v>
      </c>
      <c r="I878" s="191" t="s">
        <v>91</v>
      </c>
      <c r="J878" s="374">
        <v>0</v>
      </c>
      <c r="K878" s="191" t="s">
        <v>71</v>
      </c>
    </row>
    <row r="879" spans="3:11" x14ac:dyDescent="0.35">
      <c r="C879" s="191" t="s">
        <v>392</v>
      </c>
      <c r="D879" s="191" t="s">
        <v>303</v>
      </c>
      <c r="E879" s="191" t="s">
        <v>461</v>
      </c>
      <c r="F879" s="191" t="s">
        <v>71</v>
      </c>
      <c r="G879" s="191" t="s">
        <v>71</v>
      </c>
      <c r="I879" s="191" t="s">
        <v>91</v>
      </c>
      <c r="J879" s="374">
        <v>0</v>
      </c>
      <c r="K879" s="191" t="s">
        <v>71</v>
      </c>
    </row>
    <row r="880" spans="3:11" x14ac:dyDescent="0.35">
      <c r="C880" s="191" t="s">
        <v>406</v>
      </c>
      <c r="D880" s="191" t="s">
        <v>303</v>
      </c>
      <c r="E880" s="191" t="s">
        <v>461</v>
      </c>
      <c r="F880" s="191" t="s">
        <v>71</v>
      </c>
      <c r="G880" s="191" t="s">
        <v>71</v>
      </c>
      <c r="I880" s="191" t="s">
        <v>91</v>
      </c>
      <c r="J880" s="374">
        <v>0</v>
      </c>
      <c r="K880" s="191" t="s">
        <v>71</v>
      </c>
    </row>
    <row r="881" spans="3:11" x14ac:dyDescent="0.35">
      <c r="C881" s="191" t="s">
        <v>410</v>
      </c>
      <c r="D881" s="191" t="s">
        <v>303</v>
      </c>
      <c r="E881" s="191" t="s">
        <v>461</v>
      </c>
      <c r="F881" s="191" t="s">
        <v>71</v>
      </c>
      <c r="G881" s="191" t="s">
        <v>71</v>
      </c>
      <c r="I881" s="191" t="s">
        <v>91</v>
      </c>
      <c r="J881" s="374">
        <v>0</v>
      </c>
      <c r="K881" s="191" t="s">
        <v>71</v>
      </c>
    </row>
    <row r="882" spans="3:11" x14ac:dyDescent="0.35">
      <c r="C882" s="191" t="s">
        <v>343</v>
      </c>
      <c r="D882" s="191" t="s">
        <v>303</v>
      </c>
      <c r="E882" s="191" t="s">
        <v>461</v>
      </c>
      <c r="F882" s="191" t="s">
        <v>71</v>
      </c>
      <c r="G882" s="191" t="s">
        <v>71</v>
      </c>
      <c r="I882" s="191" t="s">
        <v>91</v>
      </c>
      <c r="J882" s="374">
        <v>0</v>
      </c>
      <c r="K882" s="191" t="s">
        <v>71</v>
      </c>
    </row>
    <row r="883" spans="3:11" x14ac:dyDescent="0.35">
      <c r="C883" s="191" t="s">
        <v>353</v>
      </c>
      <c r="D883" s="191" t="s">
        <v>303</v>
      </c>
      <c r="E883" s="191" t="s">
        <v>461</v>
      </c>
      <c r="F883" s="191" t="s">
        <v>71</v>
      </c>
      <c r="G883" s="191" t="s">
        <v>71</v>
      </c>
      <c r="I883" s="191" t="s">
        <v>91</v>
      </c>
      <c r="J883" s="374">
        <v>16653621</v>
      </c>
      <c r="K883" s="191" t="s">
        <v>71</v>
      </c>
    </row>
    <row r="884" spans="3:11" x14ac:dyDescent="0.35">
      <c r="C884" s="191" t="s">
        <v>387</v>
      </c>
      <c r="D884" s="191" t="s">
        <v>303</v>
      </c>
      <c r="E884" s="191" t="s">
        <v>461</v>
      </c>
      <c r="F884" s="191" t="s">
        <v>71</v>
      </c>
      <c r="G884" s="191" t="s">
        <v>71</v>
      </c>
      <c r="I884" s="191" t="s">
        <v>91</v>
      </c>
      <c r="J884" s="374">
        <v>0</v>
      </c>
      <c r="K884" s="191" t="s">
        <v>71</v>
      </c>
    </row>
    <row r="885" spans="3:11" x14ac:dyDescent="0.35">
      <c r="C885" s="191" t="s">
        <v>382</v>
      </c>
      <c r="D885" s="191" t="s">
        <v>303</v>
      </c>
      <c r="E885" s="191" t="s">
        <v>461</v>
      </c>
      <c r="F885" s="191" t="s">
        <v>71</v>
      </c>
      <c r="G885" s="191" t="s">
        <v>71</v>
      </c>
      <c r="I885" s="191" t="s">
        <v>91</v>
      </c>
      <c r="J885" s="374">
        <v>0</v>
      </c>
      <c r="K885" s="191" t="s">
        <v>71</v>
      </c>
    </row>
    <row r="886" spans="3:11" x14ac:dyDescent="0.35">
      <c r="C886" s="191" t="s">
        <v>346</v>
      </c>
      <c r="D886" s="191" t="s">
        <v>303</v>
      </c>
      <c r="E886" s="191" t="s">
        <v>461</v>
      </c>
      <c r="F886" s="191" t="s">
        <v>71</v>
      </c>
      <c r="G886" s="191" t="s">
        <v>71</v>
      </c>
      <c r="I886" s="191" t="s">
        <v>91</v>
      </c>
      <c r="J886" s="374">
        <v>0</v>
      </c>
      <c r="K886" s="191" t="s">
        <v>71</v>
      </c>
    </row>
    <row r="887" spans="3:11" x14ac:dyDescent="0.35">
      <c r="C887" s="191" t="s">
        <v>359</v>
      </c>
      <c r="D887" s="191" t="s">
        <v>303</v>
      </c>
      <c r="E887" s="191" t="s">
        <v>461</v>
      </c>
      <c r="F887" s="191" t="s">
        <v>71</v>
      </c>
      <c r="G887" s="191" t="s">
        <v>71</v>
      </c>
      <c r="I887" s="191" t="s">
        <v>91</v>
      </c>
      <c r="J887" s="374">
        <v>0</v>
      </c>
      <c r="K887" s="191" t="s">
        <v>71</v>
      </c>
    </row>
    <row r="888" spans="3:11" x14ac:dyDescent="0.35">
      <c r="C888" s="191" t="s">
        <v>341</v>
      </c>
      <c r="D888" s="191" t="s">
        <v>303</v>
      </c>
      <c r="E888" s="191" t="s">
        <v>461</v>
      </c>
      <c r="F888" s="191" t="s">
        <v>71</v>
      </c>
      <c r="G888" s="191" t="s">
        <v>71</v>
      </c>
      <c r="I888" s="191" t="s">
        <v>91</v>
      </c>
      <c r="J888" s="374">
        <v>0</v>
      </c>
      <c r="K888" s="191" t="s">
        <v>71</v>
      </c>
    </row>
    <row r="889" spans="3:11" x14ac:dyDescent="0.35">
      <c r="C889" s="191" t="s">
        <v>351</v>
      </c>
      <c r="D889" s="191" t="s">
        <v>303</v>
      </c>
      <c r="E889" s="191" t="s">
        <v>461</v>
      </c>
      <c r="F889" s="191" t="s">
        <v>71</v>
      </c>
      <c r="G889" s="191" t="s">
        <v>71</v>
      </c>
      <c r="I889" s="191" t="s">
        <v>91</v>
      </c>
      <c r="J889" s="374">
        <v>0</v>
      </c>
      <c r="K889" s="191" t="s">
        <v>71</v>
      </c>
    </row>
    <row r="890" spans="3:11" x14ac:dyDescent="0.35">
      <c r="C890" s="191" t="s">
        <v>372</v>
      </c>
      <c r="D890" s="191" t="s">
        <v>303</v>
      </c>
      <c r="E890" s="191" t="s">
        <v>461</v>
      </c>
      <c r="F890" s="191" t="s">
        <v>71</v>
      </c>
      <c r="G890" s="191" t="s">
        <v>71</v>
      </c>
      <c r="I890" s="191" t="s">
        <v>91</v>
      </c>
      <c r="J890" s="374">
        <v>0</v>
      </c>
      <c r="K890" s="191" t="s">
        <v>71</v>
      </c>
    </row>
    <row r="891" spans="3:11" x14ac:dyDescent="0.35">
      <c r="C891" s="191" t="s">
        <v>348</v>
      </c>
      <c r="D891" s="191" t="s">
        <v>303</v>
      </c>
      <c r="E891" s="191" t="s">
        <v>461</v>
      </c>
      <c r="F891" s="191" t="s">
        <v>71</v>
      </c>
      <c r="G891" s="191" t="s">
        <v>71</v>
      </c>
      <c r="I891" s="191" t="s">
        <v>91</v>
      </c>
      <c r="J891" s="374">
        <v>0</v>
      </c>
      <c r="K891" s="191" t="s">
        <v>71</v>
      </c>
    </row>
    <row r="892" spans="3:11" x14ac:dyDescent="0.35">
      <c r="C892" s="191" t="s">
        <v>362</v>
      </c>
      <c r="D892" s="191" t="s">
        <v>303</v>
      </c>
      <c r="E892" s="191" t="s">
        <v>461</v>
      </c>
      <c r="F892" s="191" t="s">
        <v>71</v>
      </c>
      <c r="G892" s="191" t="s">
        <v>71</v>
      </c>
      <c r="I892" s="191" t="s">
        <v>91</v>
      </c>
      <c r="J892" s="374">
        <v>0</v>
      </c>
      <c r="K892" s="191" t="s">
        <v>71</v>
      </c>
    </row>
    <row r="893" spans="3:11" x14ac:dyDescent="0.35">
      <c r="C893" s="191" t="s">
        <v>334</v>
      </c>
      <c r="D893" s="191" t="s">
        <v>303</v>
      </c>
      <c r="E893" s="191" t="s">
        <v>461</v>
      </c>
      <c r="F893" s="191" t="s">
        <v>71</v>
      </c>
      <c r="G893" s="191" t="s">
        <v>71</v>
      </c>
      <c r="I893" s="191" t="s">
        <v>91</v>
      </c>
      <c r="J893" s="374">
        <v>0</v>
      </c>
      <c r="K893" s="191" t="s">
        <v>71</v>
      </c>
    </row>
    <row r="894" spans="3:11" x14ac:dyDescent="0.35">
      <c r="C894" s="191" t="s">
        <v>338</v>
      </c>
      <c r="D894" s="191" t="s">
        <v>303</v>
      </c>
      <c r="E894" s="191" t="s">
        <v>461</v>
      </c>
      <c r="F894" s="191" t="s">
        <v>71</v>
      </c>
      <c r="G894" s="191" t="s">
        <v>71</v>
      </c>
      <c r="I894" s="191" t="s">
        <v>91</v>
      </c>
      <c r="J894" s="374">
        <v>0</v>
      </c>
      <c r="K894" s="191" t="s">
        <v>71</v>
      </c>
    </row>
    <row r="895" spans="3:11" x14ac:dyDescent="0.35">
      <c r="C895" s="191" t="s">
        <v>384</v>
      </c>
      <c r="D895" s="191" t="s">
        <v>303</v>
      </c>
      <c r="E895" s="191" t="s">
        <v>461</v>
      </c>
      <c r="F895" s="191" t="s">
        <v>71</v>
      </c>
      <c r="G895" s="191" t="s">
        <v>71</v>
      </c>
      <c r="I895" s="191" t="s">
        <v>91</v>
      </c>
      <c r="J895" s="374">
        <v>0</v>
      </c>
      <c r="K895" s="191" t="s">
        <v>71</v>
      </c>
    </row>
    <row r="896" spans="3:11" x14ac:dyDescent="0.35">
      <c r="C896" s="191" t="s">
        <v>395</v>
      </c>
      <c r="D896" s="191" t="s">
        <v>303</v>
      </c>
      <c r="E896" s="191" t="s">
        <v>461</v>
      </c>
      <c r="F896" s="191" t="s">
        <v>71</v>
      </c>
      <c r="G896" s="191" t="s">
        <v>71</v>
      </c>
      <c r="I896" s="191" t="s">
        <v>91</v>
      </c>
      <c r="J896" s="374">
        <v>0</v>
      </c>
      <c r="K896" s="191" t="s">
        <v>71</v>
      </c>
    </row>
    <row r="897" spans="3:11" x14ac:dyDescent="0.35">
      <c r="C897" s="191" t="s">
        <v>377</v>
      </c>
      <c r="D897" s="191" t="s">
        <v>303</v>
      </c>
      <c r="E897" s="191" t="s">
        <v>461</v>
      </c>
      <c r="F897" s="191" t="s">
        <v>71</v>
      </c>
      <c r="G897" s="191" t="s">
        <v>71</v>
      </c>
      <c r="I897" s="191" t="s">
        <v>91</v>
      </c>
      <c r="J897" s="374">
        <v>0</v>
      </c>
      <c r="K897" s="191" t="s">
        <v>71</v>
      </c>
    </row>
    <row r="898" spans="3:11" x14ac:dyDescent="0.35">
      <c r="C898" s="191" t="s">
        <v>401</v>
      </c>
      <c r="D898" s="191" t="s">
        <v>303</v>
      </c>
      <c r="E898" s="191" t="s">
        <v>460</v>
      </c>
      <c r="F898" s="191" t="s">
        <v>71</v>
      </c>
      <c r="G898" s="191" t="s">
        <v>71</v>
      </c>
      <c r="I898" s="191" t="s">
        <v>91</v>
      </c>
      <c r="J898" s="374">
        <v>4957546</v>
      </c>
      <c r="K898" s="191" t="s">
        <v>71</v>
      </c>
    </row>
    <row r="899" spans="3:11" x14ac:dyDescent="0.35">
      <c r="C899" s="191" t="s">
        <v>408</v>
      </c>
      <c r="D899" s="191" t="s">
        <v>303</v>
      </c>
      <c r="E899" s="191" t="s">
        <v>460</v>
      </c>
      <c r="F899" s="191" t="s">
        <v>71</v>
      </c>
      <c r="G899" s="191" t="s">
        <v>71</v>
      </c>
      <c r="I899" s="191" t="s">
        <v>91</v>
      </c>
      <c r="J899" s="374">
        <v>2150966</v>
      </c>
      <c r="K899" s="191" t="s">
        <v>71</v>
      </c>
    </row>
    <row r="900" spans="3:11" x14ac:dyDescent="0.35">
      <c r="C900" s="191" t="s">
        <v>368</v>
      </c>
      <c r="D900" s="191" t="s">
        <v>303</v>
      </c>
      <c r="E900" s="191" t="s">
        <v>460</v>
      </c>
      <c r="F900" s="191" t="s">
        <v>71</v>
      </c>
      <c r="G900" s="191" t="s">
        <v>71</v>
      </c>
      <c r="I900" s="191" t="s">
        <v>91</v>
      </c>
      <c r="J900" s="374">
        <v>31110255</v>
      </c>
      <c r="K900" s="191" t="s">
        <v>71</v>
      </c>
    </row>
    <row r="901" spans="3:11" x14ac:dyDescent="0.35">
      <c r="C901" s="191" t="s">
        <v>398</v>
      </c>
      <c r="D901" s="191" t="s">
        <v>303</v>
      </c>
      <c r="E901" s="191" t="s">
        <v>460</v>
      </c>
      <c r="F901" s="191" t="s">
        <v>71</v>
      </c>
      <c r="G901" s="191" t="s">
        <v>71</v>
      </c>
      <c r="I901" s="191" t="s">
        <v>91</v>
      </c>
      <c r="J901" s="374">
        <v>0</v>
      </c>
      <c r="K901" s="191" t="s">
        <v>71</v>
      </c>
    </row>
    <row r="902" spans="3:11" x14ac:dyDescent="0.35">
      <c r="C902" s="191" t="s">
        <v>365</v>
      </c>
      <c r="D902" s="191" t="s">
        <v>303</v>
      </c>
      <c r="E902" s="191" t="s">
        <v>460</v>
      </c>
      <c r="F902" s="191" t="s">
        <v>71</v>
      </c>
      <c r="G902" s="191" t="s">
        <v>71</v>
      </c>
      <c r="I902" s="191" t="s">
        <v>91</v>
      </c>
      <c r="J902" s="374">
        <v>5913546</v>
      </c>
      <c r="K902" s="191" t="s">
        <v>71</v>
      </c>
    </row>
    <row r="903" spans="3:11" x14ac:dyDescent="0.35">
      <c r="C903" s="191" t="s">
        <v>390</v>
      </c>
      <c r="D903" s="191" t="s">
        <v>303</v>
      </c>
      <c r="E903" s="191" t="s">
        <v>460</v>
      </c>
      <c r="F903" s="191" t="s">
        <v>71</v>
      </c>
      <c r="G903" s="191" t="s">
        <v>71</v>
      </c>
      <c r="I903" s="191" t="s">
        <v>91</v>
      </c>
      <c r="J903" s="374">
        <v>12000</v>
      </c>
      <c r="K903" s="191" t="s">
        <v>71</v>
      </c>
    </row>
    <row r="904" spans="3:11" x14ac:dyDescent="0.35">
      <c r="C904" s="191" t="s">
        <v>356</v>
      </c>
      <c r="D904" s="191" t="s">
        <v>303</v>
      </c>
      <c r="E904" s="191" t="s">
        <v>460</v>
      </c>
      <c r="F904" s="191" t="s">
        <v>71</v>
      </c>
      <c r="G904" s="191" t="s">
        <v>71</v>
      </c>
      <c r="I904" s="191" t="s">
        <v>91</v>
      </c>
      <c r="J904" s="374">
        <v>13062840</v>
      </c>
      <c r="K904" s="191" t="s">
        <v>71</v>
      </c>
    </row>
    <row r="905" spans="3:11" x14ac:dyDescent="0.35">
      <c r="C905" s="191" t="s">
        <v>328</v>
      </c>
      <c r="D905" s="191" t="s">
        <v>303</v>
      </c>
      <c r="E905" s="191" t="s">
        <v>460</v>
      </c>
      <c r="F905" s="191" t="s">
        <v>71</v>
      </c>
      <c r="G905" s="191" t="s">
        <v>71</v>
      </c>
      <c r="I905" s="191" t="s">
        <v>91</v>
      </c>
      <c r="J905" s="375">
        <v>276612730</v>
      </c>
      <c r="K905" s="191" t="s">
        <v>71</v>
      </c>
    </row>
    <row r="906" spans="3:11" x14ac:dyDescent="0.35">
      <c r="C906" s="191" t="s">
        <v>403</v>
      </c>
      <c r="D906" s="191" t="s">
        <v>303</v>
      </c>
      <c r="E906" s="191" t="s">
        <v>460</v>
      </c>
      <c r="F906" s="191" t="s">
        <v>71</v>
      </c>
      <c r="G906" s="191" t="s">
        <v>71</v>
      </c>
      <c r="I906" s="191" t="s">
        <v>91</v>
      </c>
      <c r="J906" s="374">
        <v>0</v>
      </c>
      <c r="K906" s="191" t="s">
        <v>71</v>
      </c>
    </row>
    <row r="907" spans="3:11" x14ac:dyDescent="0.35">
      <c r="C907" s="191" t="s">
        <v>336</v>
      </c>
      <c r="D907" s="191" t="s">
        <v>303</v>
      </c>
      <c r="E907" s="191" t="s">
        <v>460</v>
      </c>
      <c r="F907" s="191" t="s">
        <v>71</v>
      </c>
      <c r="G907" s="191" t="s">
        <v>71</v>
      </c>
      <c r="I907" s="191" t="s">
        <v>91</v>
      </c>
      <c r="J907" s="374">
        <v>22826592</v>
      </c>
      <c r="K907" s="191" t="s">
        <v>71</v>
      </c>
    </row>
    <row r="908" spans="3:11" x14ac:dyDescent="0.35">
      <c r="C908" s="191" t="s">
        <v>374</v>
      </c>
      <c r="D908" s="191" t="s">
        <v>303</v>
      </c>
      <c r="E908" s="191" t="s">
        <v>460</v>
      </c>
      <c r="F908" s="191" t="s">
        <v>71</v>
      </c>
      <c r="G908" s="191" t="s">
        <v>71</v>
      </c>
      <c r="I908" s="191" t="s">
        <v>91</v>
      </c>
      <c r="J908" s="374">
        <v>6015140</v>
      </c>
      <c r="K908" s="191" t="s">
        <v>71</v>
      </c>
    </row>
    <row r="909" spans="3:11" x14ac:dyDescent="0.35">
      <c r="C909" s="191" t="s">
        <v>379</v>
      </c>
      <c r="D909" s="191" t="s">
        <v>303</v>
      </c>
      <c r="E909" s="191" t="s">
        <v>460</v>
      </c>
      <c r="F909" s="191" t="s">
        <v>71</v>
      </c>
      <c r="G909" s="191" t="s">
        <v>71</v>
      </c>
      <c r="I909" s="191" t="s">
        <v>91</v>
      </c>
      <c r="J909" s="374">
        <v>4803940</v>
      </c>
      <c r="K909" s="191" t="s">
        <v>71</v>
      </c>
    </row>
    <row r="910" spans="3:11" x14ac:dyDescent="0.35">
      <c r="C910" s="191" t="s">
        <v>392</v>
      </c>
      <c r="D910" s="191" t="s">
        <v>303</v>
      </c>
      <c r="E910" s="191" t="s">
        <v>460</v>
      </c>
      <c r="F910" s="191" t="s">
        <v>71</v>
      </c>
      <c r="G910" s="191" t="s">
        <v>71</v>
      </c>
      <c r="I910" s="191" t="s">
        <v>91</v>
      </c>
      <c r="J910" s="374">
        <v>0</v>
      </c>
      <c r="K910" s="191" t="s">
        <v>71</v>
      </c>
    </row>
    <row r="911" spans="3:11" x14ac:dyDescent="0.35">
      <c r="C911" s="191" t="s">
        <v>406</v>
      </c>
      <c r="D911" s="191" t="s">
        <v>303</v>
      </c>
      <c r="E911" s="191" t="s">
        <v>460</v>
      </c>
      <c r="F911" s="191" t="s">
        <v>71</v>
      </c>
      <c r="G911" s="191" t="s">
        <v>71</v>
      </c>
      <c r="I911" s="191" t="s">
        <v>91</v>
      </c>
      <c r="J911" s="374">
        <v>956960</v>
      </c>
      <c r="K911" s="191" t="s">
        <v>71</v>
      </c>
    </row>
    <row r="912" spans="3:11" x14ac:dyDescent="0.35">
      <c r="C912" s="191" t="s">
        <v>410</v>
      </c>
      <c r="D912" s="191" t="s">
        <v>303</v>
      </c>
      <c r="E912" s="191" t="s">
        <v>460</v>
      </c>
      <c r="F912" s="191" t="s">
        <v>71</v>
      </c>
      <c r="G912" s="191" t="s">
        <v>71</v>
      </c>
      <c r="I912" s="191" t="s">
        <v>91</v>
      </c>
      <c r="J912" s="374">
        <v>593980</v>
      </c>
      <c r="K912" s="191" t="s">
        <v>71</v>
      </c>
    </row>
    <row r="913" spans="3:11" x14ac:dyDescent="0.35">
      <c r="C913" s="191" t="s">
        <v>343</v>
      </c>
      <c r="D913" s="191" t="s">
        <v>303</v>
      </c>
      <c r="E913" s="191" t="s">
        <v>460</v>
      </c>
      <c r="F913" s="191" t="s">
        <v>71</v>
      </c>
      <c r="G913" s="191" t="s">
        <v>71</v>
      </c>
      <c r="I913" s="191" t="s">
        <v>91</v>
      </c>
      <c r="J913" s="374">
        <v>16933462</v>
      </c>
      <c r="K913" s="191" t="s">
        <v>71</v>
      </c>
    </row>
    <row r="914" spans="3:11" x14ac:dyDescent="0.35">
      <c r="C914" s="191" t="s">
        <v>353</v>
      </c>
      <c r="D914" s="191" t="s">
        <v>303</v>
      </c>
      <c r="E914" s="191" t="s">
        <v>460</v>
      </c>
      <c r="F914" s="191" t="s">
        <v>71</v>
      </c>
      <c r="G914" s="191" t="s">
        <v>71</v>
      </c>
      <c r="I914" s="191" t="s">
        <v>91</v>
      </c>
      <c r="J914" s="374">
        <v>60767545</v>
      </c>
      <c r="K914" s="191" t="s">
        <v>71</v>
      </c>
    </row>
    <row r="915" spans="3:11" x14ac:dyDescent="0.35">
      <c r="C915" s="191" t="s">
        <v>387</v>
      </c>
      <c r="D915" s="191" t="s">
        <v>303</v>
      </c>
      <c r="E915" s="191" t="s">
        <v>460</v>
      </c>
      <c r="F915" s="191" t="s">
        <v>71</v>
      </c>
      <c r="G915" s="191" t="s">
        <v>71</v>
      </c>
      <c r="I915" s="191" t="s">
        <v>91</v>
      </c>
      <c r="J915" s="374">
        <v>437920</v>
      </c>
      <c r="K915" s="191" t="s">
        <v>71</v>
      </c>
    </row>
    <row r="916" spans="3:11" x14ac:dyDescent="0.35">
      <c r="C916" s="191" t="s">
        <v>382</v>
      </c>
      <c r="D916" s="191" t="s">
        <v>303</v>
      </c>
      <c r="E916" s="191" t="s">
        <v>460</v>
      </c>
      <c r="F916" s="191" t="s">
        <v>71</v>
      </c>
      <c r="G916" s="191" t="s">
        <v>71</v>
      </c>
      <c r="I916" s="191" t="s">
        <v>91</v>
      </c>
      <c r="J916" s="374">
        <v>210810</v>
      </c>
      <c r="K916" s="191" t="s">
        <v>71</v>
      </c>
    </row>
    <row r="917" spans="3:11" x14ac:dyDescent="0.35">
      <c r="C917" s="191" t="s">
        <v>346</v>
      </c>
      <c r="D917" s="191" t="s">
        <v>303</v>
      </c>
      <c r="E917" s="191" t="s">
        <v>460</v>
      </c>
      <c r="F917" s="191" t="s">
        <v>71</v>
      </c>
      <c r="G917" s="191" t="s">
        <v>71</v>
      </c>
      <c r="I917" s="191" t="s">
        <v>91</v>
      </c>
      <c r="J917" s="374">
        <v>0</v>
      </c>
      <c r="K917" s="191" t="s">
        <v>71</v>
      </c>
    </row>
    <row r="918" spans="3:11" x14ac:dyDescent="0.35">
      <c r="C918" s="191" t="s">
        <v>359</v>
      </c>
      <c r="D918" s="191" t="s">
        <v>303</v>
      </c>
      <c r="E918" s="191" t="s">
        <v>460</v>
      </c>
      <c r="F918" s="191" t="s">
        <v>71</v>
      </c>
      <c r="G918" s="191" t="s">
        <v>71</v>
      </c>
      <c r="I918" s="191" t="s">
        <v>91</v>
      </c>
      <c r="J918" s="374">
        <v>3282446</v>
      </c>
      <c r="K918" s="191" t="s">
        <v>71</v>
      </c>
    </row>
    <row r="919" spans="3:11" x14ac:dyDescent="0.35">
      <c r="C919" s="191" t="s">
        <v>341</v>
      </c>
      <c r="D919" s="191" t="s">
        <v>303</v>
      </c>
      <c r="E919" s="191" t="s">
        <v>460</v>
      </c>
      <c r="F919" s="191" t="s">
        <v>71</v>
      </c>
      <c r="G919" s="191" t="s">
        <v>71</v>
      </c>
      <c r="I919" s="191" t="s">
        <v>91</v>
      </c>
      <c r="J919" s="374">
        <v>145119653</v>
      </c>
      <c r="K919" s="191" t="s">
        <v>71</v>
      </c>
    </row>
    <row r="920" spans="3:11" x14ac:dyDescent="0.35">
      <c r="C920" s="191" t="s">
        <v>351</v>
      </c>
      <c r="D920" s="191" t="s">
        <v>303</v>
      </c>
      <c r="E920" s="191" t="s">
        <v>460</v>
      </c>
      <c r="F920" s="191" t="s">
        <v>71</v>
      </c>
      <c r="G920" s="191" t="s">
        <v>71</v>
      </c>
      <c r="I920" s="191" t="s">
        <v>91</v>
      </c>
      <c r="J920" s="374">
        <v>45944993</v>
      </c>
      <c r="K920" s="191" t="s">
        <v>71</v>
      </c>
    </row>
    <row r="921" spans="3:11" x14ac:dyDescent="0.35">
      <c r="C921" s="191" t="s">
        <v>372</v>
      </c>
      <c r="D921" s="191" t="s">
        <v>303</v>
      </c>
      <c r="E921" s="191" t="s">
        <v>460</v>
      </c>
      <c r="F921" s="191" t="s">
        <v>71</v>
      </c>
      <c r="G921" s="191" t="s">
        <v>71</v>
      </c>
      <c r="I921" s="191" t="s">
        <v>91</v>
      </c>
      <c r="J921" s="374">
        <v>3958137</v>
      </c>
      <c r="K921" s="191" t="s">
        <v>71</v>
      </c>
    </row>
    <row r="922" spans="3:11" x14ac:dyDescent="0.35">
      <c r="C922" s="191" t="s">
        <v>348</v>
      </c>
      <c r="D922" s="191" t="s">
        <v>303</v>
      </c>
      <c r="E922" s="191" t="s">
        <v>460</v>
      </c>
      <c r="F922" s="191" t="s">
        <v>71</v>
      </c>
      <c r="G922" s="191" t="s">
        <v>71</v>
      </c>
      <c r="I922" s="191" t="s">
        <v>91</v>
      </c>
      <c r="J922" s="374">
        <v>0</v>
      </c>
      <c r="K922" s="191" t="s">
        <v>71</v>
      </c>
    </row>
    <row r="923" spans="3:11" x14ac:dyDescent="0.35">
      <c r="C923" s="191" t="s">
        <v>362</v>
      </c>
      <c r="D923" s="191" t="s">
        <v>303</v>
      </c>
      <c r="E923" s="191" t="s">
        <v>460</v>
      </c>
      <c r="F923" s="191" t="s">
        <v>71</v>
      </c>
      <c r="G923" s="191" t="s">
        <v>71</v>
      </c>
      <c r="I923" s="191" t="s">
        <v>91</v>
      </c>
      <c r="J923" s="374">
        <v>26263915</v>
      </c>
      <c r="K923" s="191" t="s">
        <v>71</v>
      </c>
    </row>
    <row r="924" spans="3:11" x14ac:dyDescent="0.35">
      <c r="C924" s="191" t="s">
        <v>334</v>
      </c>
      <c r="D924" s="191" t="s">
        <v>303</v>
      </c>
      <c r="E924" s="191" t="s">
        <v>460</v>
      </c>
      <c r="F924" s="191" t="s">
        <v>71</v>
      </c>
      <c r="G924" s="191" t="s">
        <v>71</v>
      </c>
      <c r="I924" s="191" t="s">
        <v>91</v>
      </c>
      <c r="J924" s="374">
        <v>366910394</v>
      </c>
      <c r="K924" s="191" t="s">
        <v>71</v>
      </c>
    </row>
    <row r="925" spans="3:11" x14ac:dyDescent="0.35">
      <c r="C925" s="191" t="s">
        <v>338</v>
      </c>
      <c r="D925" s="191" t="s">
        <v>303</v>
      </c>
      <c r="E925" s="191" t="s">
        <v>460</v>
      </c>
      <c r="F925" s="191" t="s">
        <v>71</v>
      </c>
      <c r="G925" s="191" t="s">
        <v>71</v>
      </c>
      <c r="I925" s="191" t="s">
        <v>91</v>
      </c>
      <c r="J925" s="374">
        <v>33196784</v>
      </c>
      <c r="K925" s="191" t="s">
        <v>71</v>
      </c>
    </row>
    <row r="926" spans="3:11" x14ac:dyDescent="0.35">
      <c r="C926" s="191" t="s">
        <v>384</v>
      </c>
      <c r="D926" s="191" t="s">
        <v>303</v>
      </c>
      <c r="E926" s="191" t="s">
        <v>460</v>
      </c>
      <c r="F926" s="191" t="s">
        <v>71</v>
      </c>
      <c r="G926" s="191" t="s">
        <v>71</v>
      </c>
      <c r="I926" s="191" t="s">
        <v>91</v>
      </c>
      <c r="J926" s="374">
        <v>0</v>
      </c>
      <c r="K926" s="191" t="s">
        <v>71</v>
      </c>
    </row>
    <row r="927" spans="3:11" x14ac:dyDescent="0.35">
      <c r="C927" s="191" t="s">
        <v>395</v>
      </c>
      <c r="D927" s="191" t="s">
        <v>303</v>
      </c>
      <c r="E927" s="191" t="s">
        <v>460</v>
      </c>
      <c r="F927" s="191" t="s">
        <v>71</v>
      </c>
      <c r="G927" s="191" t="s">
        <v>71</v>
      </c>
      <c r="I927" s="191" t="s">
        <v>91</v>
      </c>
      <c r="J927" s="374">
        <v>2858083</v>
      </c>
      <c r="K927" s="191" t="s">
        <v>71</v>
      </c>
    </row>
    <row r="928" spans="3:11" x14ac:dyDescent="0.35">
      <c r="C928" s="191" t="s">
        <v>377</v>
      </c>
      <c r="D928" s="191" t="s">
        <v>303</v>
      </c>
      <c r="E928" s="191" t="s">
        <v>460</v>
      </c>
      <c r="F928" s="191" t="s">
        <v>71</v>
      </c>
      <c r="G928" s="191" t="s">
        <v>71</v>
      </c>
      <c r="I928" s="191" t="s">
        <v>91</v>
      </c>
      <c r="J928" s="374">
        <v>0</v>
      </c>
      <c r="K928" s="191" t="s">
        <v>71</v>
      </c>
    </row>
    <row r="929" spans="3:11" x14ac:dyDescent="0.35">
      <c r="C929" s="191" t="s">
        <v>401</v>
      </c>
      <c r="D929" s="191" t="s">
        <v>304</v>
      </c>
      <c r="E929" s="191" t="s">
        <v>474</v>
      </c>
      <c r="F929" s="191" t="s">
        <v>71</v>
      </c>
      <c r="G929" s="191" t="s">
        <v>71</v>
      </c>
      <c r="I929" s="191" t="s">
        <v>91</v>
      </c>
      <c r="J929" s="374">
        <v>0</v>
      </c>
      <c r="K929" s="191" t="s">
        <v>71</v>
      </c>
    </row>
    <row r="930" spans="3:11" x14ac:dyDescent="0.35">
      <c r="C930" s="191" t="s">
        <v>401</v>
      </c>
      <c r="D930" s="191" t="s">
        <v>307</v>
      </c>
      <c r="E930" s="191" t="s">
        <v>474</v>
      </c>
      <c r="F930" s="191" t="s">
        <v>71</v>
      </c>
      <c r="G930" s="191" t="s">
        <v>71</v>
      </c>
      <c r="I930" s="191" t="s">
        <v>91</v>
      </c>
      <c r="J930" s="374">
        <v>0</v>
      </c>
      <c r="K930" s="191" t="s">
        <v>71</v>
      </c>
    </row>
    <row r="931" spans="3:11" x14ac:dyDescent="0.35">
      <c r="C931" s="191" t="s">
        <v>408</v>
      </c>
      <c r="D931" s="191" t="s">
        <v>304</v>
      </c>
      <c r="E931" s="191" t="s">
        <v>474</v>
      </c>
      <c r="F931" s="191" t="s">
        <v>71</v>
      </c>
      <c r="G931" s="191" t="s">
        <v>71</v>
      </c>
      <c r="I931" s="191" t="s">
        <v>91</v>
      </c>
      <c r="J931" s="374">
        <v>0</v>
      </c>
      <c r="K931" s="191" t="s">
        <v>71</v>
      </c>
    </row>
    <row r="932" spans="3:11" x14ac:dyDescent="0.35">
      <c r="C932" s="191" t="s">
        <v>408</v>
      </c>
      <c r="D932" s="191" t="s">
        <v>307</v>
      </c>
      <c r="E932" s="191" t="s">
        <v>474</v>
      </c>
      <c r="F932" s="191" t="s">
        <v>71</v>
      </c>
      <c r="G932" s="191" t="s">
        <v>71</v>
      </c>
      <c r="I932" s="191" t="s">
        <v>91</v>
      </c>
      <c r="J932" s="374">
        <v>0</v>
      </c>
      <c r="K932" s="191" t="s">
        <v>71</v>
      </c>
    </row>
    <row r="933" spans="3:11" x14ac:dyDescent="0.35">
      <c r="C933" s="191" t="s">
        <v>368</v>
      </c>
      <c r="D933" s="191" t="s">
        <v>304</v>
      </c>
      <c r="E933" s="191" t="s">
        <v>474</v>
      </c>
      <c r="F933" s="191" t="s">
        <v>71</v>
      </c>
      <c r="G933" s="191" t="s">
        <v>71</v>
      </c>
      <c r="I933" s="191" t="s">
        <v>91</v>
      </c>
      <c r="J933" s="374">
        <v>0</v>
      </c>
      <c r="K933" s="191" t="s">
        <v>71</v>
      </c>
    </row>
    <row r="934" spans="3:11" x14ac:dyDescent="0.35">
      <c r="C934" s="191" t="s">
        <v>368</v>
      </c>
      <c r="D934" s="191" t="s">
        <v>307</v>
      </c>
      <c r="E934" s="191" t="s">
        <v>474</v>
      </c>
      <c r="F934" s="191" t="s">
        <v>71</v>
      </c>
      <c r="G934" s="191" t="s">
        <v>71</v>
      </c>
      <c r="I934" s="191" t="s">
        <v>91</v>
      </c>
      <c r="J934" s="374">
        <v>0</v>
      </c>
      <c r="K934" s="191" t="s">
        <v>71</v>
      </c>
    </row>
    <row r="935" spans="3:11" x14ac:dyDescent="0.35">
      <c r="C935" s="191" t="s">
        <v>398</v>
      </c>
      <c r="D935" s="191" t="s">
        <v>304</v>
      </c>
      <c r="E935" s="191" t="s">
        <v>474</v>
      </c>
      <c r="F935" s="191" t="s">
        <v>71</v>
      </c>
      <c r="G935" s="191" t="s">
        <v>71</v>
      </c>
      <c r="I935" s="191" t="s">
        <v>91</v>
      </c>
      <c r="J935" s="374">
        <v>0</v>
      </c>
      <c r="K935" s="191" t="s">
        <v>71</v>
      </c>
    </row>
    <row r="936" spans="3:11" x14ac:dyDescent="0.35">
      <c r="C936" s="191" t="s">
        <v>398</v>
      </c>
      <c r="D936" s="191" t="s">
        <v>307</v>
      </c>
      <c r="E936" s="191" t="s">
        <v>474</v>
      </c>
      <c r="F936" s="191" t="s">
        <v>71</v>
      </c>
      <c r="G936" s="191" t="s">
        <v>71</v>
      </c>
      <c r="I936" s="191" t="s">
        <v>91</v>
      </c>
      <c r="J936" s="374">
        <v>0</v>
      </c>
      <c r="K936" s="191" t="s">
        <v>71</v>
      </c>
    </row>
    <row r="937" spans="3:11" x14ac:dyDescent="0.35">
      <c r="C937" s="191" t="s">
        <v>365</v>
      </c>
      <c r="D937" s="191" t="s">
        <v>304</v>
      </c>
      <c r="E937" s="191" t="s">
        <v>474</v>
      </c>
      <c r="F937" s="191" t="s">
        <v>71</v>
      </c>
      <c r="G937" s="191" t="s">
        <v>71</v>
      </c>
      <c r="I937" s="191" t="s">
        <v>91</v>
      </c>
      <c r="J937" s="374">
        <v>0</v>
      </c>
      <c r="K937" s="191" t="s">
        <v>71</v>
      </c>
    </row>
    <row r="938" spans="3:11" x14ac:dyDescent="0.35">
      <c r="C938" s="191" t="s">
        <v>365</v>
      </c>
      <c r="D938" s="191" t="s">
        <v>307</v>
      </c>
      <c r="E938" s="191" t="s">
        <v>474</v>
      </c>
      <c r="F938" s="191" t="s">
        <v>71</v>
      </c>
      <c r="G938" s="191" t="s">
        <v>71</v>
      </c>
      <c r="I938" s="191" t="s">
        <v>91</v>
      </c>
      <c r="J938" s="374">
        <v>0</v>
      </c>
      <c r="K938" s="191" t="s">
        <v>71</v>
      </c>
    </row>
    <row r="939" spans="3:11" x14ac:dyDescent="0.35">
      <c r="C939" s="191" t="s">
        <v>390</v>
      </c>
      <c r="D939" s="191" t="s">
        <v>304</v>
      </c>
      <c r="E939" s="191" t="s">
        <v>474</v>
      </c>
      <c r="F939" s="191" t="s">
        <v>71</v>
      </c>
      <c r="G939" s="191" t="s">
        <v>71</v>
      </c>
      <c r="I939" s="191" t="s">
        <v>91</v>
      </c>
      <c r="J939" s="374">
        <v>10000000</v>
      </c>
      <c r="K939" s="191" t="s">
        <v>71</v>
      </c>
    </row>
    <row r="940" spans="3:11" x14ac:dyDescent="0.35">
      <c r="C940" s="191" t="s">
        <v>390</v>
      </c>
      <c r="D940" s="191" t="s">
        <v>307</v>
      </c>
      <c r="E940" s="191" t="s">
        <v>474</v>
      </c>
      <c r="F940" s="191" t="s">
        <v>71</v>
      </c>
      <c r="G940" s="191" t="s">
        <v>71</v>
      </c>
      <c r="I940" s="191" t="s">
        <v>91</v>
      </c>
      <c r="J940" s="374">
        <v>0</v>
      </c>
      <c r="K940" s="191" t="s">
        <v>71</v>
      </c>
    </row>
    <row r="941" spans="3:11" x14ac:dyDescent="0.35">
      <c r="C941" s="191" t="s">
        <v>356</v>
      </c>
      <c r="D941" s="191" t="s">
        <v>304</v>
      </c>
      <c r="E941" s="191" t="s">
        <v>474</v>
      </c>
      <c r="F941" s="191" t="s">
        <v>71</v>
      </c>
      <c r="G941" s="191" t="s">
        <v>71</v>
      </c>
      <c r="I941" s="191" t="s">
        <v>91</v>
      </c>
      <c r="J941" s="374">
        <v>0</v>
      </c>
      <c r="K941" s="191" t="s">
        <v>71</v>
      </c>
    </row>
    <row r="942" spans="3:11" x14ac:dyDescent="0.35">
      <c r="C942" s="191" t="s">
        <v>356</v>
      </c>
      <c r="D942" s="191" t="s">
        <v>307</v>
      </c>
      <c r="E942" s="191" t="s">
        <v>474</v>
      </c>
      <c r="F942" s="191" t="s">
        <v>71</v>
      </c>
      <c r="G942" s="191" t="s">
        <v>71</v>
      </c>
      <c r="I942" s="191" t="s">
        <v>91</v>
      </c>
      <c r="J942" s="374">
        <v>0</v>
      </c>
      <c r="K942" s="191" t="s">
        <v>71</v>
      </c>
    </row>
    <row r="943" spans="3:11" x14ac:dyDescent="0.35">
      <c r="C943" s="191" t="s">
        <v>328</v>
      </c>
      <c r="D943" s="191" t="s">
        <v>304</v>
      </c>
      <c r="E943" s="191" t="s">
        <v>474</v>
      </c>
      <c r="F943" s="191" t="s">
        <v>71</v>
      </c>
      <c r="G943" s="191" t="s">
        <v>71</v>
      </c>
      <c r="I943" s="191" t="s">
        <v>91</v>
      </c>
      <c r="J943" s="374">
        <v>0</v>
      </c>
      <c r="K943" s="191" t="s">
        <v>71</v>
      </c>
    </row>
    <row r="944" spans="3:11" x14ac:dyDescent="0.35">
      <c r="C944" s="191" t="s">
        <v>328</v>
      </c>
      <c r="D944" s="191" t="s">
        <v>307</v>
      </c>
      <c r="E944" s="191" t="s">
        <v>474</v>
      </c>
      <c r="F944" s="191" t="s">
        <v>71</v>
      </c>
      <c r="G944" s="191" t="s">
        <v>71</v>
      </c>
      <c r="I944" s="191" t="s">
        <v>91</v>
      </c>
      <c r="J944" s="374">
        <v>0</v>
      </c>
      <c r="K944" s="191" t="s">
        <v>71</v>
      </c>
    </row>
    <row r="945" spans="3:11" x14ac:dyDescent="0.35">
      <c r="C945" s="191" t="s">
        <v>403</v>
      </c>
      <c r="D945" s="191" t="s">
        <v>304</v>
      </c>
      <c r="E945" s="191" t="s">
        <v>474</v>
      </c>
      <c r="F945" s="191" t="s">
        <v>71</v>
      </c>
      <c r="G945" s="191" t="s">
        <v>71</v>
      </c>
      <c r="I945" s="191" t="s">
        <v>91</v>
      </c>
      <c r="J945" s="374">
        <v>5000000</v>
      </c>
      <c r="K945" s="191" t="s">
        <v>71</v>
      </c>
    </row>
    <row r="946" spans="3:11" x14ac:dyDescent="0.35">
      <c r="C946" s="191" t="s">
        <v>403</v>
      </c>
      <c r="D946" s="191" t="s">
        <v>307</v>
      </c>
      <c r="E946" s="191" t="s">
        <v>474</v>
      </c>
      <c r="F946" s="191" t="s">
        <v>71</v>
      </c>
      <c r="G946" s="191" t="s">
        <v>71</v>
      </c>
      <c r="I946" s="191" t="s">
        <v>91</v>
      </c>
      <c r="J946" s="374">
        <v>0</v>
      </c>
      <c r="K946" s="191" t="s">
        <v>71</v>
      </c>
    </row>
    <row r="947" spans="3:11" x14ac:dyDescent="0.35">
      <c r="C947" s="191" t="s">
        <v>336</v>
      </c>
      <c r="D947" s="191" t="s">
        <v>304</v>
      </c>
      <c r="E947" s="191" t="s">
        <v>474</v>
      </c>
      <c r="F947" s="191" t="s">
        <v>71</v>
      </c>
      <c r="G947" s="191" t="s">
        <v>71</v>
      </c>
      <c r="I947" s="191" t="s">
        <v>91</v>
      </c>
      <c r="J947" s="374">
        <v>0</v>
      </c>
      <c r="K947" s="191" t="s">
        <v>71</v>
      </c>
    </row>
    <row r="948" spans="3:11" x14ac:dyDescent="0.35">
      <c r="C948" s="191" t="s">
        <v>336</v>
      </c>
      <c r="D948" s="191" t="s">
        <v>307</v>
      </c>
      <c r="E948" s="191" t="s">
        <v>474</v>
      </c>
      <c r="F948" s="191" t="s">
        <v>71</v>
      </c>
      <c r="G948" s="191" t="s">
        <v>71</v>
      </c>
      <c r="I948" s="191" t="s">
        <v>91</v>
      </c>
      <c r="J948" s="374">
        <v>0</v>
      </c>
      <c r="K948" s="191" t="s">
        <v>71</v>
      </c>
    </row>
    <row r="949" spans="3:11" x14ac:dyDescent="0.35">
      <c r="C949" s="191" t="s">
        <v>374</v>
      </c>
      <c r="D949" s="191" t="s">
        <v>304</v>
      </c>
      <c r="E949" s="191" t="s">
        <v>474</v>
      </c>
      <c r="F949" s="191" t="s">
        <v>71</v>
      </c>
      <c r="G949" s="191" t="s">
        <v>71</v>
      </c>
      <c r="I949" s="191" t="s">
        <v>91</v>
      </c>
      <c r="J949" s="374">
        <v>0</v>
      </c>
      <c r="K949" s="191" t="s">
        <v>71</v>
      </c>
    </row>
    <row r="950" spans="3:11" x14ac:dyDescent="0.35">
      <c r="C950" s="191" t="s">
        <v>374</v>
      </c>
      <c r="D950" s="191" t="s">
        <v>307</v>
      </c>
      <c r="E950" s="191" t="s">
        <v>474</v>
      </c>
      <c r="F950" s="191" t="s">
        <v>71</v>
      </c>
      <c r="G950" s="191" t="s">
        <v>71</v>
      </c>
      <c r="I950" s="191" t="s">
        <v>91</v>
      </c>
      <c r="J950" s="374">
        <v>0</v>
      </c>
      <c r="K950" s="191" t="s">
        <v>71</v>
      </c>
    </row>
    <row r="951" spans="3:11" x14ac:dyDescent="0.35">
      <c r="C951" s="191" t="s">
        <v>379</v>
      </c>
      <c r="D951" s="191" t="s">
        <v>304</v>
      </c>
      <c r="E951" s="191" t="s">
        <v>474</v>
      </c>
      <c r="F951" s="191" t="s">
        <v>71</v>
      </c>
      <c r="G951" s="191" t="s">
        <v>71</v>
      </c>
      <c r="I951" s="191" t="s">
        <v>91</v>
      </c>
      <c r="J951" s="374">
        <v>0</v>
      </c>
      <c r="K951" s="191" t="s">
        <v>71</v>
      </c>
    </row>
    <row r="952" spans="3:11" x14ac:dyDescent="0.35">
      <c r="C952" s="191" t="s">
        <v>379</v>
      </c>
      <c r="D952" s="191" t="s">
        <v>307</v>
      </c>
      <c r="E952" s="191" t="s">
        <v>474</v>
      </c>
      <c r="F952" s="191" t="s">
        <v>71</v>
      </c>
      <c r="G952" s="191" t="s">
        <v>71</v>
      </c>
      <c r="I952" s="191" t="s">
        <v>91</v>
      </c>
      <c r="J952" s="374">
        <v>0</v>
      </c>
      <c r="K952" s="191" t="s">
        <v>71</v>
      </c>
    </row>
    <row r="953" spans="3:11" x14ac:dyDescent="0.35">
      <c r="C953" s="191" t="s">
        <v>392</v>
      </c>
      <c r="D953" s="191" t="s">
        <v>304</v>
      </c>
      <c r="E953" s="191" t="s">
        <v>474</v>
      </c>
      <c r="F953" s="191" t="s">
        <v>71</v>
      </c>
      <c r="G953" s="191" t="s">
        <v>71</v>
      </c>
      <c r="I953" s="191" t="s">
        <v>91</v>
      </c>
      <c r="J953" s="374">
        <v>0</v>
      </c>
      <c r="K953" s="191" t="s">
        <v>71</v>
      </c>
    </row>
    <row r="954" spans="3:11" x14ac:dyDescent="0.35">
      <c r="C954" s="191" t="s">
        <v>392</v>
      </c>
      <c r="D954" s="191" t="s">
        <v>307</v>
      </c>
      <c r="E954" s="191" t="s">
        <v>474</v>
      </c>
      <c r="F954" s="191" t="s">
        <v>71</v>
      </c>
      <c r="G954" s="191" t="s">
        <v>71</v>
      </c>
      <c r="I954" s="191" t="s">
        <v>91</v>
      </c>
      <c r="J954" s="374">
        <v>0</v>
      </c>
      <c r="K954" s="191" t="s">
        <v>71</v>
      </c>
    </row>
    <row r="955" spans="3:11" x14ac:dyDescent="0.35">
      <c r="C955" s="191" t="s">
        <v>406</v>
      </c>
      <c r="D955" s="191" t="s">
        <v>304</v>
      </c>
      <c r="E955" s="191" t="s">
        <v>474</v>
      </c>
      <c r="F955" s="191" t="s">
        <v>71</v>
      </c>
      <c r="G955" s="191" t="s">
        <v>71</v>
      </c>
      <c r="I955" s="191" t="s">
        <v>91</v>
      </c>
      <c r="J955" s="374">
        <v>0</v>
      </c>
      <c r="K955" s="191" t="s">
        <v>71</v>
      </c>
    </row>
    <row r="956" spans="3:11" x14ac:dyDescent="0.35">
      <c r="C956" s="191" t="s">
        <v>406</v>
      </c>
      <c r="D956" s="191" t="s">
        <v>307</v>
      </c>
      <c r="E956" s="191" t="s">
        <v>474</v>
      </c>
      <c r="F956" s="191" t="s">
        <v>71</v>
      </c>
      <c r="G956" s="191" t="s">
        <v>71</v>
      </c>
      <c r="I956" s="191" t="s">
        <v>91</v>
      </c>
      <c r="J956" s="374">
        <v>0</v>
      </c>
      <c r="K956" s="191" t="s">
        <v>71</v>
      </c>
    </row>
    <row r="957" spans="3:11" x14ac:dyDescent="0.35">
      <c r="C957" s="191" t="s">
        <v>410</v>
      </c>
      <c r="D957" s="191" t="s">
        <v>304</v>
      </c>
      <c r="E957" s="191" t="s">
        <v>474</v>
      </c>
      <c r="F957" s="191" t="s">
        <v>71</v>
      </c>
      <c r="G957" s="191" t="s">
        <v>71</v>
      </c>
      <c r="I957" s="191" t="s">
        <v>91</v>
      </c>
      <c r="J957" s="374">
        <v>10000000</v>
      </c>
      <c r="K957" s="191" t="s">
        <v>71</v>
      </c>
    </row>
    <row r="958" spans="3:11" x14ac:dyDescent="0.35">
      <c r="C958" s="191" t="s">
        <v>410</v>
      </c>
      <c r="D958" s="191" t="s">
        <v>307</v>
      </c>
      <c r="E958" s="191" t="s">
        <v>474</v>
      </c>
      <c r="F958" s="191" t="s">
        <v>71</v>
      </c>
      <c r="G958" s="191" t="s">
        <v>71</v>
      </c>
      <c r="I958" s="191" t="s">
        <v>91</v>
      </c>
      <c r="J958" s="374">
        <v>0</v>
      </c>
      <c r="K958" s="191" t="s">
        <v>71</v>
      </c>
    </row>
    <row r="959" spans="3:11" x14ac:dyDescent="0.35">
      <c r="C959" s="191" t="s">
        <v>343</v>
      </c>
      <c r="D959" s="191" t="s">
        <v>304</v>
      </c>
      <c r="E959" s="191" t="s">
        <v>474</v>
      </c>
      <c r="F959" s="191" t="s">
        <v>71</v>
      </c>
      <c r="G959" s="191" t="s">
        <v>71</v>
      </c>
      <c r="I959" s="191" t="s">
        <v>91</v>
      </c>
      <c r="J959" s="374">
        <v>0</v>
      </c>
      <c r="K959" s="191" t="s">
        <v>71</v>
      </c>
    </row>
    <row r="960" spans="3:11" x14ac:dyDescent="0.35">
      <c r="C960" s="191" t="s">
        <v>343</v>
      </c>
      <c r="D960" s="191" t="s">
        <v>307</v>
      </c>
      <c r="E960" s="191" t="s">
        <v>474</v>
      </c>
      <c r="F960" s="191" t="s">
        <v>71</v>
      </c>
      <c r="G960" s="191" t="s">
        <v>71</v>
      </c>
      <c r="I960" s="191" t="s">
        <v>91</v>
      </c>
      <c r="J960" s="374">
        <v>0</v>
      </c>
      <c r="K960" s="191" t="s">
        <v>71</v>
      </c>
    </row>
    <row r="961" spans="3:11" x14ac:dyDescent="0.35">
      <c r="C961" s="191" t="s">
        <v>353</v>
      </c>
      <c r="D961" s="191" t="s">
        <v>304</v>
      </c>
      <c r="E961" s="191" t="s">
        <v>474</v>
      </c>
      <c r="F961" s="191" t="s">
        <v>71</v>
      </c>
      <c r="G961" s="191" t="s">
        <v>71</v>
      </c>
      <c r="I961" s="191" t="s">
        <v>91</v>
      </c>
      <c r="J961" s="374">
        <v>0</v>
      </c>
      <c r="K961" s="191" t="s">
        <v>71</v>
      </c>
    </row>
    <row r="962" spans="3:11" x14ac:dyDescent="0.35">
      <c r="C962" s="191" t="s">
        <v>353</v>
      </c>
      <c r="D962" s="191" t="s">
        <v>307</v>
      </c>
      <c r="E962" s="191" t="s">
        <v>474</v>
      </c>
      <c r="F962" s="191" t="s">
        <v>71</v>
      </c>
      <c r="G962" s="191" t="s">
        <v>71</v>
      </c>
      <c r="I962" s="191" t="s">
        <v>91</v>
      </c>
      <c r="J962" s="374">
        <v>0</v>
      </c>
      <c r="K962" s="191" t="s">
        <v>71</v>
      </c>
    </row>
    <row r="963" spans="3:11" x14ac:dyDescent="0.35">
      <c r="C963" s="191" t="s">
        <v>387</v>
      </c>
      <c r="D963" s="191" t="s">
        <v>304</v>
      </c>
      <c r="E963" s="191" t="s">
        <v>474</v>
      </c>
      <c r="F963" s="191" t="s">
        <v>71</v>
      </c>
      <c r="G963" s="191" t="s">
        <v>71</v>
      </c>
      <c r="I963" s="191" t="s">
        <v>91</v>
      </c>
      <c r="J963" s="374">
        <v>0</v>
      </c>
      <c r="K963" s="191" t="s">
        <v>71</v>
      </c>
    </row>
    <row r="964" spans="3:11" x14ac:dyDescent="0.35">
      <c r="C964" s="191" t="s">
        <v>387</v>
      </c>
      <c r="D964" s="191" t="s">
        <v>307</v>
      </c>
      <c r="E964" s="191" t="s">
        <v>474</v>
      </c>
      <c r="F964" s="191" t="s">
        <v>71</v>
      </c>
      <c r="G964" s="191" t="s">
        <v>71</v>
      </c>
      <c r="I964" s="191" t="s">
        <v>91</v>
      </c>
      <c r="J964" s="374">
        <v>0</v>
      </c>
      <c r="K964" s="191" t="s">
        <v>71</v>
      </c>
    </row>
    <row r="965" spans="3:11" x14ac:dyDescent="0.35">
      <c r="C965" s="191" t="s">
        <v>382</v>
      </c>
      <c r="D965" s="191" t="s">
        <v>304</v>
      </c>
      <c r="E965" s="191" t="s">
        <v>474</v>
      </c>
      <c r="F965" s="191" t="s">
        <v>71</v>
      </c>
      <c r="G965" s="191" t="s">
        <v>71</v>
      </c>
      <c r="I965" s="191" t="s">
        <v>91</v>
      </c>
      <c r="J965" s="374">
        <v>0</v>
      </c>
      <c r="K965" s="191" t="s">
        <v>71</v>
      </c>
    </row>
    <row r="966" spans="3:11" x14ac:dyDescent="0.35">
      <c r="C966" s="191" t="s">
        <v>382</v>
      </c>
      <c r="D966" s="191" t="s">
        <v>307</v>
      </c>
      <c r="E966" s="191" t="s">
        <v>474</v>
      </c>
      <c r="F966" s="191" t="s">
        <v>71</v>
      </c>
      <c r="G966" s="191" t="s">
        <v>71</v>
      </c>
      <c r="I966" s="191" t="s">
        <v>91</v>
      </c>
      <c r="J966" s="374">
        <v>0</v>
      </c>
      <c r="K966" s="191" t="s">
        <v>71</v>
      </c>
    </row>
    <row r="967" spans="3:11" x14ac:dyDescent="0.35">
      <c r="C967" s="191" t="s">
        <v>346</v>
      </c>
      <c r="D967" s="191" t="s">
        <v>304</v>
      </c>
      <c r="E967" s="191" t="s">
        <v>474</v>
      </c>
      <c r="F967" s="191" t="s">
        <v>71</v>
      </c>
      <c r="G967" s="191" t="s">
        <v>71</v>
      </c>
      <c r="I967" s="191" t="s">
        <v>91</v>
      </c>
      <c r="J967" s="374">
        <v>0</v>
      </c>
      <c r="K967" s="191" t="s">
        <v>71</v>
      </c>
    </row>
    <row r="968" spans="3:11" x14ac:dyDescent="0.35">
      <c r="C968" s="191" t="s">
        <v>346</v>
      </c>
      <c r="D968" s="191" t="s">
        <v>307</v>
      </c>
      <c r="E968" s="191" t="s">
        <v>474</v>
      </c>
      <c r="F968" s="191" t="s">
        <v>71</v>
      </c>
      <c r="G968" s="191" t="s">
        <v>71</v>
      </c>
      <c r="I968" s="191" t="s">
        <v>91</v>
      </c>
      <c r="J968" s="374">
        <v>0</v>
      </c>
      <c r="K968" s="191" t="s">
        <v>71</v>
      </c>
    </row>
    <row r="969" spans="3:11" x14ac:dyDescent="0.35">
      <c r="C969" s="191" t="s">
        <v>359</v>
      </c>
      <c r="D969" s="191" t="s">
        <v>304</v>
      </c>
      <c r="E969" s="191" t="s">
        <v>474</v>
      </c>
      <c r="F969" s="191" t="s">
        <v>71</v>
      </c>
      <c r="G969" s="191" t="s">
        <v>71</v>
      </c>
      <c r="I969" s="191" t="s">
        <v>91</v>
      </c>
      <c r="J969" s="374">
        <v>0</v>
      </c>
      <c r="K969" s="191" t="s">
        <v>71</v>
      </c>
    </row>
    <row r="970" spans="3:11" x14ac:dyDescent="0.35">
      <c r="C970" s="191" t="s">
        <v>359</v>
      </c>
      <c r="D970" s="191" t="s">
        <v>307</v>
      </c>
      <c r="E970" s="191" t="s">
        <v>474</v>
      </c>
      <c r="F970" s="191" t="s">
        <v>71</v>
      </c>
      <c r="G970" s="191" t="s">
        <v>71</v>
      </c>
      <c r="I970" s="191" t="s">
        <v>91</v>
      </c>
      <c r="J970" s="374">
        <v>0</v>
      </c>
      <c r="K970" s="191" t="s">
        <v>71</v>
      </c>
    </row>
    <row r="971" spans="3:11" x14ac:dyDescent="0.35">
      <c r="C971" s="191" t="s">
        <v>341</v>
      </c>
      <c r="D971" s="191" t="s">
        <v>304</v>
      </c>
      <c r="E971" s="191" t="s">
        <v>474</v>
      </c>
      <c r="F971" s="191" t="s">
        <v>71</v>
      </c>
      <c r="G971" s="191" t="s">
        <v>71</v>
      </c>
      <c r="I971" s="191" t="s">
        <v>91</v>
      </c>
      <c r="J971" s="374">
        <v>100000000</v>
      </c>
      <c r="K971" s="191" t="s">
        <v>71</v>
      </c>
    </row>
    <row r="972" spans="3:11" x14ac:dyDescent="0.35">
      <c r="C972" s="191" t="s">
        <v>341</v>
      </c>
      <c r="D972" s="191" t="s">
        <v>307</v>
      </c>
      <c r="E972" s="191" t="s">
        <v>474</v>
      </c>
      <c r="F972" s="191" t="s">
        <v>71</v>
      </c>
      <c r="G972" s="191" t="s">
        <v>71</v>
      </c>
      <c r="I972" s="191" t="s">
        <v>91</v>
      </c>
      <c r="J972" s="374">
        <v>0</v>
      </c>
      <c r="K972" s="191" t="s">
        <v>71</v>
      </c>
    </row>
    <row r="973" spans="3:11" x14ac:dyDescent="0.35">
      <c r="C973" s="191" t="s">
        <v>351</v>
      </c>
      <c r="D973" s="191" t="s">
        <v>304</v>
      </c>
      <c r="E973" s="191" t="s">
        <v>474</v>
      </c>
      <c r="F973" s="191" t="s">
        <v>71</v>
      </c>
      <c r="G973" s="191" t="s">
        <v>71</v>
      </c>
      <c r="I973" s="191" t="s">
        <v>91</v>
      </c>
      <c r="J973" s="374">
        <v>0</v>
      </c>
      <c r="K973" s="191" t="s">
        <v>71</v>
      </c>
    </row>
    <row r="974" spans="3:11" x14ac:dyDescent="0.35">
      <c r="C974" s="191" t="s">
        <v>351</v>
      </c>
      <c r="D974" s="191" t="s">
        <v>307</v>
      </c>
      <c r="E974" s="191" t="s">
        <v>474</v>
      </c>
      <c r="F974" s="191" t="s">
        <v>71</v>
      </c>
      <c r="G974" s="191" t="s">
        <v>71</v>
      </c>
      <c r="I974" s="191" t="s">
        <v>91</v>
      </c>
      <c r="J974" s="374">
        <v>0</v>
      </c>
      <c r="K974" s="191" t="s">
        <v>71</v>
      </c>
    </row>
    <row r="975" spans="3:11" x14ac:dyDescent="0.35">
      <c r="C975" s="191" t="s">
        <v>372</v>
      </c>
      <c r="D975" s="191" t="s">
        <v>304</v>
      </c>
      <c r="E975" s="191" t="s">
        <v>474</v>
      </c>
      <c r="F975" s="191" t="s">
        <v>71</v>
      </c>
      <c r="G975" s="191" t="s">
        <v>71</v>
      </c>
      <c r="I975" s="191" t="s">
        <v>91</v>
      </c>
      <c r="J975" s="374">
        <v>0</v>
      </c>
      <c r="K975" s="191" t="s">
        <v>71</v>
      </c>
    </row>
    <row r="976" spans="3:11" x14ac:dyDescent="0.35">
      <c r="C976" s="191" t="s">
        <v>372</v>
      </c>
      <c r="D976" s="191" t="s">
        <v>307</v>
      </c>
      <c r="E976" s="191" t="s">
        <v>474</v>
      </c>
      <c r="F976" s="191" t="s">
        <v>71</v>
      </c>
      <c r="G976" s="191" t="s">
        <v>71</v>
      </c>
      <c r="I976" s="191" t="s">
        <v>91</v>
      </c>
      <c r="J976" s="374">
        <v>0</v>
      </c>
      <c r="K976" s="191" t="s">
        <v>71</v>
      </c>
    </row>
    <row r="977" spans="3:11" x14ac:dyDescent="0.35">
      <c r="C977" s="191" t="s">
        <v>348</v>
      </c>
      <c r="D977" s="191" t="s">
        <v>304</v>
      </c>
      <c r="E977" s="191" t="s">
        <v>474</v>
      </c>
      <c r="F977" s="191" t="s">
        <v>71</v>
      </c>
      <c r="G977" s="191" t="s">
        <v>71</v>
      </c>
      <c r="I977" s="191" t="s">
        <v>91</v>
      </c>
      <c r="J977" s="374">
        <v>0</v>
      </c>
      <c r="K977" s="191" t="s">
        <v>71</v>
      </c>
    </row>
    <row r="978" spans="3:11" x14ac:dyDescent="0.35">
      <c r="C978" s="191" t="s">
        <v>348</v>
      </c>
      <c r="D978" s="191" t="s">
        <v>307</v>
      </c>
      <c r="E978" s="191" t="s">
        <v>474</v>
      </c>
      <c r="F978" s="191" t="s">
        <v>71</v>
      </c>
      <c r="G978" s="191" t="s">
        <v>71</v>
      </c>
      <c r="I978" s="191" t="s">
        <v>91</v>
      </c>
      <c r="J978" s="374">
        <v>0</v>
      </c>
      <c r="K978" s="191" t="s">
        <v>71</v>
      </c>
    </row>
    <row r="979" spans="3:11" x14ac:dyDescent="0.35">
      <c r="C979" s="191" t="s">
        <v>362</v>
      </c>
      <c r="D979" s="191" t="s">
        <v>304</v>
      </c>
      <c r="E979" s="191" t="s">
        <v>474</v>
      </c>
      <c r="F979" s="191" t="s">
        <v>71</v>
      </c>
      <c r="G979" s="191" t="s">
        <v>71</v>
      </c>
      <c r="I979" s="191" t="s">
        <v>91</v>
      </c>
      <c r="J979" s="374">
        <v>0</v>
      </c>
      <c r="K979" s="191" t="s">
        <v>71</v>
      </c>
    </row>
    <row r="980" spans="3:11" x14ac:dyDescent="0.35">
      <c r="C980" s="191" t="s">
        <v>362</v>
      </c>
      <c r="D980" s="191" t="s">
        <v>307</v>
      </c>
      <c r="E980" s="191" t="s">
        <v>474</v>
      </c>
      <c r="F980" s="191" t="s">
        <v>71</v>
      </c>
      <c r="G980" s="191" t="s">
        <v>71</v>
      </c>
      <c r="I980" s="191" t="s">
        <v>91</v>
      </c>
      <c r="J980" s="374">
        <v>0</v>
      </c>
      <c r="K980" s="191" t="s">
        <v>71</v>
      </c>
    </row>
    <row r="981" spans="3:11" x14ac:dyDescent="0.35">
      <c r="C981" s="191" t="s">
        <v>334</v>
      </c>
      <c r="D981" s="191" t="s">
        <v>304</v>
      </c>
      <c r="E981" s="191" t="s">
        <v>474</v>
      </c>
      <c r="F981" s="191" t="s">
        <v>71</v>
      </c>
      <c r="G981" s="191" t="s">
        <v>71</v>
      </c>
      <c r="I981" s="191" t="s">
        <v>91</v>
      </c>
      <c r="J981" s="374">
        <v>0</v>
      </c>
      <c r="K981" s="191" t="s">
        <v>71</v>
      </c>
    </row>
    <row r="982" spans="3:11" x14ac:dyDescent="0.35">
      <c r="C982" s="191" t="s">
        <v>334</v>
      </c>
      <c r="D982" s="191" t="s">
        <v>307</v>
      </c>
      <c r="E982" s="191" t="s">
        <v>474</v>
      </c>
      <c r="F982" s="191" t="s">
        <v>71</v>
      </c>
      <c r="G982" s="191" t="s">
        <v>71</v>
      </c>
      <c r="I982" s="191" t="s">
        <v>91</v>
      </c>
      <c r="J982" s="374">
        <v>0</v>
      </c>
      <c r="K982" s="191" t="s">
        <v>71</v>
      </c>
    </row>
    <row r="983" spans="3:11" x14ac:dyDescent="0.35">
      <c r="C983" s="191" t="s">
        <v>338</v>
      </c>
      <c r="D983" s="191" t="s">
        <v>304</v>
      </c>
      <c r="E983" s="191" t="s">
        <v>474</v>
      </c>
      <c r="F983" s="191" t="s">
        <v>71</v>
      </c>
      <c r="G983" s="191" t="s">
        <v>71</v>
      </c>
      <c r="I983" s="191" t="s">
        <v>91</v>
      </c>
      <c r="J983" s="374">
        <v>0</v>
      </c>
      <c r="K983" s="191" t="s">
        <v>71</v>
      </c>
    </row>
    <row r="984" spans="3:11" x14ac:dyDescent="0.35">
      <c r="C984" s="191" t="s">
        <v>338</v>
      </c>
      <c r="D984" s="191" t="s">
        <v>307</v>
      </c>
      <c r="E984" s="191" t="s">
        <v>474</v>
      </c>
      <c r="F984" s="191" t="s">
        <v>71</v>
      </c>
      <c r="G984" s="191" t="s">
        <v>71</v>
      </c>
      <c r="I984" s="191" t="s">
        <v>91</v>
      </c>
      <c r="J984" s="374">
        <v>0</v>
      </c>
      <c r="K984" s="191" t="s">
        <v>71</v>
      </c>
    </row>
    <row r="985" spans="3:11" x14ac:dyDescent="0.35">
      <c r="C985" s="191" t="s">
        <v>384</v>
      </c>
      <c r="D985" s="191" t="s">
        <v>304</v>
      </c>
      <c r="E985" s="191" t="s">
        <v>474</v>
      </c>
      <c r="F985" s="191" t="s">
        <v>71</v>
      </c>
      <c r="G985" s="191" t="s">
        <v>71</v>
      </c>
      <c r="I985" s="191" t="s">
        <v>91</v>
      </c>
      <c r="J985" s="374">
        <v>0</v>
      </c>
      <c r="K985" s="191" t="s">
        <v>71</v>
      </c>
    </row>
    <row r="986" spans="3:11" x14ac:dyDescent="0.35">
      <c r="C986" s="191" t="s">
        <v>384</v>
      </c>
      <c r="D986" s="191" t="s">
        <v>307</v>
      </c>
      <c r="E986" s="191" t="s">
        <v>474</v>
      </c>
      <c r="F986" s="191" t="s">
        <v>71</v>
      </c>
      <c r="G986" s="191" t="s">
        <v>71</v>
      </c>
      <c r="I986" s="191" t="s">
        <v>91</v>
      </c>
      <c r="J986" s="374">
        <v>0</v>
      </c>
      <c r="K986" s="191" t="s">
        <v>71</v>
      </c>
    </row>
    <row r="987" spans="3:11" x14ac:dyDescent="0.35">
      <c r="C987" s="191" t="s">
        <v>395</v>
      </c>
      <c r="D987" s="191" t="s">
        <v>304</v>
      </c>
      <c r="E987" s="191" t="s">
        <v>474</v>
      </c>
      <c r="F987" s="191" t="s">
        <v>71</v>
      </c>
      <c r="G987" s="191" t="s">
        <v>71</v>
      </c>
      <c r="I987" s="191" t="s">
        <v>91</v>
      </c>
      <c r="J987" s="374">
        <v>0</v>
      </c>
      <c r="K987" s="191" t="s">
        <v>71</v>
      </c>
    </row>
    <row r="988" spans="3:11" x14ac:dyDescent="0.35">
      <c r="C988" s="191" t="s">
        <v>395</v>
      </c>
      <c r="D988" s="191" t="s">
        <v>307</v>
      </c>
      <c r="E988" s="191" t="s">
        <v>474</v>
      </c>
      <c r="F988" s="191" t="s">
        <v>71</v>
      </c>
      <c r="G988" s="191" t="s">
        <v>71</v>
      </c>
      <c r="I988" s="191" t="s">
        <v>91</v>
      </c>
      <c r="J988" s="374">
        <v>0</v>
      </c>
      <c r="K988" s="191" t="s">
        <v>71</v>
      </c>
    </row>
    <row r="989" spans="3:11" x14ac:dyDescent="0.35">
      <c r="C989" s="191" t="s">
        <v>377</v>
      </c>
      <c r="D989" s="191" t="s">
        <v>304</v>
      </c>
      <c r="E989" s="191" t="s">
        <v>474</v>
      </c>
      <c r="F989" s="191" t="s">
        <v>71</v>
      </c>
      <c r="G989" s="191" t="s">
        <v>71</v>
      </c>
      <c r="I989" s="191" t="s">
        <v>91</v>
      </c>
      <c r="J989" s="374">
        <v>0</v>
      </c>
      <c r="K989" s="191" t="s">
        <v>71</v>
      </c>
    </row>
    <row r="990" spans="3:11" x14ac:dyDescent="0.35">
      <c r="C990" s="191" t="s">
        <v>377</v>
      </c>
      <c r="D990" s="191" t="s">
        <v>307</v>
      </c>
      <c r="E990" s="191" t="s">
        <v>474</v>
      </c>
      <c r="F990" s="191" t="s">
        <v>71</v>
      </c>
      <c r="G990" s="191" t="s">
        <v>71</v>
      </c>
      <c r="I990" s="191" t="s">
        <v>91</v>
      </c>
      <c r="J990" s="374">
        <v>0</v>
      </c>
      <c r="K990" s="191" t="s">
        <v>71</v>
      </c>
    </row>
    <row r="991" spans="3:11" x14ac:dyDescent="0.35">
      <c r="C991" s="191" t="s">
        <v>401</v>
      </c>
      <c r="D991" s="191" t="s">
        <v>304</v>
      </c>
      <c r="E991" s="191" t="s">
        <v>478</v>
      </c>
      <c r="F991" s="191" t="s">
        <v>71</v>
      </c>
      <c r="G991" s="191" t="s">
        <v>71</v>
      </c>
      <c r="I991" s="191" t="s">
        <v>91</v>
      </c>
      <c r="J991" s="374">
        <v>0</v>
      </c>
      <c r="K991" s="191" t="s">
        <v>71</v>
      </c>
    </row>
    <row r="992" spans="3:11" x14ac:dyDescent="0.35">
      <c r="C992" s="191" t="s">
        <v>408</v>
      </c>
      <c r="D992" s="191" t="s">
        <v>304</v>
      </c>
      <c r="E992" s="191" t="s">
        <v>478</v>
      </c>
      <c r="F992" s="191" t="s">
        <v>71</v>
      </c>
      <c r="G992" s="191" t="s">
        <v>71</v>
      </c>
      <c r="I992" s="191" t="s">
        <v>91</v>
      </c>
      <c r="J992" s="374">
        <v>0</v>
      </c>
      <c r="K992" s="191" t="s">
        <v>71</v>
      </c>
    </row>
    <row r="993" spans="3:11" x14ac:dyDescent="0.35">
      <c r="C993" s="191" t="s">
        <v>368</v>
      </c>
      <c r="D993" s="191" t="s">
        <v>304</v>
      </c>
      <c r="E993" s="191" t="s">
        <v>478</v>
      </c>
      <c r="F993" s="191" t="s">
        <v>71</v>
      </c>
      <c r="G993" s="191" t="s">
        <v>71</v>
      </c>
      <c r="I993" s="191" t="s">
        <v>91</v>
      </c>
      <c r="J993" s="374">
        <v>0</v>
      </c>
      <c r="K993" s="191" t="s">
        <v>71</v>
      </c>
    </row>
    <row r="994" spans="3:11" x14ac:dyDescent="0.35">
      <c r="C994" s="191" t="s">
        <v>398</v>
      </c>
      <c r="D994" s="191" t="s">
        <v>304</v>
      </c>
      <c r="E994" s="191" t="s">
        <v>478</v>
      </c>
      <c r="F994" s="191" t="s">
        <v>71</v>
      </c>
      <c r="G994" s="191" t="s">
        <v>71</v>
      </c>
      <c r="I994" s="191" t="s">
        <v>91</v>
      </c>
      <c r="J994" s="374">
        <v>0</v>
      </c>
      <c r="K994" s="191" t="s">
        <v>71</v>
      </c>
    </row>
    <row r="995" spans="3:11" x14ac:dyDescent="0.35">
      <c r="C995" s="191" t="s">
        <v>365</v>
      </c>
      <c r="D995" s="191" t="s">
        <v>304</v>
      </c>
      <c r="E995" s="191" t="s">
        <v>478</v>
      </c>
      <c r="F995" s="191" t="s">
        <v>71</v>
      </c>
      <c r="G995" s="191" t="s">
        <v>71</v>
      </c>
      <c r="I995" s="191" t="s">
        <v>91</v>
      </c>
      <c r="J995" s="374">
        <v>0</v>
      </c>
      <c r="K995" s="191" t="s">
        <v>71</v>
      </c>
    </row>
    <row r="996" spans="3:11" x14ac:dyDescent="0.35">
      <c r="C996" s="191" t="s">
        <v>390</v>
      </c>
      <c r="D996" s="191" t="s">
        <v>304</v>
      </c>
      <c r="E996" s="191" t="s">
        <v>478</v>
      </c>
      <c r="F996" s="191" t="s">
        <v>71</v>
      </c>
      <c r="G996" s="191" t="s">
        <v>71</v>
      </c>
      <c r="I996" s="191" t="s">
        <v>91</v>
      </c>
      <c r="J996" s="374">
        <v>0</v>
      </c>
      <c r="K996" s="191" t="s">
        <v>71</v>
      </c>
    </row>
    <row r="997" spans="3:11" x14ac:dyDescent="0.35">
      <c r="C997" s="191" t="s">
        <v>356</v>
      </c>
      <c r="D997" s="191" t="s">
        <v>304</v>
      </c>
      <c r="E997" s="191" t="s">
        <v>478</v>
      </c>
      <c r="F997" s="191" t="s">
        <v>71</v>
      </c>
      <c r="G997" s="191" t="s">
        <v>71</v>
      </c>
      <c r="I997" s="191" t="s">
        <v>91</v>
      </c>
      <c r="J997" s="374">
        <v>0</v>
      </c>
      <c r="K997" s="191" t="s">
        <v>71</v>
      </c>
    </row>
    <row r="998" spans="3:11" x14ac:dyDescent="0.35">
      <c r="C998" s="191" t="s">
        <v>328</v>
      </c>
      <c r="D998" s="191" t="s">
        <v>304</v>
      </c>
      <c r="E998" s="191" t="s">
        <v>478</v>
      </c>
      <c r="F998" s="191" t="s">
        <v>71</v>
      </c>
      <c r="G998" s="191" t="s">
        <v>71</v>
      </c>
      <c r="I998" s="191" t="s">
        <v>91</v>
      </c>
      <c r="J998" s="374">
        <v>0</v>
      </c>
      <c r="K998" s="191" t="s">
        <v>71</v>
      </c>
    </row>
    <row r="999" spans="3:11" x14ac:dyDescent="0.35">
      <c r="C999" s="191" t="s">
        <v>403</v>
      </c>
      <c r="D999" s="191" t="s">
        <v>304</v>
      </c>
      <c r="E999" s="191" t="s">
        <v>478</v>
      </c>
      <c r="F999" s="191" t="s">
        <v>71</v>
      </c>
      <c r="G999" s="191" t="s">
        <v>71</v>
      </c>
      <c r="I999" s="191" t="s">
        <v>91</v>
      </c>
      <c r="J999" s="374">
        <v>0</v>
      </c>
      <c r="K999" s="191" t="s">
        <v>71</v>
      </c>
    </row>
    <row r="1000" spans="3:11" x14ac:dyDescent="0.35">
      <c r="C1000" s="191" t="s">
        <v>336</v>
      </c>
      <c r="D1000" s="191" t="s">
        <v>304</v>
      </c>
      <c r="E1000" s="191" t="s">
        <v>478</v>
      </c>
      <c r="F1000" s="191" t="s">
        <v>71</v>
      </c>
      <c r="G1000" s="191" t="s">
        <v>71</v>
      </c>
      <c r="I1000" s="191" t="s">
        <v>91</v>
      </c>
      <c r="J1000" s="374">
        <v>0</v>
      </c>
      <c r="K1000" s="191" t="s">
        <v>71</v>
      </c>
    </row>
    <row r="1001" spans="3:11" x14ac:dyDescent="0.35">
      <c r="C1001" s="191" t="s">
        <v>374</v>
      </c>
      <c r="D1001" s="191" t="s">
        <v>304</v>
      </c>
      <c r="E1001" s="191" t="s">
        <v>478</v>
      </c>
      <c r="F1001" s="191" t="s">
        <v>71</v>
      </c>
      <c r="G1001" s="191" t="s">
        <v>71</v>
      </c>
      <c r="I1001" s="191" t="s">
        <v>91</v>
      </c>
      <c r="J1001" s="374">
        <v>0</v>
      </c>
      <c r="K1001" s="191" t="s">
        <v>71</v>
      </c>
    </row>
    <row r="1002" spans="3:11" x14ac:dyDescent="0.35">
      <c r="C1002" s="191" t="s">
        <v>379</v>
      </c>
      <c r="D1002" s="191" t="s">
        <v>304</v>
      </c>
      <c r="E1002" s="191" t="s">
        <v>478</v>
      </c>
      <c r="F1002" s="191" t="s">
        <v>71</v>
      </c>
      <c r="G1002" s="191" t="s">
        <v>71</v>
      </c>
      <c r="I1002" s="191" t="s">
        <v>91</v>
      </c>
      <c r="J1002" s="374">
        <v>0</v>
      </c>
      <c r="K1002" s="191" t="s">
        <v>71</v>
      </c>
    </row>
    <row r="1003" spans="3:11" x14ac:dyDescent="0.35">
      <c r="C1003" s="191" t="s">
        <v>392</v>
      </c>
      <c r="D1003" s="191" t="s">
        <v>304</v>
      </c>
      <c r="E1003" s="191" t="s">
        <v>478</v>
      </c>
      <c r="F1003" s="191" t="s">
        <v>71</v>
      </c>
      <c r="G1003" s="191" t="s">
        <v>71</v>
      </c>
      <c r="I1003" s="191" t="s">
        <v>91</v>
      </c>
      <c r="J1003" s="374">
        <v>0</v>
      </c>
      <c r="K1003" s="191" t="s">
        <v>71</v>
      </c>
    </row>
    <row r="1004" spans="3:11" x14ac:dyDescent="0.35">
      <c r="C1004" s="191" t="s">
        <v>406</v>
      </c>
      <c r="D1004" s="191" t="s">
        <v>304</v>
      </c>
      <c r="E1004" s="191" t="s">
        <v>478</v>
      </c>
      <c r="F1004" s="191" t="s">
        <v>71</v>
      </c>
      <c r="G1004" s="191" t="s">
        <v>71</v>
      </c>
      <c r="I1004" s="191" t="s">
        <v>91</v>
      </c>
      <c r="J1004" s="374">
        <v>0</v>
      </c>
      <c r="K1004" s="191" t="s">
        <v>71</v>
      </c>
    </row>
    <row r="1005" spans="3:11" x14ac:dyDescent="0.35">
      <c r="C1005" s="191" t="s">
        <v>410</v>
      </c>
      <c r="D1005" s="191" t="s">
        <v>304</v>
      </c>
      <c r="E1005" s="191" t="s">
        <v>478</v>
      </c>
      <c r="F1005" s="191" t="s">
        <v>71</v>
      </c>
      <c r="G1005" s="191" t="s">
        <v>71</v>
      </c>
      <c r="I1005" s="191" t="s">
        <v>91</v>
      </c>
      <c r="J1005" s="374">
        <v>0</v>
      </c>
      <c r="K1005" s="191" t="s">
        <v>71</v>
      </c>
    </row>
    <row r="1006" spans="3:11" x14ac:dyDescent="0.35">
      <c r="C1006" s="191" t="s">
        <v>343</v>
      </c>
      <c r="D1006" s="191" t="s">
        <v>304</v>
      </c>
      <c r="E1006" s="191" t="s">
        <v>478</v>
      </c>
      <c r="F1006" s="191" t="s">
        <v>71</v>
      </c>
      <c r="G1006" s="191" t="s">
        <v>71</v>
      </c>
      <c r="I1006" s="191" t="s">
        <v>91</v>
      </c>
      <c r="J1006" s="374">
        <v>0</v>
      </c>
      <c r="K1006" s="191" t="s">
        <v>71</v>
      </c>
    </row>
    <row r="1007" spans="3:11" x14ac:dyDescent="0.35">
      <c r="C1007" s="191" t="s">
        <v>353</v>
      </c>
      <c r="D1007" s="191" t="s">
        <v>304</v>
      </c>
      <c r="E1007" s="191" t="s">
        <v>478</v>
      </c>
      <c r="F1007" s="191" t="s">
        <v>71</v>
      </c>
      <c r="G1007" s="191" t="s">
        <v>71</v>
      </c>
      <c r="I1007" s="191" t="s">
        <v>91</v>
      </c>
      <c r="J1007" s="374">
        <v>0</v>
      </c>
      <c r="K1007" s="191" t="s">
        <v>71</v>
      </c>
    </row>
    <row r="1008" spans="3:11" x14ac:dyDescent="0.35">
      <c r="C1008" s="191" t="s">
        <v>387</v>
      </c>
      <c r="D1008" s="191" t="s">
        <v>304</v>
      </c>
      <c r="E1008" s="191" t="s">
        <v>478</v>
      </c>
      <c r="F1008" s="191" t="s">
        <v>71</v>
      </c>
      <c r="G1008" s="191" t="s">
        <v>71</v>
      </c>
      <c r="I1008" s="191" t="s">
        <v>91</v>
      </c>
      <c r="J1008" s="374">
        <v>0</v>
      </c>
      <c r="K1008" s="191" t="s">
        <v>71</v>
      </c>
    </row>
    <row r="1009" spans="3:11" x14ac:dyDescent="0.35">
      <c r="C1009" s="191" t="s">
        <v>382</v>
      </c>
      <c r="D1009" s="191" t="s">
        <v>304</v>
      </c>
      <c r="E1009" s="191" t="s">
        <v>478</v>
      </c>
      <c r="F1009" s="191" t="s">
        <v>71</v>
      </c>
      <c r="G1009" s="191" t="s">
        <v>71</v>
      </c>
      <c r="I1009" s="191" t="s">
        <v>91</v>
      </c>
      <c r="J1009" s="374">
        <v>0</v>
      </c>
      <c r="K1009" s="191" t="s">
        <v>71</v>
      </c>
    </row>
    <row r="1010" spans="3:11" x14ac:dyDescent="0.35">
      <c r="C1010" s="191" t="s">
        <v>346</v>
      </c>
      <c r="D1010" s="191" t="s">
        <v>304</v>
      </c>
      <c r="E1010" s="191" t="s">
        <v>478</v>
      </c>
      <c r="F1010" s="191" t="s">
        <v>71</v>
      </c>
      <c r="G1010" s="191" t="s">
        <v>71</v>
      </c>
      <c r="I1010" s="191" t="s">
        <v>91</v>
      </c>
      <c r="J1010" s="374">
        <v>0</v>
      </c>
      <c r="K1010" s="191" t="s">
        <v>71</v>
      </c>
    </row>
    <row r="1011" spans="3:11" x14ac:dyDescent="0.35">
      <c r="C1011" s="191" t="s">
        <v>359</v>
      </c>
      <c r="D1011" s="191" t="s">
        <v>304</v>
      </c>
      <c r="E1011" s="191" t="s">
        <v>478</v>
      </c>
      <c r="F1011" s="191" t="s">
        <v>71</v>
      </c>
      <c r="G1011" s="191" t="s">
        <v>71</v>
      </c>
      <c r="I1011" s="191" t="s">
        <v>91</v>
      </c>
      <c r="J1011" s="374">
        <v>0</v>
      </c>
      <c r="K1011" s="191" t="s">
        <v>71</v>
      </c>
    </row>
    <row r="1012" spans="3:11" x14ac:dyDescent="0.35">
      <c r="C1012" s="191" t="s">
        <v>341</v>
      </c>
      <c r="D1012" s="191" t="s">
        <v>304</v>
      </c>
      <c r="E1012" s="191" t="s">
        <v>478</v>
      </c>
      <c r="F1012" s="191" t="s">
        <v>71</v>
      </c>
      <c r="G1012" s="191" t="s">
        <v>71</v>
      </c>
      <c r="I1012" s="191" t="s">
        <v>91</v>
      </c>
      <c r="J1012" s="374">
        <v>0</v>
      </c>
      <c r="K1012" s="191" t="s">
        <v>71</v>
      </c>
    </row>
    <row r="1013" spans="3:11" x14ac:dyDescent="0.35">
      <c r="C1013" s="191" t="s">
        <v>351</v>
      </c>
      <c r="D1013" s="191" t="s">
        <v>304</v>
      </c>
      <c r="E1013" s="191" t="s">
        <v>478</v>
      </c>
      <c r="F1013" s="191" t="s">
        <v>71</v>
      </c>
      <c r="G1013" s="191" t="s">
        <v>71</v>
      </c>
      <c r="I1013" s="191" t="s">
        <v>91</v>
      </c>
      <c r="J1013" s="374">
        <v>0</v>
      </c>
      <c r="K1013" s="191" t="s">
        <v>71</v>
      </c>
    </row>
    <row r="1014" spans="3:11" x14ac:dyDescent="0.35">
      <c r="C1014" s="191" t="s">
        <v>372</v>
      </c>
      <c r="D1014" s="191" t="s">
        <v>304</v>
      </c>
      <c r="E1014" s="191" t="s">
        <v>478</v>
      </c>
      <c r="F1014" s="191" t="s">
        <v>71</v>
      </c>
      <c r="G1014" s="191" t="s">
        <v>71</v>
      </c>
      <c r="I1014" s="191" t="s">
        <v>91</v>
      </c>
      <c r="J1014" s="374">
        <v>0</v>
      </c>
      <c r="K1014" s="191" t="s">
        <v>71</v>
      </c>
    </row>
    <row r="1015" spans="3:11" x14ac:dyDescent="0.35">
      <c r="C1015" s="191" t="s">
        <v>348</v>
      </c>
      <c r="D1015" s="191" t="s">
        <v>304</v>
      </c>
      <c r="E1015" s="191" t="s">
        <v>478</v>
      </c>
      <c r="F1015" s="191" t="s">
        <v>71</v>
      </c>
      <c r="G1015" s="191" t="s">
        <v>71</v>
      </c>
      <c r="I1015" s="191" t="s">
        <v>91</v>
      </c>
      <c r="J1015" s="374">
        <v>0</v>
      </c>
      <c r="K1015" s="191" t="s">
        <v>71</v>
      </c>
    </row>
    <row r="1016" spans="3:11" x14ac:dyDescent="0.35">
      <c r="C1016" s="191" t="s">
        <v>362</v>
      </c>
      <c r="D1016" s="191" t="s">
        <v>304</v>
      </c>
      <c r="E1016" s="191" t="s">
        <v>478</v>
      </c>
      <c r="F1016" s="191" t="s">
        <v>71</v>
      </c>
      <c r="G1016" s="191" t="s">
        <v>71</v>
      </c>
      <c r="I1016" s="191" t="s">
        <v>91</v>
      </c>
      <c r="J1016" s="374">
        <v>0</v>
      </c>
      <c r="K1016" s="191" t="s">
        <v>71</v>
      </c>
    </row>
    <row r="1017" spans="3:11" x14ac:dyDescent="0.35">
      <c r="C1017" s="191" t="s">
        <v>334</v>
      </c>
      <c r="D1017" s="191" t="s">
        <v>304</v>
      </c>
      <c r="E1017" s="191" t="s">
        <v>478</v>
      </c>
      <c r="F1017" s="191" t="s">
        <v>71</v>
      </c>
      <c r="G1017" s="191" t="s">
        <v>71</v>
      </c>
      <c r="I1017" s="191" t="s">
        <v>91</v>
      </c>
      <c r="J1017" s="374">
        <v>0</v>
      </c>
      <c r="K1017" s="191" t="s">
        <v>71</v>
      </c>
    </row>
    <row r="1018" spans="3:11" x14ac:dyDescent="0.35">
      <c r="C1018" s="191" t="s">
        <v>338</v>
      </c>
      <c r="D1018" s="191" t="s">
        <v>304</v>
      </c>
      <c r="E1018" s="191" t="s">
        <v>478</v>
      </c>
      <c r="F1018" s="191" t="s">
        <v>71</v>
      </c>
      <c r="G1018" s="191" t="s">
        <v>71</v>
      </c>
      <c r="I1018" s="191" t="s">
        <v>91</v>
      </c>
      <c r="J1018" s="374">
        <v>0</v>
      </c>
      <c r="K1018" s="191" t="s">
        <v>71</v>
      </c>
    </row>
    <row r="1019" spans="3:11" x14ac:dyDescent="0.35">
      <c r="C1019" s="191" t="s">
        <v>384</v>
      </c>
      <c r="D1019" s="191" t="s">
        <v>304</v>
      </c>
      <c r="E1019" s="191" t="s">
        <v>478</v>
      </c>
      <c r="F1019" s="191" t="s">
        <v>71</v>
      </c>
      <c r="G1019" s="191" t="s">
        <v>71</v>
      </c>
      <c r="I1019" s="191" t="s">
        <v>91</v>
      </c>
      <c r="J1019" s="374">
        <v>0</v>
      </c>
      <c r="K1019" s="191" t="s">
        <v>71</v>
      </c>
    </row>
    <row r="1020" spans="3:11" x14ac:dyDescent="0.35">
      <c r="C1020" s="191" t="s">
        <v>395</v>
      </c>
      <c r="D1020" s="191" t="s">
        <v>304</v>
      </c>
      <c r="E1020" s="191" t="s">
        <v>478</v>
      </c>
      <c r="F1020" s="191" t="s">
        <v>71</v>
      </c>
      <c r="G1020" s="191" t="s">
        <v>71</v>
      </c>
      <c r="I1020" s="191" t="s">
        <v>91</v>
      </c>
      <c r="J1020" s="374">
        <v>0</v>
      </c>
      <c r="K1020" s="191" t="s">
        <v>71</v>
      </c>
    </row>
    <row r="1021" spans="3:11" x14ac:dyDescent="0.35">
      <c r="C1021" s="191" t="s">
        <v>377</v>
      </c>
      <c r="D1021" s="191" t="s">
        <v>304</v>
      </c>
      <c r="E1021" s="191" t="s">
        <v>478</v>
      </c>
      <c r="F1021" s="191" t="s">
        <v>71</v>
      </c>
      <c r="G1021" s="191" t="s">
        <v>71</v>
      </c>
      <c r="I1021" s="191" t="s">
        <v>91</v>
      </c>
      <c r="J1021" s="374">
        <v>0</v>
      </c>
      <c r="K1021" s="191" t="s">
        <v>71</v>
      </c>
    </row>
    <row r="1022" spans="3:11" x14ac:dyDescent="0.35">
      <c r="C1022" s="191" t="s">
        <v>334</v>
      </c>
      <c r="D1022" s="191" t="s">
        <v>306</v>
      </c>
      <c r="E1022" s="191" t="s">
        <v>482</v>
      </c>
      <c r="F1022" s="191" t="s">
        <v>71</v>
      </c>
      <c r="G1022" s="191" t="s">
        <v>71</v>
      </c>
      <c r="I1022" s="191" t="s">
        <v>91</v>
      </c>
      <c r="J1022" s="374">
        <v>158126425</v>
      </c>
      <c r="K1022" s="191" t="s">
        <v>71</v>
      </c>
    </row>
    <row r="1023" spans="3:11" x14ac:dyDescent="0.35">
      <c r="C1023" s="191" t="s">
        <v>401</v>
      </c>
      <c r="D1023" s="191" t="s">
        <v>303</v>
      </c>
      <c r="E1023" s="191" t="s">
        <v>463</v>
      </c>
      <c r="F1023" s="191" t="s">
        <v>71</v>
      </c>
      <c r="G1023" s="191" t="s">
        <v>71</v>
      </c>
      <c r="I1023" s="191" t="s">
        <v>91</v>
      </c>
      <c r="J1023" s="374">
        <v>1599592</v>
      </c>
      <c r="K1023" s="191" t="s">
        <v>71</v>
      </c>
    </row>
    <row r="1024" spans="3:11" x14ac:dyDescent="0.35">
      <c r="C1024" s="191" t="s">
        <v>408</v>
      </c>
      <c r="D1024" s="191" t="s">
        <v>303</v>
      </c>
      <c r="E1024" s="191" t="s">
        <v>463</v>
      </c>
      <c r="F1024" s="191" t="s">
        <v>71</v>
      </c>
      <c r="G1024" s="191" t="s">
        <v>71</v>
      </c>
      <c r="I1024" s="191" t="s">
        <v>91</v>
      </c>
      <c r="J1024" s="374">
        <v>0</v>
      </c>
      <c r="K1024" s="191" t="s">
        <v>71</v>
      </c>
    </row>
    <row r="1025" spans="3:11" x14ac:dyDescent="0.35">
      <c r="C1025" s="191" t="s">
        <v>368</v>
      </c>
      <c r="D1025" s="191" t="s">
        <v>303</v>
      </c>
      <c r="E1025" s="191" t="s">
        <v>463</v>
      </c>
      <c r="F1025" s="191" t="s">
        <v>71</v>
      </c>
      <c r="G1025" s="191" t="s">
        <v>71</v>
      </c>
      <c r="I1025" s="191" t="s">
        <v>91</v>
      </c>
      <c r="J1025" s="374">
        <v>0</v>
      </c>
      <c r="K1025" s="191" t="s">
        <v>71</v>
      </c>
    </row>
    <row r="1026" spans="3:11" x14ac:dyDescent="0.35">
      <c r="C1026" s="191" t="s">
        <v>398</v>
      </c>
      <c r="D1026" s="191" t="s">
        <v>303</v>
      </c>
      <c r="E1026" s="191" t="s">
        <v>463</v>
      </c>
      <c r="F1026" s="191" t="s">
        <v>71</v>
      </c>
      <c r="G1026" s="191" t="s">
        <v>71</v>
      </c>
      <c r="I1026" s="191" t="s">
        <v>91</v>
      </c>
      <c r="J1026" s="374">
        <v>0</v>
      </c>
      <c r="K1026" s="191" t="s">
        <v>71</v>
      </c>
    </row>
    <row r="1027" spans="3:11" x14ac:dyDescent="0.35">
      <c r="C1027" s="191" t="s">
        <v>365</v>
      </c>
      <c r="D1027" s="191" t="s">
        <v>303</v>
      </c>
      <c r="E1027" s="191" t="s">
        <v>463</v>
      </c>
      <c r="F1027" s="191" t="s">
        <v>71</v>
      </c>
      <c r="G1027" s="191" t="s">
        <v>71</v>
      </c>
      <c r="I1027" s="191" t="s">
        <v>91</v>
      </c>
      <c r="J1027" s="374">
        <v>0</v>
      </c>
      <c r="K1027" s="191" t="s">
        <v>71</v>
      </c>
    </row>
    <row r="1028" spans="3:11" x14ac:dyDescent="0.35">
      <c r="C1028" s="191" t="s">
        <v>390</v>
      </c>
      <c r="D1028" s="191" t="s">
        <v>303</v>
      </c>
      <c r="E1028" s="191" t="s">
        <v>463</v>
      </c>
      <c r="F1028" s="191" t="s">
        <v>71</v>
      </c>
      <c r="G1028" s="191" t="s">
        <v>71</v>
      </c>
      <c r="I1028" s="191" t="s">
        <v>91</v>
      </c>
      <c r="J1028" s="374">
        <v>0</v>
      </c>
      <c r="K1028" s="191" t="s">
        <v>71</v>
      </c>
    </row>
    <row r="1029" spans="3:11" x14ac:dyDescent="0.35">
      <c r="C1029" s="191" t="s">
        <v>356</v>
      </c>
      <c r="D1029" s="191" t="s">
        <v>303</v>
      </c>
      <c r="E1029" s="191" t="s">
        <v>463</v>
      </c>
      <c r="F1029" s="191" t="s">
        <v>71</v>
      </c>
      <c r="G1029" s="191" t="s">
        <v>71</v>
      </c>
      <c r="I1029" s="191" t="s">
        <v>91</v>
      </c>
      <c r="J1029" s="374">
        <v>0</v>
      </c>
      <c r="K1029" s="191" t="s">
        <v>71</v>
      </c>
    </row>
    <row r="1030" spans="3:11" x14ac:dyDescent="0.35">
      <c r="C1030" s="191" t="s">
        <v>328</v>
      </c>
      <c r="D1030" s="191" t="s">
        <v>303</v>
      </c>
      <c r="E1030" s="191" t="s">
        <v>463</v>
      </c>
      <c r="F1030" s="191" t="s">
        <v>71</v>
      </c>
      <c r="G1030" s="191" t="s">
        <v>71</v>
      </c>
      <c r="I1030" s="191" t="s">
        <v>91</v>
      </c>
      <c r="J1030" s="375">
        <v>0</v>
      </c>
      <c r="K1030" s="191" t="s">
        <v>71</v>
      </c>
    </row>
    <row r="1031" spans="3:11" x14ac:dyDescent="0.35">
      <c r="C1031" s="191" t="s">
        <v>403</v>
      </c>
      <c r="D1031" s="191" t="s">
        <v>303</v>
      </c>
      <c r="E1031" s="191" t="s">
        <v>463</v>
      </c>
      <c r="F1031" s="191" t="s">
        <v>71</v>
      </c>
      <c r="G1031" s="191" t="s">
        <v>71</v>
      </c>
      <c r="I1031" s="191" t="s">
        <v>91</v>
      </c>
      <c r="J1031" s="374">
        <v>0</v>
      </c>
      <c r="K1031" s="191" t="s">
        <v>71</v>
      </c>
    </row>
    <row r="1032" spans="3:11" x14ac:dyDescent="0.35">
      <c r="C1032" s="191" t="s">
        <v>336</v>
      </c>
      <c r="D1032" s="191" t="s">
        <v>303</v>
      </c>
      <c r="E1032" s="191" t="s">
        <v>463</v>
      </c>
      <c r="F1032" s="191" t="s">
        <v>71</v>
      </c>
      <c r="G1032" s="191" t="s">
        <v>71</v>
      </c>
      <c r="I1032" s="191" t="s">
        <v>91</v>
      </c>
      <c r="J1032" s="374">
        <v>0</v>
      </c>
      <c r="K1032" s="191" t="s">
        <v>71</v>
      </c>
    </row>
    <row r="1033" spans="3:11" x14ac:dyDescent="0.35">
      <c r="C1033" s="191" t="s">
        <v>374</v>
      </c>
      <c r="D1033" s="191" t="s">
        <v>303</v>
      </c>
      <c r="E1033" s="191" t="s">
        <v>463</v>
      </c>
      <c r="F1033" s="191" t="s">
        <v>71</v>
      </c>
      <c r="G1033" s="191" t="s">
        <v>71</v>
      </c>
      <c r="I1033" s="191" t="s">
        <v>91</v>
      </c>
      <c r="J1033" s="374">
        <v>0</v>
      </c>
      <c r="K1033" s="191" t="s">
        <v>71</v>
      </c>
    </row>
    <row r="1034" spans="3:11" x14ac:dyDescent="0.35">
      <c r="C1034" s="191" t="s">
        <v>379</v>
      </c>
      <c r="D1034" s="191" t="s">
        <v>303</v>
      </c>
      <c r="E1034" s="191" t="s">
        <v>463</v>
      </c>
      <c r="F1034" s="191" t="s">
        <v>71</v>
      </c>
      <c r="G1034" s="191" t="s">
        <v>71</v>
      </c>
      <c r="I1034" s="191" t="s">
        <v>91</v>
      </c>
      <c r="J1034" s="374">
        <v>0</v>
      </c>
      <c r="K1034" s="191" t="s">
        <v>71</v>
      </c>
    </row>
    <row r="1035" spans="3:11" x14ac:dyDescent="0.35">
      <c r="C1035" s="191" t="s">
        <v>392</v>
      </c>
      <c r="D1035" s="191" t="s">
        <v>303</v>
      </c>
      <c r="E1035" s="191" t="s">
        <v>463</v>
      </c>
      <c r="F1035" s="191" t="s">
        <v>71</v>
      </c>
      <c r="G1035" s="191" t="s">
        <v>71</v>
      </c>
      <c r="I1035" s="191" t="s">
        <v>91</v>
      </c>
      <c r="J1035" s="374">
        <v>0</v>
      </c>
      <c r="K1035" s="191" t="s">
        <v>71</v>
      </c>
    </row>
    <row r="1036" spans="3:11" x14ac:dyDescent="0.35">
      <c r="C1036" s="191" t="s">
        <v>406</v>
      </c>
      <c r="D1036" s="191" t="s">
        <v>303</v>
      </c>
      <c r="E1036" s="191" t="s">
        <v>463</v>
      </c>
      <c r="F1036" s="191" t="s">
        <v>71</v>
      </c>
      <c r="G1036" s="191" t="s">
        <v>71</v>
      </c>
      <c r="I1036" s="191" t="s">
        <v>91</v>
      </c>
      <c r="J1036" s="374">
        <v>0</v>
      </c>
      <c r="K1036" s="191" t="s">
        <v>71</v>
      </c>
    </row>
    <row r="1037" spans="3:11" x14ac:dyDescent="0.35">
      <c r="C1037" s="191" t="s">
        <v>410</v>
      </c>
      <c r="D1037" s="191" t="s">
        <v>303</v>
      </c>
      <c r="E1037" s="191" t="s">
        <v>463</v>
      </c>
      <c r="F1037" s="191" t="s">
        <v>71</v>
      </c>
      <c r="G1037" s="191" t="s">
        <v>71</v>
      </c>
      <c r="I1037" s="191" t="s">
        <v>91</v>
      </c>
      <c r="J1037" s="374">
        <v>0</v>
      </c>
      <c r="K1037" s="191" t="s">
        <v>71</v>
      </c>
    </row>
    <row r="1038" spans="3:11" x14ac:dyDescent="0.35">
      <c r="C1038" s="191" t="s">
        <v>343</v>
      </c>
      <c r="D1038" s="191" t="s">
        <v>303</v>
      </c>
      <c r="E1038" s="191" t="s">
        <v>463</v>
      </c>
      <c r="F1038" s="191" t="s">
        <v>71</v>
      </c>
      <c r="G1038" s="191" t="s">
        <v>71</v>
      </c>
      <c r="I1038" s="191" t="s">
        <v>91</v>
      </c>
      <c r="J1038" s="374">
        <v>0</v>
      </c>
      <c r="K1038" s="191" t="s">
        <v>71</v>
      </c>
    </row>
    <row r="1039" spans="3:11" x14ac:dyDescent="0.35">
      <c r="C1039" s="191" t="s">
        <v>353</v>
      </c>
      <c r="D1039" s="191" t="s">
        <v>303</v>
      </c>
      <c r="E1039" s="191" t="s">
        <v>463</v>
      </c>
      <c r="F1039" s="191" t="s">
        <v>71</v>
      </c>
      <c r="G1039" s="191" t="s">
        <v>71</v>
      </c>
      <c r="I1039" s="191" t="s">
        <v>91</v>
      </c>
      <c r="J1039" s="374">
        <v>22880617</v>
      </c>
      <c r="K1039" s="191" t="s">
        <v>71</v>
      </c>
    </row>
    <row r="1040" spans="3:11" x14ac:dyDescent="0.35">
      <c r="C1040" s="191" t="s">
        <v>387</v>
      </c>
      <c r="D1040" s="191" t="s">
        <v>303</v>
      </c>
      <c r="E1040" s="191" t="s">
        <v>463</v>
      </c>
      <c r="F1040" s="191" t="s">
        <v>71</v>
      </c>
      <c r="G1040" s="191" t="s">
        <v>71</v>
      </c>
      <c r="I1040" s="191" t="s">
        <v>91</v>
      </c>
      <c r="J1040" s="374">
        <v>0</v>
      </c>
      <c r="K1040" s="191" t="s">
        <v>71</v>
      </c>
    </row>
    <row r="1041" spans="3:11" x14ac:dyDescent="0.35">
      <c r="C1041" s="191" t="s">
        <v>382</v>
      </c>
      <c r="D1041" s="191" t="s">
        <v>303</v>
      </c>
      <c r="E1041" s="191" t="s">
        <v>463</v>
      </c>
      <c r="F1041" s="191" t="s">
        <v>71</v>
      </c>
      <c r="G1041" s="191" t="s">
        <v>71</v>
      </c>
      <c r="I1041" s="191" t="s">
        <v>91</v>
      </c>
      <c r="J1041" s="374">
        <v>0</v>
      </c>
      <c r="K1041" s="191" t="s">
        <v>71</v>
      </c>
    </row>
    <row r="1042" spans="3:11" x14ac:dyDescent="0.35">
      <c r="C1042" s="191" t="s">
        <v>346</v>
      </c>
      <c r="D1042" s="191" t="s">
        <v>303</v>
      </c>
      <c r="E1042" s="191" t="s">
        <v>463</v>
      </c>
      <c r="F1042" s="191" t="s">
        <v>71</v>
      </c>
      <c r="G1042" s="191" t="s">
        <v>71</v>
      </c>
      <c r="I1042" s="191" t="s">
        <v>91</v>
      </c>
      <c r="J1042" s="374">
        <v>0</v>
      </c>
      <c r="K1042" s="191" t="s">
        <v>71</v>
      </c>
    </row>
    <row r="1043" spans="3:11" x14ac:dyDescent="0.35">
      <c r="C1043" s="191" t="s">
        <v>359</v>
      </c>
      <c r="D1043" s="191" t="s">
        <v>303</v>
      </c>
      <c r="E1043" s="191" t="s">
        <v>463</v>
      </c>
      <c r="F1043" s="191" t="s">
        <v>71</v>
      </c>
      <c r="G1043" s="191" t="s">
        <v>71</v>
      </c>
      <c r="I1043" s="191" t="s">
        <v>91</v>
      </c>
      <c r="J1043" s="374">
        <v>0</v>
      </c>
      <c r="K1043" s="191" t="s">
        <v>71</v>
      </c>
    </row>
    <row r="1044" spans="3:11" x14ac:dyDescent="0.35">
      <c r="C1044" s="191" t="s">
        <v>341</v>
      </c>
      <c r="D1044" s="191" t="s">
        <v>303</v>
      </c>
      <c r="E1044" s="191" t="s">
        <v>463</v>
      </c>
      <c r="F1044" s="191" t="s">
        <v>71</v>
      </c>
      <c r="G1044" s="191" t="s">
        <v>71</v>
      </c>
      <c r="I1044" s="191" t="s">
        <v>91</v>
      </c>
      <c r="J1044" s="374">
        <v>0</v>
      </c>
      <c r="K1044" s="191" t="s">
        <v>71</v>
      </c>
    </row>
    <row r="1045" spans="3:11" x14ac:dyDescent="0.35">
      <c r="C1045" s="191" t="s">
        <v>351</v>
      </c>
      <c r="D1045" s="191" t="s">
        <v>303</v>
      </c>
      <c r="E1045" s="191" t="s">
        <v>463</v>
      </c>
      <c r="F1045" s="191" t="s">
        <v>71</v>
      </c>
      <c r="G1045" s="191" t="s">
        <v>71</v>
      </c>
      <c r="I1045" s="191" t="s">
        <v>91</v>
      </c>
      <c r="J1045" s="374">
        <v>0</v>
      </c>
      <c r="K1045" s="191" t="s">
        <v>71</v>
      </c>
    </row>
    <row r="1046" spans="3:11" x14ac:dyDescent="0.35">
      <c r="C1046" s="191" t="s">
        <v>372</v>
      </c>
      <c r="D1046" s="191" t="s">
        <v>303</v>
      </c>
      <c r="E1046" s="191" t="s">
        <v>463</v>
      </c>
      <c r="F1046" s="191" t="s">
        <v>71</v>
      </c>
      <c r="G1046" s="191" t="s">
        <v>71</v>
      </c>
      <c r="I1046" s="191" t="s">
        <v>91</v>
      </c>
      <c r="J1046" s="374">
        <v>0</v>
      </c>
      <c r="K1046" s="191" t="s">
        <v>71</v>
      </c>
    </row>
    <row r="1047" spans="3:11" x14ac:dyDescent="0.35">
      <c r="C1047" s="191" t="s">
        <v>348</v>
      </c>
      <c r="D1047" s="191" t="s">
        <v>303</v>
      </c>
      <c r="E1047" s="191" t="s">
        <v>463</v>
      </c>
      <c r="F1047" s="191" t="s">
        <v>71</v>
      </c>
      <c r="G1047" s="191" t="s">
        <v>71</v>
      </c>
      <c r="I1047" s="191" t="s">
        <v>91</v>
      </c>
      <c r="J1047" s="374">
        <v>0</v>
      </c>
      <c r="K1047" s="191" t="s">
        <v>71</v>
      </c>
    </row>
    <row r="1048" spans="3:11" x14ac:dyDescent="0.35">
      <c r="C1048" s="191" t="s">
        <v>362</v>
      </c>
      <c r="D1048" s="191" t="s">
        <v>303</v>
      </c>
      <c r="E1048" s="191" t="s">
        <v>463</v>
      </c>
      <c r="F1048" s="191" t="s">
        <v>71</v>
      </c>
      <c r="G1048" s="191" t="s">
        <v>71</v>
      </c>
      <c r="I1048" s="191" t="s">
        <v>91</v>
      </c>
      <c r="J1048" s="374">
        <v>0</v>
      </c>
      <c r="K1048" s="191" t="s">
        <v>71</v>
      </c>
    </row>
    <row r="1049" spans="3:11" x14ac:dyDescent="0.35">
      <c r="C1049" s="191" t="s">
        <v>334</v>
      </c>
      <c r="D1049" s="191" t="s">
        <v>303</v>
      </c>
      <c r="E1049" s="191" t="s">
        <v>463</v>
      </c>
      <c r="F1049" s="191" t="s">
        <v>71</v>
      </c>
      <c r="G1049" s="191" t="s">
        <v>71</v>
      </c>
      <c r="I1049" s="191" t="s">
        <v>91</v>
      </c>
      <c r="J1049" s="374">
        <v>0</v>
      </c>
      <c r="K1049" s="191" t="s">
        <v>71</v>
      </c>
    </row>
    <row r="1050" spans="3:11" x14ac:dyDescent="0.35">
      <c r="C1050" s="191" t="s">
        <v>338</v>
      </c>
      <c r="D1050" s="191" t="s">
        <v>303</v>
      </c>
      <c r="E1050" s="191" t="s">
        <v>463</v>
      </c>
      <c r="F1050" s="191" t="s">
        <v>71</v>
      </c>
      <c r="G1050" s="191" t="s">
        <v>71</v>
      </c>
      <c r="I1050" s="191" t="s">
        <v>91</v>
      </c>
      <c r="J1050" s="374">
        <v>0</v>
      </c>
      <c r="K1050" s="191" t="s">
        <v>71</v>
      </c>
    </row>
    <row r="1051" spans="3:11" x14ac:dyDescent="0.35">
      <c r="C1051" s="191" t="s">
        <v>384</v>
      </c>
      <c r="D1051" s="191" t="s">
        <v>303</v>
      </c>
      <c r="E1051" s="191" t="s">
        <v>463</v>
      </c>
      <c r="F1051" s="191" t="s">
        <v>71</v>
      </c>
      <c r="G1051" s="191" t="s">
        <v>71</v>
      </c>
      <c r="I1051" s="191" t="s">
        <v>91</v>
      </c>
      <c r="J1051" s="374">
        <v>0</v>
      </c>
      <c r="K1051" s="191" t="s">
        <v>71</v>
      </c>
    </row>
    <row r="1052" spans="3:11" x14ac:dyDescent="0.35">
      <c r="C1052" s="191" t="s">
        <v>395</v>
      </c>
      <c r="D1052" s="191" t="s">
        <v>303</v>
      </c>
      <c r="E1052" s="191" t="s">
        <v>463</v>
      </c>
      <c r="F1052" s="191" t="s">
        <v>71</v>
      </c>
      <c r="G1052" s="191" t="s">
        <v>71</v>
      </c>
      <c r="I1052" s="191" t="s">
        <v>91</v>
      </c>
      <c r="J1052" s="374">
        <v>0</v>
      </c>
      <c r="K1052" s="191" t="s">
        <v>71</v>
      </c>
    </row>
    <row r="1053" spans="3:11" x14ac:dyDescent="0.35">
      <c r="C1053" s="191" t="s">
        <v>377</v>
      </c>
      <c r="D1053" s="191" t="s">
        <v>303</v>
      </c>
      <c r="E1053" s="191" t="s">
        <v>463</v>
      </c>
      <c r="F1053" s="191" t="s">
        <v>71</v>
      </c>
      <c r="G1053" s="191" t="s">
        <v>71</v>
      </c>
      <c r="I1053" s="191" t="s">
        <v>91</v>
      </c>
      <c r="J1053" s="374">
        <v>0</v>
      </c>
      <c r="K1053" s="191" t="s">
        <v>71</v>
      </c>
    </row>
    <row r="1054" spans="3:11" x14ac:dyDescent="0.35">
      <c r="C1054" s="191" t="s">
        <v>401</v>
      </c>
      <c r="D1054" s="191" t="s">
        <v>308</v>
      </c>
      <c r="E1054" s="191" t="s">
        <v>487</v>
      </c>
      <c r="F1054" s="191" t="s">
        <v>71</v>
      </c>
      <c r="G1054" s="191" t="s">
        <v>71</v>
      </c>
      <c r="I1054" s="191" t="s">
        <v>91</v>
      </c>
      <c r="J1054" s="374">
        <v>0</v>
      </c>
      <c r="K1054" s="191" t="s">
        <v>71</v>
      </c>
    </row>
    <row r="1055" spans="3:11" x14ac:dyDescent="0.35">
      <c r="C1055" s="191" t="s">
        <v>408</v>
      </c>
      <c r="D1055" s="191" t="s">
        <v>308</v>
      </c>
      <c r="E1055" s="191" t="s">
        <v>487</v>
      </c>
      <c r="F1055" s="191" t="s">
        <v>71</v>
      </c>
      <c r="G1055" s="191" t="s">
        <v>71</v>
      </c>
      <c r="I1055" s="191" t="s">
        <v>91</v>
      </c>
      <c r="J1055" s="374">
        <v>0</v>
      </c>
      <c r="K1055" s="191" t="s">
        <v>71</v>
      </c>
    </row>
    <row r="1056" spans="3:11" x14ac:dyDescent="0.35">
      <c r="C1056" s="191" t="s">
        <v>368</v>
      </c>
      <c r="D1056" s="191" t="s">
        <v>308</v>
      </c>
      <c r="E1056" s="191" t="s">
        <v>487</v>
      </c>
      <c r="F1056" s="191" t="s">
        <v>71</v>
      </c>
      <c r="G1056" s="191" t="s">
        <v>71</v>
      </c>
      <c r="I1056" s="191" t="s">
        <v>91</v>
      </c>
      <c r="J1056" s="374">
        <v>0</v>
      </c>
      <c r="K1056" s="191" t="s">
        <v>71</v>
      </c>
    </row>
    <row r="1057" spans="3:11" x14ac:dyDescent="0.35">
      <c r="C1057" s="191" t="s">
        <v>398</v>
      </c>
      <c r="D1057" s="191" t="s">
        <v>308</v>
      </c>
      <c r="E1057" s="191" t="s">
        <v>487</v>
      </c>
      <c r="F1057" s="191" t="s">
        <v>71</v>
      </c>
      <c r="G1057" s="191" t="s">
        <v>71</v>
      </c>
      <c r="I1057" s="191" t="s">
        <v>91</v>
      </c>
      <c r="J1057" s="374">
        <v>0</v>
      </c>
      <c r="K1057" s="191" t="s">
        <v>71</v>
      </c>
    </row>
    <row r="1058" spans="3:11" x14ac:dyDescent="0.35">
      <c r="C1058" s="191" t="s">
        <v>365</v>
      </c>
      <c r="D1058" s="191" t="s">
        <v>308</v>
      </c>
      <c r="E1058" s="191" t="s">
        <v>487</v>
      </c>
      <c r="F1058" s="191" t="s">
        <v>71</v>
      </c>
      <c r="G1058" s="191" t="s">
        <v>71</v>
      </c>
      <c r="I1058" s="191" t="s">
        <v>91</v>
      </c>
      <c r="J1058" s="374">
        <v>0</v>
      </c>
      <c r="K1058" s="191" t="s">
        <v>71</v>
      </c>
    </row>
    <row r="1059" spans="3:11" x14ac:dyDescent="0.35">
      <c r="C1059" s="191" t="s">
        <v>390</v>
      </c>
      <c r="D1059" s="191" t="s">
        <v>308</v>
      </c>
      <c r="E1059" s="191" t="s">
        <v>487</v>
      </c>
      <c r="F1059" s="191" t="s">
        <v>71</v>
      </c>
      <c r="G1059" s="191" t="s">
        <v>71</v>
      </c>
      <c r="I1059" s="191" t="s">
        <v>91</v>
      </c>
      <c r="J1059" s="374">
        <v>0</v>
      </c>
      <c r="K1059" s="191" t="s">
        <v>71</v>
      </c>
    </row>
    <row r="1060" spans="3:11" x14ac:dyDescent="0.35">
      <c r="C1060" s="191" t="s">
        <v>356</v>
      </c>
      <c r="D1060" s="191" t="s">
        <v>308</v>
      </c>
      <c r="E1060" s="191" t="s">
        <v>487</v>
      </c>
      <c r="F1060" s="191" t="s">
        <v>71</v>
      </c>
      <c r="G1060" s="191" t="s">
        <v>71</v>
      </c>
      <c r="I1060" s="191" t="s">
        <v>91</v>
      </c>
      <c r="J1060" s="374">
        <v>0</v>
      </c>
      <c r="K1060" s="191" t="s">
        <v>71</v>
      </c>
    </row>
    <row r="1061" spans="3:11" x14ac:dyDescent="0.35">
      <c r="C1061" s="191" t="s">
        <v>403</v>
      </c>
      <c r="D1061" s="191" t="s">
        <v>308</v>
      </c>
      <c r="E1061" s="191" t="s">
        <v>487</v>
      </c>
      <c r="F1061" s="191" t="s">
        <v>71</v>
      </c>
      <c r="G1061" s="191" t="s">
        <v>71</v>
      </c>
      <c r="I1061" s="191" t="s">
        <v>91</v>
      </c>
      <c r="J1061" s="374">
        <v>0</v>
      </c>
      <c r="K1061" s="191" t="s">
        <v>71</v>
      </c>
    </row>
    <row r="1062" spans="3:11" x14ac:dyDescent="0.35">
      <c r="C1062" s="191" t="s">
        <v>336</v>
      </c>
      <c r="D1062" s="191" t="s">
        <v>308</v>
      </c>
      <c r="E1062" s="191" t="s">
        <v>487</v>
      </c>
      <c r="F1062" s="191" t="s">
        <v>71</v>
      </c>
      <c r="G1062" s="191" t="s">
        <v>71</v>
      </c>
      <c r="I1062" s="191" t="s">
        <v>91</v>
      </c>
      <c r="J1062" s="374">
        <v>0</v>
      </c>
      <c r="K1062" s="191" t="s">
        <v>71</v>
      </c>
    </row>
    <row r="1063" spans="3:11" x14ac:dyDescent="0.35">
      <c r="C1063" s="191" t="s">
        <v>374</v>
      </c>
      <c r="D1063" s="191" t="s">
        <v>308</v>
      </c>
      <c r="E1063" s="191" t="s">
        <v>487</v>
      </c>
      <c r="F1063" s="191" t="s">
        <v>71</v>
      </c>
      <c r="G1063" s="191" t="s">
        <v>71</v>
      </c>
      <c r="I1063" s="191" t="s">
        <v>91</v>
      </c>
      <c r="J1063" s="374">
        <v>0</v>
      </c>
      <c r="K1063" s="191" t="s">
        <v>71</v>
      </c>
    </row>
    <row r="1064" spans="3:11" x14ac:dyDescent="0.35">
      <c r="C1064" s="191" t="s">
        <v>379</v>
      </c>
      <c r="D1064" s="191" t="s">
        <v>308</v>
      </c>
      <c r="E1064" s="191" t="s">
        <v>487</v>
      </c>
      <c r="F1064" s="191" t="s">
        <v>71</v>
      </c>
      <c r="G1064" s="191" t="s">
        <v>71</v>
      </c>
      <c r="I1064" s="191" t="s">
        <v>91</v>
      </c>
      <c r="J1064" s="374">
        <v>0</v>
      </c>
      <c r="K1064" s="191" t="s">
        <v>71</v>
      </c>
    </row>
    <row r="1065" spans="3:11" x14ac:dyDescent="0.35">
      <c r="C1065" s="191" t="s">
        <v>392</v>
      </c>
      <c r="D1065" s="191" t="s">
        <v>308</v>
      </c>
      <c r="E1065" s="191" t="s">
        <v>487</v>
      </c>
      <c r="F1065" s="191" t="s">
        <v>71</v>
      </c>
      <c r="G1065" s="191" t="s">
        <v>71</v>
      </c>
      <c r="I1065" s="191" t="s">
        <v>91</v>
      </c>
      <c r="J1065" s="374">
        <v>0</v>
      </c>
      <c r="K1065" s="191" t="s">
        <v>71</v>
      </c>
    </row>
    <row r="1066" spans="3:11" x14ac:dyDescent="0.35">
      <c r="C1066" s="191" t="s">
        <v>406</v>
      </c>
      <c r="D1066" s="191" t="s">
        <v>308</v>
      </c>
      <c r="E1066" s="191" t="s">
        <v>487</v>
      </c>
      <c r="F1066" s="191" t="s">
        <v>71</v>
      </c>
      <c r="G1066" s="191" t="s">
        <v>71</v>
      </c>
      <c r="I1066" s="191" t="s">
        <v>91</v>
      </c>
      <c r="J1066" s="374">
        <v>0</v>
      </c>
      <c r="K1066" s="191" t="s">
        <v>71</v>
      </c>
    </row>
    <row r="1067" spans="3:11" x14ac:dyDescent="0.35">
      <c r="C1067" s="191" t="s">
        <v>410</v>
      </c>
      <c r="D1067" s="191" t="s">
        <v>308</v>
      </c>
      <c r="E1067" s="191" t="s">
        <v>487</v>
      </c>
      <c r="F1067" s="191" t="s">
        <v>71</v>
      </c>
      <c r="G1067" s="191" t="s">
        <v>71</v>
      </c>
      <c r="I1067" s="191" t="s">
        <v>91</v>
      </c>
      <c r="J1067" s="374">
        <v>0</v>
      </c>
      <c r="K1067" s="191" t="s">
        <v>71</v>
      </c>
    </row>
    <row r="1068" spans="3:11" x14ac:dyDescent="0.35">
      <c r="C1068" s="191" t="s">
        <v>343</v>
      </c>
      <c r="D1068" s="191" t="s">
        <v>308</v>
      </c>
      <c r="E1068" s="191" t="s">
        <v>487</v>
      </c>
      <c r="F1068" s="191" t="s">
        <v>71</v>
      </c>
      <c r="G1068" s="191" t="s">
        <v>71</v>
      </c>
      <c r="I1068" s="191" t="s">
        <v>91</v>
      </c>
      <c r="J1068" s="374">
        <v>0</v>
      </c>
      <c r="K1068" s="191" t="s">
        <v>71</v>
      </c>
    </row>
    <row r="1069" spans="3:11" x14ac:dyDescent="0.35">
      <c r="C1069" s="191" t="s">
        <v>353</v>
      </c>
      <c r="D1069" s="191" t="s">
        <v>308</v>
      </c>
      <c r="E1069" s="191" t="s">
        <v>487</v>
      </c>
      <c r="F1069" s="191" t="s">
        <v>71</v>
      </c>
      <c r="G1069" s="191" t="s">
        <v>71</v>
      </c>
      <c r="I1069" s="191" t="s">
        <v>91</v>
      </c>
      <c r="J1069" s="374">
        <v>0</v>
      </c>
      <c r="K1069" s="191" t="s">
        <v>71</v>
      </c>
    </row>
    <row r="1070" spans="3:11" x14ac:dyDescent="0.35">
      <c r="C1070" s="191" t="s">
        <v>387</v>
      </c>
      <c r="D1070" s="191" t="s">
        <v>308</v>
      </c>
      <c r="E1070" s="191" t="s">
        <v>487</v>
      </c>
      <c r="F1070" s="191" t="s">
        <v>71</v>
      </c>
      <c r="G1070" s="191" t="s">
        <v>71</v>
      </c>
      <c r="I1070" s="191" t="s">
        <v>91</v>
      </c>
      <c r="J1070" s="374">
        <v>0</v>
      </c>
      <c r="K1070" s="191" t="s">
        <v>71</v>
      </c>
    </row>
    <row r="1071" spans="3:11" x14ac:dyDescent="0.35">
      <c r="C1071" s="191" t="s">
        <v>382</v>
      </c>
      <c r="D1071" s="191" t="s">
        <v>308</v>
      </c>
      <c r="E1071" s="191" t="s">
        <v>487</v>
      </c>
      <c r="F1071" s="191" t="s">
        <v>71</v>
      </c>
      <c r="G1071" s="191" t="s">
        <v>71</v>
      </c>
      <c r="I1071" s="191" t="s">
        <v>91</v>
      </c>
      <c r="J1071" s="374">
        <v>0</v>
      </c>
      <c r="K1071" s="191" t="s">
        <v>71</v>
      </c>
    </row>
    <row r="1072" spans="3:11" x14ac:dyDescent="0.35">
      <c r="C1072" s="191" t="s">
        <v>346</v>
      </c>
      <c r="D1072" s="191" t="s">
        <v>308</v>
      </c>
      <c r="E1072" s="191" t="s">
        <v>487</v>
      </c>
      <c r="F1072" s="191" t="s">
        <v>71</v>
      </c>
      <c r="G1072" s="191" t="s">
        <v>71</v>
      </c>
      <c r="I1072" s="191" t="s">
        <v>91</v>
      </c>
      <c r="J1072" s="374">
        <v>0</v>
      </c>
      <c r="K1072" s="191" t="s">
        <v>71</v>
      </c>
    </row>
    <row r="1073" spans="3:11" x14ac:dyDescent="0.35">
      <c r="C1073" s="191" t="s">
        <v>359</v>
      </c>
      <c r="D1073" s="191" t="s">
        <v>308</v>
      </c>
      <c r="E1073" s="191" t="s">
        <v>487</v>
      </c>
      <c r="F1073" s="191" t="s">
        <v>71</v>
      </c>
      <c r="G1073" s="191" t="s">
        <v>71</v>
      </c>
      <c r="I1073" s="191" t="s">
        <v>91</v>
      </c>
      <c r="J1073" s="374">
        <v>0</v>
      </c>
      <c r="K1073" s="191" t="s">
        <v>71</v>
      </c>
    </row>
    <row r="1074" spans="3:11" x14ac:dyDescent="0.35">
      <c r="C1074" s="191" t="s">
        <v>341</v>
      </c>
      <c r="D1074" s="191" t="s">
        <v>308</v>
      </c>
      <c r="E1074" s="191" t="s">
        <v>487</v>
      </c>
      <c r="F1074" s="191" t="s">
        <v>71</v>
      </c>
      <c r="G1074" s="191" t="s">
        <v>71</v>
      </c>
      <c r="I1074" s="191" t="s">
        <v>91</v>
      </c>
      <c r="J1074" s="374">
        <v>0</v>
      </c>
      <c r="K1074" s="191" t="s">
        <v>71</v>
      </c>
    </row>
    <row r="1075" spans="3:11" x14ac:dyDescent="0.35">
      <c r="C1075" s="191" t="s">
        <v>351</v>
      </c>
      <c r="D1075" s="191" t="s">
        <v>308</v>
      </c>
      <c r="E1075" s="191" t="s">
        <v>487</v>
      </c>
      <c r="F1075" s="191" t="s">
        <v>71</v>
      </c>
      <c r="G1075" s="191" t="s">
        <v>71</v>
      </c>
      <c r="I1075" s="191" t="s">
        <v>91</v>
      </c>
      <c r="J1075" s="374">
        <v>12062500</v>
      </c>
      <c r="K1075" s="191" t="s">
        <v>71</v>
      </c>
    </row>
    <row r="1076" spans="3:11" x14ac:dyDescent="0.35">
      <c r="C1076" s="191" t="s">
        <v>372</v>
      </c>
      <c r="D1076" s="191" t="s">
        <v>308</v>
      </c>
      <c r="E1076" s="191" t="s">
        <v>487</v>
      </c>
      <c r="F1076" s="191" t="s">
        <v>71</v>
      </c>
      <c r="G1076" s="191" t="s">
        <v>71</v>
      </c>
      <c r="I1076" s="191" t="s">
        <v>91</v>
      </c>
      <c r="J1076" s="374">
        <v>0</v>
      </c>
      <c r="K1076" s="191" t="s">
        <v>71</v>
      </c>
    </row>
    <row r="1077" spans="3:11" x14ac:dyDescent="0.35">
      <c r="C1077" s="191" t="s">
        <v>348</v>
      </c>
      <c r="D1077" s="191" t="s">
        <v>308</v>
      </c>
      <c r="E1077" s="191" t="s">
        <v>487</v>
      </c>
      <c r="F1077" s="191" t="s">
        <v>71</v>
      </c>
      <c r="G1077" s="191" t="s">
        <v>71</v>
      </c>
      <c r="I1077" s="191" t="s">
        <v>91</v>
      </c>
      <c r="J1077" s="374">
        <v>0</v>
      </c>
      <c r="K1077" s="191" t="s">
        <v>71</v>
      </c>
    </row>
    <row r="1078" spans="3:11" x14ac:dyDescent="0.35">
      <c r="C1078" s="191" t="s">
        <v>362</v>
      </c>
      <c r="D1078" s="191" t="s">
        <v>308</v>
      </c>
      <c r="E1078" s="191" t="s">
        <v>487</v>
      </c>
      <c r="F1078" s="191" t="s">
        <v>71</v>
      </c>
      <c r="G1078" s="191" t="s">
        <v>71</v>
      </c>
      <c r="I1078" s="191" t="s">
        <v>91</v>
      </c>
      <c r="J1078" s="374">
        <v>0</v>
      </c>
      <c r="K1078" s="191" t="s">
        <v>71</v>
      </c>
    </row>
    <row r="1079" spans="3:11" x14ac:dyDescent="0.35">
      <c r="C1079" s="191" t="s">
        <v>338</v>
      </c>
      <c r="D1079" s="191" t="s">
        <v>308</v>
      </c>
      <c r="E1079" s="191" t="s">
        <v>487</v>
      </c>
      <c r="F1079" s="191" t="s">
        <v>71</v>
      </c>
      <c r="G1079" s="191" t="s">
        <v>71</v>
      </c>
      <c r="I1079" s="191" t="s">
        <v>91</v>
      </c>
      <c r="J1079" s="374">
        <v>1620000</v>
      </c>
      <c r="K1079" s="191" t="s">
        <v>71</v>
      </c>
    </row>
    <row r="1080" spans="3:11" x14ac:dyDescent="0.35">
      <c r="C1080" s="191" t="s">
        <v>384</v>
      </c>
      <c r="D1080" s="191" t="s">
        <v>308</v>
      </c>
      <c r="E1080" s="191" t="s">
        <v>487</v>
      </c>
      <c r="F1080" s="191" t="s">
        <v>71</v>
      </c>
      <c r="G1080" s="191" t="s">
        <v>71</v>
      </c>
      <c r="I1080" s="191" t="s">
        <v>91</v>
      </c>
      <c r="J1080" s="374">
        <v>0</v>
      </c>
      <c r="K1080" s="191" t="s">
        <v>71</v>
      </c>
    </row>
    <row r="1081" spans="3:11" x14ac:dyDescent="0.35">
      <c r="C1081" s="191" t="s">
        <v>395</v>
      </c>
      <c r="D1081" s="191" t="s">
        <v>308</v>
      </c>
      <c r="E1081" s="191" t="s">
        <v>487</v>
      </c>
      <c r="F1081" s="191" t="s">
        <v>71</v>
      </c>
      <c r="G1081" s="191" t="s">
        <v>71</v>
      </c>
      <c r="I1081" s="191" t="s">
        <v>91</v>
      </c>
      <c r="J1081" s="374">
        <v>0</v>
      </c>
      <c r="K1081" s="191" t="s">
        <v>71</v>
      </c>
    </row>
    <row r="1082" spans="3:11" x14ac:dyDescent="0.35">
      <c r="C1082" s="191" t="s">
        <v>377</v>
      </c>
      <c r="D1082" s="191" t="s">
        <v>308</v>
      </c>
      <c r="E1082" s="191" t="s">
        <v>487</v>
      </c>
      <c r="F1082" s="191" t="s">
        <v>71</v>
      </c>
      <c r="G1082" s="191" t="s">
        <v>71</v>
      </c>
      <c r="I1082" s="191" t="s">
        <v>91</v>
      </c>
      <c r="J1082" s="374">
        <v>0</v>
      </c>
      <c r="K1082" s="191" t="s">
        <v>71</v>
      </c>
    </row>
    <row r="1083" spans="3:11" x14ac:dyDescent="0.35">
      <c r="C1083" s="191" t="s">
        <v>401</v>
      </c>
      <c r="D1083" s="191" t="s">
        <v>307</v>
      </c>
      <c r="E1083" s="191" t="s">
        <v>484</v>
      </c>
      <c r="F1083" s="191" t="s">
        <v>71</v>
      </c>
      <c r="G1083" s="191" t="s">
        <v>71</v>
      </c>
      <c r="I1083" s="191" t="s">
        <v>91</v>
      </c>
      <c r="J1083" s="374">
        <v>0</v>
      </c>
      <c r="K1083" s="191" t="s">
        <v>71</v>
      </c>
    </row>
    <row r="1084" spans="3:11" x14ac:dyDescent="0.35">
      <c r="C1084" s="191" t="s">
        <v>408</v>
      </c>
      <c r="D1084" s="191" t="s">
        <v>307</v>
      </c>
      <c r="E1084" s="191" t="s">
        <v>484</v>
      </c>
      <c r="F1084" s="191" t="s">
        <v>71</v>
      </c>
      <c r="G1084" s="191" t="s">
        <v>71</v>
      </c>
      <c r="I1084" s="191" t="s">
        <v>91</v>
      </c>
      <c r="J1084" s="374">
        <v>0</v>
      </c>
      <c r="K1084" s="191" t="s">
        <v>71</v>
      </c>
    </row>
    <row r="1085" spans="3:11" x14ac:dyDescent="0.35">
      <c r="C1085" s="191" t="s">
        <v>368</v>
      </c>
      <c r="D1085" s="191" t="s">
        <v>307</v>
      </c>
      <c r="E1085" s="191" t="s">
        <v>484</v>
      </c>
      <c r="F1085" s="191" t="s">
        <v>71</v>
      </c>
      <c r="G1085" s="191" t="s">
        <v>71</v>
      </c>
      <c r="I1085" s="191" t="s">
        <v>91</v>
      </c>
      <c r="J1085" s="374">
        <v>0</v>
      </c>
      <c r="K1085" s="191" t="s">
        <v>71</v>
      </c>
    </row>
    <row r="1086" spans="3:11" x14ac:dyDescent="0.35">
      <c r="C1086" s="191" t="s">
        <v>398</v>
      </c>
      <c r="D1086" s="191" t="s">
        <v>307</v>
      </c>
      <c r="E1086" s="191" t="s">
        <v>484</v>
      </c>
      <c r="F1086" s="191" t="s">
        <v>71</v>
      </c>
      <c r="G1086" s="191" t="s">
        <v>71</v>
      </c>
      <c r="I1086" s="191" t="s">
        <v>91</v>
      </c>
      <c r="J1086" s="374">
        <v>0</v>
      </c>
      <c r="K1086" s="191" t="s">
        <v>71</v>
      </c>
    </row>
    <row r="1087" spans="3:11" x14ac:dyDescent="0.35">
      <c r="C1087" s="191" t="s">
        <v>365</v>
      </c>
      <c r="D1087" s="191" t="s">
        <v>307</v>
      </c>
      <c r="E1087" s="191" t="s">
        <v>484</v>
      </c>
      <c r="F1087" s="191" t="s">
        <v>71</v>
      </c>
      <c r="G1087" s="191" t="s">
        <v>71</v>
      </c>
      <c r="I1087" s="191" t="s">
        <v>91</v>
      </c>
      <c r="J1087" s="374">
        <v>0</v>
      </c>
      <c r="K1087" s="191" t="s">
        <v>71</v>
      </c>
    </row>
    <row r="1088" spans="3:11" x14ac:dyDescent="0.35">
      <c r="C1088" s="191" t="s">
        <v>390</v>
      </c>
      <c r="D1088" s="191" t="s">
        <v>307</v>
      </c>
      <c r="E1088" s="191" t="s">
        <v>484</v>
      </c>
      <c r="F1088" s="191" t="s">
        <v>71</v>
      </c>
      <c r="G1088" s="191" t="s">
        <v>71</v>
      </c>
      <c r="I1088" s="191" t="s">
        <v>91</v>
      </c>
      <c r="J1088" s="374">
        <v>0</v>
      </c>
      <c r="K1088" s="191" t="s">
        <v>71</v>
      </c>
    </row>
    <row r="1089" spans="3:11" x14ac:dyDescent="0.35">
      <c r="C1089" s="191" t="s">
        <v>356</v>
      </c>
      <c r="D1089" s="191" t="s">
        <v>307</v>
      </c>
      <c r="E1089" s="191" t="s">
        <v>484</v>
      </c>
      <c r="F1089" s="191" t="s">
        <v>71</v>
      </c>
      <c r="G1089" s="191" t="s">
        <v>71</v>
      </c>
      <c r="I1089" s="191" t="s">
        <v>91</v>
      </c>
      <c r="J1089" s="374">
        <v>0</v>
      </c>
      <c r="K1089" s="191" t="s">
        <v>71</v>
      </c>
    </row>
    <row r="1090" spans="3:11" x14ac:dyDescent="0.35">
      <c r="C1090" s="191" t="s">
        <v>328</v>
      </c>
      <c r="D1090" s="191" t="s">
        <v>307</v>
      </c>
      <c r="E1090" s="191" t="s">
        <v>484</v>
      </c>
      <c r="F1090" s="191" t="s">
        <v>71</v>
      </c>
      <c r="G1090" s="191" t="s">
        <v>71</v>
      </c>
      <c r="I1090" s="191" t="s">
        <v>91</v>
      </c>
      <c r="J1090" s="374">
        <v>0</v>
      </c>
      <c r="K1090" s="191" t="s">
        <v>71</v>
      </c>
    </row>
    <row r="1091" spans="3:11" x14ac:dyDescent="0.35">
      <c r="C1091" s="191" t="s">
        <v>403</v>
      </c>
      <c r="D1091" s="191" t="s">
        <v>307</v>
      </c>
      <c r="E1091" s="191" t="s">
        <v>484</v>
      </c>
      <c r="F1091" s="191" t="s">
        <v>71</v>
      </c>
      <c r="G1091" s="191" t="s">
        <v>71</v>
      </c>
      <c r="I1091" s="191" t="s">
        <v>91</v>
      </c>
      <c r="J1091" s="374">
        <v>0</v>
      </c>
      <c r="K1091" s="191" t="s">
        <v>71</v>
      </c>
    </row>
    <row r="1092" spans="3:11" x14ac:dyDescent="0.35">
      <c r="C1092" s="191" t="s">
        <v>336</v>
      </c>
      <c r="D1092" s="191" t="s">
        <v>307</v>
      </c>
      <c r="E1092" s="191" t="s">
        <v>484</v>
      </c>
      <c r="F1092" s="191" t="s">
        <v>71</v>
      </c>
      <c r="G1092" s="191" t="s">
        <v>71</v>
      </c>
      <c r="I1092" s="191" t="s">
        <v>91</v>
      </c>
      <c r="J1092" s="374">
        <v>0</v>
      </c>
      <c r="K1092" s="191" t="s">
        <v>71</v>
      </c>
    </row>
    <row r="1093" spans="3:11" x14ac:dyDescent="0.35">
      <c r="C1093" s="191" t="s">
        <v>374</v>
      </c>
      <c r="D1093" s="191" t="s">
        <v>307</v>
      </c>
      <c r="E1093" s="191" t="s">
        <v>484</v>
      </c>
      <c r="F1093" s="191" t="s">
        <v>71</v>
      </c>
      <c r="G1093" s="191" t="s">
        <v>71</v>
      </c>
      <c r="I1093" s="191" t="s">
        <v>91</v>
      </c>
      <c r="J1093" s="374">
        <v>64761000</v>
      </c>
      <c r="K1093" s="191" t="s">
        <v>71</v>
      </c>
    </row>
    <row r="1094" spans="3:11" x14ac:dyDescent="0.35">
      <c r="C1094" s="191" t="s">
        <v>379</v>
      </c>
      <c r="D1094" s="191" t="s">
        <v>307</v>
      </c>
      <c r="E1094" s="191" t="s">
        <v>484</v>
      </c>
      <c r="F1094" s="191" t="s">
        <v>71</v>
      </c>
      <c r="G1094" s="191" t="s">
        <v>71</v>
      </c>
      <c r="I1094" s="191" t="s">
        <v>91</v>
      </c>
      <c r="J1094" s="374">
        <v>0</v>
      </c>
      <c r="K1094" s="191" t="s">
        <v>71</v>
      </c>
    </row>
    <row r="1095" spans="3:11" x14ac:dyDescent="0.35">
      <c r="C1095" s="191" t="s">
        <v>392</v>
      </c>
      <c r="D1095" s="191" t="s">
        <v>307</v>
      </c>
      <c r="E1095" s="191" t="s">
        <v>484</v>
      </c>
      <c r="F1095" s="191" t="s">
        <v>71</v>
      </c>
      <c r="G1095" s="191" t="s">
        <v>71</v>
      </c>
      <c r="I1095" s="191" t="s">
        <v>91</v>
      </c>
      <c r="J1095" s="374">
        <v>0</v>
      </c>
      <c r="K1095" s="191" t="s">
        <v>71</v>
      </c>
    </row>
    <row r="1096" spans="3:11" x14ac:dyDescent="0.35">
      <c r="C1096" s="191" t="s">
        <v>406</v>
      </c>
      <c r="D1096" s="191" t="s">
        <v>307</v>
      </c>
      <c r="E1096" s="191" t="s">
        <v>484</v>
      </c>
      <c r="F1096" s="191" t="s">
        <v>71</v>
      </c>
      <c r="G1096" s="191" t="s">
        <v>71</v>
      </c>
      <c r="I1096" s="191" t="s">
        <v>91</v>
      </c>
      <c r="J1096" s="374">
        <v>0</v>
      </c>
      <c r="K1096" s="191" t="s">
        <v>71</v>
      </c>
    </row>
    <row r="1097" spans="3:11" x14ac:dyDescent="0.35">
      <c r="C1097" s="191" t="s">
        <v>410</v>
      </c>
      <c r="D1097" s="191" t="s">
        <v>307</v>
      </c>
      <c r="E1097" s="191" t="s">
        <v>484</v>
      </c>
      <c r="F1097" s="191" t="s">
        <v>71</v>
      </c>
      <c r="G1097" s="191" t="s">
        <v>71</v>
      </c>
      <c r="I1097" s="191" t="s">
        <v>91</v>
      </c>
      <c r="J1097" s="374">
        <v>0</v>
      </c>
      <c r="K1097" s="191" t="s">
        <v>71</v>
      </c>
    </row>
    <row r="1098" spans="3:11" x14ac:dyDescent="0.35">
      <c r="C1098" s="191" t="s">
        <v>343</v>
      </c>
      <c r="D1098" s="191" t="s">
        <v>307</v>
      </c>
      <c r="E1098" s="191" t="s">
        <v>484</v>
      </c>
      <c r="F1098" s="191" t="s">
        <v>71</v>
      </c>
      <c r="G1098" s="191" t="s">
        <v>71</v>
      </c>
      <c r="I1098" s="191" t="s">
        <v>91</v>
      </c>
      <c r="J1098" s="374">
        <v>0</v>
      </c>
      <c r="K1098" s="191" t="s">
        <v>71</v>
      </c>
    </row>
    <row r="1099" spans="3:11" x14ac:dyDescent="0.35">
      <c r="C1099" s="191" t="s">
        <v>353</v>
      </c>
      <c r="D1099" s="191" t="s">
        <v>307</v>
      </c>
      <c r="E1099" s="191" t="s">
        <v>484</v>
      </c>
      <c r="F1099" s="191" t="s">
        <v>71</v>
      </c>
      <c r="G1099" s="191" t="s">
        <v>71</v>
      </c>
      <c r="I1099" s="191" t="s">
        <v>91</v>
      </c>
      <c r="J1099" s="374">
        <v>0</v>
      </c>
      <c r="K1099" s="191" t="s">
        <v>71</v>
      </c>
    </row>
    <row r="1100" spans="3:11" x14ac:dyDescent="0.35">
      <c r="C1100" s="191" t="s">
        <v>387</v>
      </c>
      <c r="D1100" s="191" t="s">
        <v>307</v>
      </c>
      <c r="E1100" s="191" t="s">
        <v>484</v>
      </c>
      <c r="F1100" s="191" t="s">
        <v>71</v>
      </c>
      <c r="G1100" s="191" t="s">
        <v>71</v>
      </c>
      <c r="I1100" s="191" t="s">
        <v>91</v>
      </c>
      <c r="J1100" s="374">
        <v>0</v>
      </c>
      <c r="K1100" s="191" t="s">
        <v>71</v>
      </c>
    </row>
    <row r="1101" spans="3:11" x14ac:dyDescent="0.35">
      <c r="C1101" s="191" t="s">
        <v>382</v>
      </c>
      <c r="D1101" s="191" t="s">
        <v>307</v>
      </c>
      <c r="E1101" s="191" t="s">
        <v>484</v>
      </c>
      <c r="F1101" s="191" t="s">
        <v>71</v>
      </c>
      <c r="G1101" s="191" t="s">
        <v>71</v>
      </c>
      <c r="I1101" s="191" t="s">
        <v>91</v>
      </c>
      <c r="J1101" s="374">
        <v>0</v>
      </c>
      <c r="K1101" s="191" t="s">
        <v>71</v>
      </c>
    </row>
    <row r="1102" spans="3:11" x14ac:dyDescent="0.35">
      <c r="C1102" s="191" t="s">
        <v>346</v>
      </c>
      <c r="D1102" s="191" t="s">
        <v>307</v>
      </c>
      <c r="E1102" s="191" t="s">
        <v>484</v>
      </c>
      <c r="F1102" s="191" t="s">
        <v>71</v>
      </c>
      <c r="G1102" s="191" t="s">
        <v>71</v>
      </c>
      <c r="I1102" s="191" t="s">
        <v>91</v>
      </c>
      <c r="J1102" s="374">
        <v>0</v>
      </c>
      <c r="K1102" s="191" t="s">
        <v>71</v>
      </c>
    </row>
    <row r="1103" spans="3:11" x14ac:dyDescent="0.35">
      <c r="C1103" s="191" t="s">
        <v>359</v>
      </c>
      <c r="D1103" s="191" t="s">
        <v>307</v>
      </c>
      <c r="E1103" s="191" t="s">
        <v>484</v>
      </c>
      <c r="F1103" s="191" t="s">
        <v>71</v>
      </c>
      <c r="G1103" s="191" t="s">
        <v>71</v>
      </c>
      <c r="I1103" s="191" t="s">
        <v>91</v>
      </c>
      <c r="J1103" s="374">
        <v>0</v>
      </c>
      <c r="K1103" s="191" t="s">
        <v>71</v>
      </c>
    </row>
    <row r="1104" spans="3:11" x14ac:dyDescent="0.35">
      <c r="C1104" s="191" t="s">
        <v>341</v>
      </c>
      <c r="D1104" s="191" t="s">
        <v>307</v>
      </c>
      <c r="E1104" s="191" t="s">
        <v>484</v>
      </c>
      <c r="F1104" s="191" t="s">
        <v>71</v>
      </c>
      <c r="G1104" s="191" t="s">
        <v>71</v>
      </c>
      <c r="I1104" s="191" t="s">
        <v>91</v>
      </c>
      <c r="J1104" s="374">
        <v>0</v>
      </c>
      <c r="K1104" s="191" t="s">
        <v>71</v>
      </c>
    </row>
    <row r="1105" spans="3:11" x14ac:dyDescent="0.35">
      <c r="C1105" s="191" t="s">
        <v>351</v>
      </c>
      <c r="D1105" s="191" t="s">
        <v>307</v>
      </c>
      <c r="E1105" s="191" t="s">
        <v>484</v>
      </c>
      <c r="F1105" s="191" t="s">
        <v>71</v>
      </c>
      <c r="G1105" s="191" t="s">
        <v>71</v>
      </c>
      <c r="I1105" s="191" t="s">
        <v>91</v>
      </c>
      <c r="J1105" s="374">
        <v>0</v>
      </c>
      <c r="K1105" s="191" t="s">
        <v>71</v>
      </c>
    </row>
    <row r="1106" spans="3:11" x14ac:dyDescent="0.35">
      <c r="C1106" s="191" t="s">
        <v>372</v>
      </c>
      <c r="D1106" s="191" t="s">
        <v>307</v>
      </c>
      <c r="E1106" s="191" t="s">
        <v>484</v>
      </c>
      <c r="F1106" s="191" t="s">
        <v>71</v>
      </c>
      <c r="G1106" s="191" t="s">
        <v>71</v>
      </c>
      <c r="I1106" s="191" t="s">
        <v>91</v>
      </c>
      <c r="J1106" s="374">
        <v>0</v>
      </c>
      <c r="K1106" s="191" t="s">
        <v>71</v>
      </c>
    </row>
    <row r="1107" spans="3:11" x14ac:dyDescent="0.35">
      <c r="C1107" s="191" t="s">
        <v>348</v>
      </c>
      <c r="D1107" s="191" t="s">
        <v>307</v>
      </c>
      <c r="E1107" s="191" t="s">
        <v>484</v>
      </c>
      <c r="F1107" s="191" t="s">
        <v>71</v>
      </c>
      <c r="G1107" s="191" t="s">
        <v>71</v>
      </c>
      <c r="I1107" s="191" t="s">
        <v>91</v>
      </c>
      <c r="J1107" s="374">
        <v>0</v>
      </c>
      <c r="K1107" s="191" t="s">
        <v>71</v>
      </c>
    </row>
    <row r="1108" spans="3:11" x14ac:dyDescent="0.35">
      <c r="C1108" s="191" t="s">
        <v>362</v>
      </c>
      <c r="D1108" s="191" t="s">
        <v>307</v>
      </c>
      <c r="E1108" s="191" t="s">
        <v>484</v>
      </c>
      <c r="F1108" s="191" t="s">
        <v>71</v>
      </c>
      <c r="G1108" s="191" t="s">
        <v>71</v>
      </c>
      <c r="I1108" s="191" t="s">
        <v>91</v>
      </c>
      <c r="J1108" s="374">
        <v>0</v>
      </c>
      <c r="K1108" s="191" t="s">
        <v>71</v>
      </c>
    </row>
    <row r="1109" spans="3:11" x14ac:dyDescent="0.35">
      <c r="C1109" s="191" t="s">
        <v>334</v>
      </c>
      <c r="D1109" s="191" t="s">
        <v>307</v>
      </c>
      <c r="E1109" s="191" t="s">
        <v>484</v>
      </c>
      <c r="F1109" s="191" t="s">
        <v>71</v>
      </c>
      <c r="G1109" s="191" t="s">
        <v>71</v>
      </c>
      <c r="I1109" s="191" t="s">
        <v>91</v>
      </c>
      <c r="J1109" s="374">
        <v>0</v>
      </c>
      <c r="K1109" s="191" t="s">
        <v>71</v>
      </c>
    </row>
    <row r="1110" spans="3:11" x14ac:dyDescent="0.35">
      <c r="C1110" s="191" t="s">
        <v>338</v>
      </c>
      <c r="D1110" s="191" t="s">
        <v>307</v>
      </c>
      <c r="E1110" s="191" t="s">
        <v>484</v>
      </c>
      <c r="F1110" s="191" t="s">
        <v>71</v>
      </c>
      <c r="G1110" s="191" t="s">
        <v>71</v>
      </c>
      <c r="I1110" s="191" t="s">
        <v>91</v>
      </c>
      <c r="J1110" s="374">
        <v>0</v>
      </c>
      <c r="K1110" s="191" t="s">
        <v>71</v>
      </c>
    </row>
    <row r="1111" spans="3:11" x14ac:dyDescent="0.35">
      <c r="C1111" s="191" t="s">
        <v>384</v>
      </c>
      <c r="D1111" s="191" t="s">
        <v>307</v>
      </c>
      <c r="E1111" s="191" t="s">
        <v>484</v>
      </c>
      <c r="F1111" s="191" t="s">
        <v>71</v>
      </c>
      <c r="G1111" s="191" t="s">
        <v>71</v>
      </c>
      <c r="I1111" s="191" t="s">
        <v>91</v>
      </c>
      <c r="J1111" s="374">
        <v>0</v>
      </c>
      <c r="K1111" s="191" t="s">
        <v>71</v>
      </c>
    </row>
    <row r="1112" spans="3:11" x14ac:dyDescent="0.35">
      <c r="C1112" s="191" t="s">
        <v>395</v>
      </c>
      <c r="D1112" s="191" t="s">
        <v>307</v>
      </c>
      <c r="E1112" s="191" t="s">
        <v>484</v>
      </c>
      <c r="F1112" s="191" t="s">
        <v>71</v>
      </c>
      <c r="G1112" s="191" t="s">
        <v>71</v>
      </c>
      <c r="I1112" s="191" t="s">
        <v>91</v>
      </c>
      <c r="J1112" s="374">
        <v>0</v>
      </c>
      <c r="K1112" s="191" t="s">
        <v>71</v>
      </c>
    </row>
    <row r="1113" spans="3:11" x14ac:dyDescent="0.35">
      <c r="C1113" s="191" t="s">
        <v>377</v>
      </c>
      <c r="D1113" s="191" t="s">
        <v>307</v>
      </c>
      <c r="E1113" s="191" t="s">
        <v>484</v>
      </c>
      <c r="F1113" s="191" t="s">
        <v>71</v>
      </c>
      <c r="G1113" s="191" t="s">
        <v>71</v>
      </c>
      <c r="I1113" s="191" t="s">
        <v>91</v>
      </c>
      <c r="J1113" s="374">
        <v>0</v>
      </c>
      <c r="K1113" s="191" t="s">
        <v>71</v>
      </c>
    </row>
    <row r="1114" spans="3:11" x14ac:dyDescent="0.35">
      <c r="C1114" s="191" t="s">
        <v>401</v>
      </c>
      <c r="D1114" s="191" t="s">
        <v>304</v>
      </c>
      <c r="E1114" s="191" t="s">
        <v>476</v>
      </c>
      <c r="F1114" s="191" t="s">
        <v>71</v>
      </c>
      <c r="G1114" s="191" t="s">
        <v>71</v>
      </c>
      <c r="I1114" s="191" t="s">
        <v>91</v>
      </c>
      <c r="J1114" s="374">
        <v>0</v>
      </c>
      <c r="K1114" s="191" t="s">
        <v>71</v>
      </c>
    </row>
    <row r="1115" spans="3:11" x14ac:dyDescent="0.35">
      <c r="C1115" s="191" t="s">
        <v>408</v>
      </c>
      <c r="D1115" s="191" t="s">
        <v>304</v>
      </c>
      <c r="E1115" s="191" t="s">
        <v>476</v>
      </c>
      <c r="F1115" s="191" t="s">
        <v>71</v>
      </c>
      <c r="G1115" s="191" t="s">
        <v>71</v>
      </c>
      <c r="I1115" s="191" t="s">
        <v>91</v>
      </c>
      <c r="J1115" s="374">
        <v>0</v>
      </c>
      <c r="K1115" s="191" t="s">
        <v>71</v>
      </c>
    </row>
    <row r="1116" spans="3:11" x14ac:dyDescent="0.35">
      <c r="C1116" s="191" t="s">
        <v>368</v>
      </c>
      <c r="D1116" s="191" t="s">
        <v>304</v>
      </c>
      <c r="E1116" s="191" t="s">
        <v>476</v>
      </c>
      <c r="F1116" s="191" t="s">
        <v>71</v>
      </c>
      <c r="G1116" s="191" t="s">
        <v>71</v>
      </c>
      <c r="I1116" s="191" t="s">
        <v>91</v>
      </c>
      <c r="J1116" s="374">
        <v>0</v>
      </c>
      <c r="K1116" s="191" t="s">
        <v>71</v>
      </c>
    </row>
    <row r="1117" spans="3:11" x14ac:dyDescent="0.35">
      <c r="C1117" s="191" t="s">
        <v>398</v>
      </c>
      <c r="D1117" s="191" t="s">
        <v>304</v>
      </c>
      <c r="E1117" s="191" t="s">
        <v>476</v>
      </c>
      <c r="F1117" s="191" t="s">
        <v>71</v>
      </c>
      <c r="G1117" s="191" t="s">
        <v>71</v>
      </c>
      <c r="I1117" s="191" t="s">
        <v>91</v>
      </c>
      <c r="J1117" s="374">
        <v>0</v>
      </c>
      <c r="K1117" s="191" t="s">
        <v>71</v>
      </c>
    </row>
    <row r="1118" spans="3:11" x14ac:dyDescent="0.35">
      <c r="C1118" s="191" t="s">
        <v>365</v>
      </c>
      <c r="D1118" s="191" t="s">
        <v>304</v>
      </c>
      <c r="E1118" s="191" t="s">
        <v>476</v>
      </c>
      <c r="F1118" s="191" t="s">
        <v>71</v>
      </c>
      <c r="G1118" s="191" t="s">
        <v>71</v>
      </c>
      <c r="I1118" s="191" t="s">
        <v>91</v>
      </c>
      <c r="J1118" s="374">
        <v>0</v>
      </c>
      <c r="K1118" s="191" t="s">
        <v>71</v>
      </c>
    </row>
    <row r="1119" spans="3:11" x14ac:dyDescent="0.35">
      <c r="C1119" s="191" t="s">
        <v>390</v>
      </c>
      <c r="D1119" s="191" t="s">
        <v>304</v>
      </c>
      <c r="E1119" s="191" t="s">
        <v>476</v>
      </c>
      <c r="F1119" s="191" t="s">
        <v>71</v>
      </c>
      <c r="G1119" s="191" t="s">
        <v>71</v>
      </c>
      <c r="I1119" s="191" t="s">
        <v>91</v>
      </c>
      <c r="J1119" s="374">
        <v>0</v>
      </c>
      <c r="K1119" s="191" t="s">
        <v>71</v>
      </c>
    </row>
    <row r="1120" spans="3:11" x14ac:dyDescent="0.35">
      <c r="C1120" s="191" t="s">
        <v>356</v>
      </c>
      <c r="D1120" s="191" t="s">
        <v>304</v>
      </c>
      <c r="E1120" s="191" t="s">
        <v>476</v>
      </c>
      <c r="F1120" s="191" t="s">
        <v>71</v>
      </c>
      <c r="G1120" s="191" t="s">
        <v>71</v>
      </c>
      <c r="I1120" s="191" t="s">
        <v>91</v>
      </c>
      <c r="J1120" s="374">
        <v>0</v>
      </c>
      <c r="K1120" s="191" t="s">
        <v>71</v>
      </c>
    </row>
    <row r="1121" spans="3:11" x14ac:dyDescent="0.35">
      <c r="C1121" s="191" t="s">
        <v>328</v>
      </c>
      <c r="D1121" s="191" t="s">
        <v>304</v>
      </c>
      <c r="E1121" s="191" t="s">
        <v>476</v>
      </c>
      <c r="F1121" s="191" t="s">
        <v>71</v>
      </c>
      <c r="G1121" s="191" t="s">
        <v>71</v>
      </c>
      <c r="I1121" s="191" t="s">
        <v>91</v>
      </c>
      <c r="J1121" s="374">
        <v>0</v>
      </c>
      <c r="K1121" s="191" t="s">
        <v>71</v>
      </c>
    </row>
    <row r="1122" spans="3:11" x14ac:dyDescent="0.35">
      <c r="C1122" s="191" t="s">
        <v>403</v>
      </c>
      <c r="D1122" s="191" t="s">
        <v>304</v>
      </c>
      <c r="E1122" s="191" t="s">
        <v>476</v>
      </c>
      <c r="F1122" s="191" t="s">
        <v>71</v>
      </c>
      <c r="G1122" s="191" t="s">
        <v>71</v>
      </c>
      <c r="I1122" s="191" t="s">
        <v>91</v>
      </c>
      <c r="J1122" s="374">
        <v>0</v>
      </c>
      <c r="K1122" s="191" t="s">
        <v>71</v>
      </c>
    </row>
    <row r="1123" spans="3:11" x14ac:dyDescent="0.35">
      <c r="C1123" s="191" t="s">
        <v>336</v>
      </c>
      <c r="D1123" s="191" t="s">
        <v>304</v>
      </c>
      <c r="E1123" s="191" t="s">
        <v>476</v>
      </c>
      <c r="F1123" s="191" t="s">
        <v>71</v>
      </c>
      <c r="G1123" s="191" t="s">
        <v>71</v>
      </c>
      <c r="I1123" s="191" t="s">
        <v>91</v>
      </c>
      <c r="J1123" s="374">
        <v>0</v>
      </c>
      <c r="K1123" s="191" t="s">
        <v>71</v>
      </c>
    </row>
    <row r="1124" spans="3:11" x14ac:dyDescent="0.35">
      <c r="C1124" s="191" t="s">
        <v>374</v>
      </c>
      <c r="D1124" s="191" t="s">
        <v>304</v>
      </c>
      <c r="E1124" s="191" t="s">
        <v>476</v>
      </c>
      <c r="F1124" s="191" t="s">
        <v>71</v>
      </c>
      <c r="G1124" s="191" t="s">
        <v>71</v>
      </c>
      <c r="I1124" s="191" t="s">
        <v>91</v>
      </c>
      <c r="J1124" s="374">
        <v>0</v>
      </c>
      <c r="K1124" s="191" t="s">
        <v>71</v>
      </c>
    </row>
    <row r="1125" spans="3:11" x14ac:dyDescent="0.35">
      <c r="C1125" s="191" t="s">
        <v>379</v>
      </c>
      <c r="D1125" s="191" t="s">
        <v>304</v>
      </c>
      <c r="E1125" s="191" t="s">
        <v>476</v>
      </c>
      <c r="F1125" s="191" t="s">
        <v>71</v>
      </c>
      <c r="G1125" s="191" t="s">
        <v>71</v>
      </c>
      <c r="I1125" s="191" t="s">
        <v>91</v>
      </c>
      <c r="J1125" s="374">
        <v>0</v>
      </c>
      <c r="K1125" s="191" t="s">
        <v>71</v>
      </c>
    </row>
    <row r="1126" spans="3:11" x14ac:dyDescent="0.35">
      <c r="C1126" s="191" t="s">
        <v>392</v>
      </c>
      <c r="D1126" s="191" t="s">
        <v>304</v>
      </c>
      <c r="E1126" s="191" t="s">
        <v>476</v>
      </c>
      <c r="F1126" s="191" t="s">
        <v>71</v>
      </c>
      <c r="G1126" s="191" t="s">
        <v>71</v>
      </c>
      <c r="I1126" s="191" t="s">
        <v>91</v>
      </c>
      <c r="J1126" s="374">
        <v>0</v>
      </c>
      <c r="K1126" s="191" t="s">
        <v>71</v>
      </c>
    </row>
    <row r="1127" spans="3:11" x14ac:dyDescent="0.35">
      <c r="C1127" s="191" t="s">
        <v>406</v>
      </c>
      <c r="D1127" s="191" t="s">
        <v>304</v>
      </c>
      <c r="E1127" s="191" t="s">
        <v>476</v>
      </c>
      <c r="F1127" s="191" t="s">
        <v>71</v>
      </c>
      <c r="G1127" s="191" t="s">
        <v>71</v>
      </c>
      <c r="I1127" s="191" t="s">
        <v>91</v>
      </c>
      <c r="J1127" s="374">
        <v>0</v>
      </c>
      <c r="K1127" s="191" t="s">
        <v>71</v>
      </c>
    </row>
    <row r="1128" spans="3:11" x14ac:dyDescent="0.35">
      <c r="C1128" s="191" t="s">
        <v>410</v>
      </c>
      <c r="D1128" s="191" t="s">
        <v>304</v>
      </c>
      <c r="E1128" s="191" t="s">
        <v>476</v>
      </c>
      <c r="F1128" s="191" t="s">
        <v>71</v>
      </c>
      <c r="G1128" s="191" t="s">
        <v>71</v>
      </c>
      <c r="I1128" s="191" t="s">
        <v>91</v>
      </c>
      <c r="J1128" s="374">
        <v>0</v>
      </c>
      <c r="K1128" s="191" t="s">
        <v>71</v>
      </c>
    </row>
    <row r="1129" spans="3:11" x14ac:dyDescent="0.35">
      <c r="C1129" s="191" t="s">
        <v>343</v>
      </c>
      <c r="D1129" s="191" t="s">
        <v>304</v>
      </c>
      <c r="E1129" s="191" t="s">
        <v>476</v>
      </c>
      <c r="F1129" s="191" t="s">
        <v>71</v>
      </c>
      <c r="G1129" s="191" t="s">
        <v>71</v>
      </c>
      <c r="I1129" s="191" t="s">
        <v>91</v>
      </c>
      <c r="J1129" s="374">
        <v>0</v>
      </c>
      <c r="K1129" s="191" t="s">
        <v>71</v>
      </c>
    </row>
    <row r="1130" spans="3:11" x14ac:dyDescent="0.35">
      <c r="C1130" s="191" t="s">
        <v>353</v>
      </c>
      <c r="D1130" s="191" t="s">
        <v>304</v>
      </c>
      <c r="E1130" s="191" t="s">
        <v>476</v>
      </c>
      <c r="F1130" s="191" t="s">
        <v>71</v>
      </c>
      <c r="G1130" s="191" t="s">
        <v>71</v>
      </c>
      <c r="I1130" s="191" t="s">
        <v>91</v>
      </c>
      <c r="J1130" s="374">
        <v>0</v>
      </c>
      <c r="K1130" s="191" t="s">
        <v>71</v>
      </c>
    </row>
    <row r="1131" spans="3:11" x14ac:dyDescent="0.35">
      <c r="C1131" s="191" t="s">
        <v>387</v>
      </c>
      <c r="D1131" s="191" t="s">
        <v>304</v>
      </c>
      <c r="E1131" s="191" t="s">
        <v>476</v>
      </c>
      <c r="F1131" s="191" t="s">
        <v>71</v>
      </c>
      <c r="G1131" s="191" t="s">
        <v>71</v>
      </c>
      <c r="I1131" s="191" t="s">
        <v>91</v>
      </c>
      <c r="J1131" s="374">
        <v>0</v>
      </c>
      <c r="K1131" s="191" t="s">
        <v>71</v>
      </c>
    </row>
    <row r="1132" spans="3:11" x14ac:dyDescent="0.35">
      <c r="C1132" s="191" t="s">
        <v>382</v>
      </c>
      <c r="D1132" s="191" t="s">
        <v>304</v>
      </c>
      <c r="E1132" s="191" t="s">
        <v>476</v>
      </c>
      <c r="F1132" s="191" t="s">
        <v>71</v>
      </c>
      <c r="G1132" s="191" t="s">
        <v>71</v>
      </c>
      <c r="I1132" s="191" t="s">
        <v>91</v>
      </c>
      <c r="J1132" s="374">
        <v>0</v>
      </c>
      <c r="K1132" s="191" t="s">
        <v>71</v>
      </c>
    </row>
    <row r="1133" spans="3:11" x14ac:dyDescent="0.35">
      <c r="C1133" s="191" t="s">
        <v>346</v>
      </c>
      <c r="D1133" s="191" t="s">
        <v>304</v>
      </c>
      <c r="E1133" s="191" t="s">
        <v>476</v>
      </c>
      <c r="F1133" s="191" t="s">
        <v>71</v>
      </c>
      <c r="G1133" s="191" t="s">
        <v>71</v>
      </c>
      <c r="I1133" s="191" t="s">
        <v>91</v>
      </c>
      <c r="J1133" s="374">
        <v>0</v>
      </c>
      <c r="K1133" s="191" t="s">
        <v>71</v>
      </c>
    </row>
    <row r="1134" spans="3:11" x14ac:dyDescent="0.35">
      <c r="C1134" s="191" t="s">
        <v>359</v>
      </c>
      <c r="D1134" s="191" t="s">
        <v>304</v>
      </c>
      <c r="E1134" s="191" t="s">
        <v>476</v>
      </c>
      <c r="F1134" s="191" t="s">
        <v>71</v>
      </c>
      <c r="G1134" s="191" t="s">
        <v>71</v>
      </c>
      <c r="I1134" s="191" t="s">
        <v>91</v>
      </c>
      <c r="J1134" s="374">
        <v>0</v>
      </c>
      <c r="K1134" s="191" t="s">
        <v>71</v>
      </c>
    </row>
    <row r="1135" spans="3:11" x14ac:dyDescent="0.35">
      <c r="C1135" s="191" t="s">
        <v>341</v>
      </c>
      <c r="D1135" s="191" t="s">
        <v>304</v>
      </c>
      <c r="E1135" s="191" t="s">
        <v>476</v>
      </c>
      <c r="F1135" s="191" t="s">
        <v>71</v>
      </c>
      <c r="G1135" s="191" t="s">
        <v>71</v>
      </c>
      <c r="I1135" s="191" t="s">
        <v>91</v>
      </c>
      <c r="J1135" s="374">
        <v>0</v>
      </c>
      <c r="K1135" s="191" t="s">
        <v>71</v>
      </c>
    </row>
    <row r="1136" spans="3:11" x14ac:dyDescent="0.35">
      <c r="C1136" s="191" t="s">
        <v>351</v>
      </c>
      <c r="D1136" s="191" t="s">
        <v>304</v>
      </c>
      <c r="E1136" s="191" t="s">
        <v>476</v>
      </c>
      <c r="F1136" s="191" t="s">
        <v>71</v>
      </c>
      <c r="G1136" s="191" t="s">
        <v>71</v>
      </c>
      <c r="I1136" s="191" t="s">
        <v>91</v>
      </c>
      <c r="J1136" s="374">
        <v>0</v>
      </c>
      <c r="K1136" s="191" t="s">
        <v>71</v>
      </c>
    </row>
    <row r="1137" spans="3:11" x14ac:dyDescent="0.35">
      <c r="C1137" s="191" t="s">
        <v>372</v>
      </c>
      <c r="D1137" s="191" t="s">
        <v>304</v>
      </c>
      <c r="E1137" s="191" t="s">
        <v>476</v>
      </c>
      <c r="F1137" s="191" t="s">
        <v>71</v>
      </c>
      <c r="G1137" s="191" t="s">
        <v>71</v>
      </c>
      <c r="I1137" s="191" t="s">
        <v>91</v>
      </c>
      <c r="J1137" s="374">
        <v>0</v>
      </c>
      <c r="K1137" s="191" t="s">
        <v>71</v>
      </c>
    </row>
    <row r="1138" spans="3:11" x14ac:dyDescent="0.35">
      <c r="C1138" s="191" t="s">
        <v>348</v>
      </c>
      <c r="D1138" s="191" t="s">
        <v>304</v>
      </c>
      <c r="E1138" s="191" t="s">
        <v>476</v>
      </c>
      <c r="F1138" s="191" t="s">
        <v>71</v>
      </c>
      <c r="G1138" s="191" t="s">
        <v>71</v>
      </c>
      <c r="I1138" s="191" t="s">
        <v>91</v>
      </c>
      <c r="J1138" s="374">
        <v>0</v>
      </c>
      <c r="K1138" s="191" t="s">
        <v>71</v>
      </c>
    </row>
    <row r="1139" spans="3:11" x14ac:dyDescent="0.35">
      <c r="C1139" s="191" t="s">
        <v>362</v>
      </c>
      <c r="D1139" s="191" t="s">
        <v>304</v>
      </c>
      <c r="E1139" s="191" t="s">
        <v>476</v>
      </c>
      <c r="F1139" s="191" t="s">
        <v>71</v>
      </c>
      <c r="G1139" s="191" t="s">
        <v>71</v>
      </c>
      <c r="I1139" s="191" t="s">
        <v>91</v>
      </c>
      <c r="J1139" s="374">
        <v>0</v>
      </c>
      <c r="K1139" s="191" t="s">
        <v>71</v>
      </c>
    </row>
    <row r="1140" spans="3:11" x14ac:dyDescent="0.35">
      <c r="C1140" s="191" t="s">
        <v>334</v>
      </c>
      <c r="D1140" s="191" t="s">
        <v>304</v>
      </c>
      <c r="E1140" s="191" t="s">
        <v>476</v>
      </c>
      <c r="F1140" s="191" t="s">
        <v>71</v>
      </c>
      <c r="G1140" s="191" t="s">
        <v>71</v>
      </c>
      <c r="I1140" s="191" t="s">
        <v>91</v>
      </c>
      <c r="J1140" s="374">
        <v>0</v>
      </c>
      <c r="K1140" s="191" t="s">
        <v>71</v>
      </c>
    </row>
    <row r="1141" spans="3:11" x14ac:dyDescent="0.35">
      <c r="C1141" s="191" t="s">
        <v>338</v>
      </c>
      <c r="D1141" s="191" t="s">
        <v>304</v>
      </c>
      <c r="E1141" s="191" t="s">
        <v>476</v>
      </c>
      <c r="F1141" s="191" t="s">
        <v>71</v>
      </c>
      <c r="G1141" s="191" t="s">
        <v>71</v>
      </c>
      <c r="I1141" s="191" t="s">
        <v>91</v>
      </c>
      <c r="J1141" s="374">
        <v>0</v>
      </c>
      <c r="K1141" s="191" t="s">
        <v>71</v>
      </c>
    </row>
    <row r="1142" spans="3:11" x14ac:dyDescent="0.35">
      <c r="C1142" s="191" t="s">
        <v>384</v>
      </c>
      <c r="D1142" s="191" t="s">
        <v>304</v>
      </c>
      <c r="E1142" s="191" t="s">
        <v>476</v>
      </c>
      <c r="F1142" s="191" t="s">
        <v>71</v>
      </c>
      <c r="G1142" s="191" t="s">
        <v>71</v>
      </c>
      <c r="I1142" s="191" t="s">
        <v>91</v>
      </c>
      <c r="J1142" s="374">
        <v>0</v>
      </c>
      <c r="K1142" s="191" t="s">
        <v>71</v>
      </c>
    </row>
    <row r="1143" spans="3:11" x14ac:dyDescent="0.35">
      <c r="C1143" s="191" t="s">
        <v>395</v>
      </c>
      <c r="D1143" s="191" t="s">
        <v>304</v>
      </c>
      <c r="E1143" s="191" t="s">
        <v>476</v>
      </c>
      <c r="F1143" s="191" t="s">
        <v>71</v>
      </c>
      <c r="G1143" s="191" t="s">
        <v>71</v>
      </c>
      <c r="I1143" s="191" t="s">
        <v>91</v>
      </c>
      <c r="J1143" s="374">
        <v>0</v>
      </c>
      <c r="K1143" s="191" t="s">
        <v>71</v>
      </c>
    </row>
    <row r="1144" spans="3:11" x14ac:dyDescent="0.35">
      <c r="C1144" s="191" t="s">
        <v>377</v>
      </c>
      <c r="D1144" s="191" t="s">
        <v>304</v>
      </c>
      <c r="E1144" s="191" t="s">
        <v>476</v>
      </c>
      <c r="F1144" s="191" t="s">
        <v>71</v>
      </c>
      <c r="G1144" s="191" t="s">
        <v>71</v>
      </c>
      <c r="I1144" s="191" t="s">
        <v>91</v>
      </c>
      <c r="J1144" s="374">
        <v>0</v>
      </c>
      <c r="K1144" s="191" t="s">
        <v>71</v>
      </c>
    </row>
    <row r="1145" spans="3:11" x14ac:dyDescent="0.35">
      <c r="C1145" s="191" t="s">
        <v>401</v>
      </c>
      <c r="D1145" s="191" t="s">
        <v>306</v>
      </c>
      <c r="E1145" s="283" t="s">
        <v>482</v>
      </c>
      <c r="F1145" s="191" t="s">
        <v>71</v>
      </c>
      <c r="G1145" s="191" t="s">
        <v>71</v>
      </c>
      <c r="I1145" s="191" t="s">
        <v>91</v>
      </c>
      <c r="J1145" s="374">
        <v>0</v>
      </c>
      <c r="K1145" s="191" t="s">
        <v>71</v>
      </c>
    </row>
    <row r="1146" spans="3:11" x14ac:dyDescent="0.35">
      <c r="C1146" s="191" t="s">
        <v>408</v>
      </c>
      <c r="D1146" s="191" t="s">
        <v>306</v>
      </c>
      <c r="E1146" s="283" t="s">
        <v>482</v>
      </c>
      <c r="F1146" s="191" t="s">
        <v>71</v>
      </c>
      <c r="G1146" s="191" t="s">
        <v>71</v>
      </c>
      <c r="I1146" s="191" t="s">
        <v>91</v>
      </c>
      <c r="J1146" s="374">
        <v>0</v>
      </c>
      <c r="K1146" s="191" t="s">
        <v>71</v>
      </c>
    </row>
    <row r="1147" spans="3:11" x14ac:dyDescent="0.35">
      <c r="C1147" s="191" t="s">
        <v>368</v>
      </c>
      <c r="D1147" s="191" t="s">
        <v>306</v>
      </c>
      <c r="E1147" s="283" t="s">
        <v>482</v>
      </c>
      <c r="F1147" s="191" t="s">
        <v>71</v>
      </c>
      <c r="G1147" s="191" t="s">
        <v>71</v>
      </c>
      <c r="I1147" s="191" t="s">
        <v>91</v>
      </c>
      <c r="J1147" s="374">
        <v>0</v>
      </c>
      <c r="K1147" s="191" t="s">
        <v>71</v>
      </c>
    </row>
    <row r="1148" spans="3:11" x14ac:dyDescent="0.35">
      <c r="C1148" s="191" t="s">
        <v>398</v>
      </c>
      <c r="D1148" s="191" t="s">
        <v>306</v>
      </c>
      <c r="E1148" s="283" t="s">
        <v>482</v>
      </c>
      <c r="F1148" s="191" t="s">
        <v>71</v>
      </c>
      <c r="G1148" s="191" t="s">
        <v>71</v>
      </c>
      <c r="I1148" s="191" t="s">
        <v>91</v>
      </c>
      <c r="J1148" s="374">
        <v>0</v>
      </c>
      <c r="K1148" s="191" t="s">
        <v>71</v>
      </c>
    </row>
    <row r="1149" spans="3:11" x14ac:dyDescent="0.35">
      <c r="C1149" s="191" t="s">
        <v>365</v>
      </c>
      <c r="D1149" s="191" t="s">
        <v>306</v>
      </c>
      <c r="E1149" s="283" t="s">
        <v>482</v>
      </c>
      <c r="F1149" s="191" t="s">
        <v>71</v>
      </c>
      <c r="G1149" s="191" t="s">
        <v>71</v>
      </c>
      <c r="I1149" s="191" t="s">
        <v>91</v>
      </c>
      <c r="J1149" s="374">
        <v>0</v>
      </c>
      <c r="K1149" s="191" t="s">
        <v>71</v>
      </c>
    </row>
    <row r="1150" spans="3:11" x14ac:dyDescent="0.35">
      <c r="C1150" s="191" t="s">
        <v>390</v>
      </c>
      <c r="D1150" s="191" t="s">
        <v>306</v>
      </c>
      <c r="E1150" s="283" t="s">
        <v>482</v>
      </c>
      <c r="F1150" s="191" t="s">
        <v>71</v>
      </c>
      <c r="G1150" s="191" t="s">
        <v>71</v>
      </c>
      <c r="I1150" s="191" t="s">
        <v>91</v>
      </c>
      <c r="J1150" s="374">
        <v>0</v>
      </c>
      <c r="K1150" s="191" t="s">
        <v>71</v>
      </c>
    </row>
    <row r="1151" spans="3:11" x14ac:dyDescent="0.35">
      <c r="C1151" s="191" t="s">
        <v>356</v>
      </c>
      <c r="D1151" s="191" t="s">
        <v>306</v>
      </c>
      <c r="E1151" s="283" t="s">
        <v>482</v>
      </c>
      <c r="F1151" s="191" t="s">
        <v>71</v>
      </c>
      <c r="G1151" s="191" t="s">
        <v>71</v>
      </c>
      <c r="I1151" s="191" t="s">
        <v>91</v>
      </c>
      <c r="J1151" s="374">
        <v>2173914</v>
      </c>
      <c r="K1151" s="191" t="s">
        <v>71</v>
      </c>
    </row>
    <row r="1152" spans="3:11" x14ac:dyDescent="0.35">
      <c r="C1152" s="191" t="s">
        <v>328</v>
      </c>
      <c r="D1152" s="191" t="s">
        <v>306</v>
      </c>
      <c r="E1152" s="283" t="s">
        <v>482</v>
      </c>
      <c r="F1152" s="191" t="s">
        <v>71</v>
      </c>
      <c r="G1152" s="191" t="s">
        <v>71</v>
      </c>
      <c r="I1152" s="191" t="s">
        <v>91</v>
      </c>
      <c r="J1152" s="374">
        <v>122028355</v>
      </c>
      <c r="K1152" s="191" t="s">
        <v>71</v>
      </c>
    </row>
    <row r="1153" spans="3:11" x14ac:dyDescent="0.35">
      <c r="C1153" s="191" t="s">
        <v>403</v>
      </c>
      <c r="D1153" s="191" t="s">
        <v>306</v>
      </c>
      <c r="E1153" s="283" t="s">
        <v>482</v>
      </c>
      <c r="F1153" s="191" t="s">
        <v>71</v>
      </c>
      <c r="G1153" s="191" t="s">
        <v>71</v>
      </c>
      <c r="I1153" s="191" t="s">
        <v>91</v>
      </c>
      <c r="J1153" s="374">
        <v>0</v>
      </c>
      <c r="K1153" s="191" t="s">
        <v>71</v>
      </c>
    </row>
    <row r="1154" spans="3:11" x14ac:dyDescent="0.35">
      <c r="C1154" s="191" t="s">
        <v>336</v>
      </c>
      <c r="D1154" s="191" t="s">
        <v>306</v>
      </c>
      <c r="E1154" s="283" t="s">
        <v>482</v>
      </c>
      <c r="F1154" s="191" t="s">
        <v>71</v>
      </c>
      <c r="G1154" s="191" t="s">
        <v>71</v>
      </c>
      <c r="I1154" s="191" t="s">
        <v>91</v>
      </c>
      <c r="J1154" s="374">
        <v>0</v>
      </c>
      <c r="K1154" s="191" t="s">
        <v>71</v>
      </c>
    </row>
    <row r="1155" spans="3:11" x14ac:dyDescent="0.35">
      <c r="C1155" s="191" t="s">
        <v>374</v>
      </c>
      <c r="D1155" s="191" t="s">
        <v>306</v>
      </c>
      <c r="E1155" s="283" t="s">
        <v>482</v>
      </c>
      <c r="F1155" s="191" t="s">
        <v>71</v>
      </c>
      <c r="G1155" s="191" t="s">
        <v>71</v>
      </c>
      <c r="I1155" s="191" t="s">
        <v>91</v>
      </c>
      <c r="J1155" s="374">
        <v>0</v>
      </c>
      <c r="K1155" s="191" t="s">
        <v>71</v>
      </c>
    </row>
    <row r="1156" spans="3:11" x14ac:dyDescent="0.35">
      <c r="C1156" s="191" t="s">
        <v>379</v>
      </c>
      <c r="D1156" s="191" t="s">
        <v>306</v>
      </c>
      <c r="E1156" s="283" t="s">
        <v>482</v>
      </c>
      <c r="F1156" s="191" t="s">
        <v>71</v>
      </c>
      <c r="G1156" s="191" t="s">
        <v>71</v>
      </c>
      <c r="I1156" s="191" t="s">
        <v>91</v>
      </c>
      <c r="J1156" s="374">
        <v>0</v>
      </c>
      <c r="K1156" s="191" t="s">
        <v>71</v>
      </c>
    </row>
    <row r="1157" spans="3:11" x14ac:dyDescent="0.35">
      <c r="C1157" s="191" t="s">
        <v>392</v>
      </c>
      <c r="D1157" s="191" t="s">
        <v>306</v>
      </c>
      <c r="E1157" s="283" t="s">
        <v>482</v>
      </c>
      <c r="F1157" s="191" t="s">
        <v>71</v>
      </c>
      <c r="G1157" s="191" t="s">
        <v>71</v>
      </c>
      <c r="I1157" s="191" t="s">
        <v>91</v>
      </c>
      <c r="J1157" s="374">
        <v>0</v>
      </c>
      <c r="K1157" s="191" t="s">
        <v>71</v>
      </c>
    </row>
    <row r="1158" spans="3:11" x14ac:dyDescent="0.35">
      <c r="C1158" s="191" t="s">
        <v>406</v>
      </c>
      <c r="D1158" s="191" t="s">
        <v>306</v>
      </c>
      <c r="E1158" s="283" t="s">
        <v>482</v>
      </c>
      <c r="F1158" s="191" t="s">
        <v>71</v>
      </c>
      <c r="G1158" s="191" t="s">
        <v>71</v>
      </c>
      <c r="I1158" s="191" t="s">
        <v>91</v>
      </c>
      <c r="J1158" s="374">
        <v>0</v>
      </c>
      <c r="K1158" s="191" t="s">
        <v>71</v>
      </c>
    </row>
    <row r="1159" spans="3:11" x14ac:dyDescent="0.35">
      <c r="C1159" s="191" t="s">
        <v>410</v>
      </c>
      <c r="D1159" s="191" t="s">
        <v>306</v>
      </c>
      <c r="E1159" s="283" t="s">
        <v>482</v>
      </c>
      <c r="F1159" s="191" t="s">
        <v>71</v>
      </c>
      <c r="G1159" s="191" t="s">
        <v>71</v>
      </c>
      <c r="I1159" s="191" t="s">
        <v>91</v>
      </c>
      <c r="J1159" s="374">
        <v>0</v>
      </c>
      <c r="K1159" s="191" t="s">
        <v>71</v>
      </c>
    </row>
    <row r="1160" spans="3:11" x14ac:dyDescent="0.35">
      <c r="C1160" s="191" t="s">
        <v>343</v>
      </c>
      <c r="D1160" s="191" t="s">
        <v>306</v>
      </c>
      <c r="E1160" s="283" t="s">
        <v>482</v>
      </c>
      <c r="F1160" s="191" t="s">
        <v>71</v>
      </c>
      <c r="G1160" s="191" t="s">
        <v>71</v>
      </c>
      <c r="I1160" s="191" t="s">
        <v>91</v>
      </c>
      <c r="J1160" s="374">
        <v>23619927</v>
      </c>
      <c r="K1160" s="191" t="s">
        <v>71</v>
      </c>
    </row>
    <row r="1161" spans="3:11" x14ac:dyDescent="0.35">
      <c r="C1161" s="191" t="s">
        <v>353</v>
      </c>
      <c r="D1161" s="191" t="s">
        <v>306</v>
      </c>
      <c r="E1161" s="283" t="s">
        <v>482</v>
      </c>
      <c r="F1161" s="191" t="s">
        <v>71</v>
      </c>
      <c r="G1161" s="191" t="s">
        <v>71</v>
      </c>
      <c r="I1161" s="191" t="s">
        <v>91</v>
      </c>
      <c r="J1161" s="374">
        <v>0</v>
      </c>
      <c r="K1161" s="191" t="s">
        <v>71</v>
      </c>
    </row>
    <row r="1162" spans="3:11" x14ac:dyDescent="0.35">
      <c r="C1162" s="191" t="s">
        <v>387</v>
      </c>
      <c r="D1162" s="191" t="s">
        <v>306</v>
      </c>
      <c r="E1162" s="283" t="s">
        <v>482</v>
      </c>
      <c r="F1162" s="191" t="s">
        <v>71</v>
      </c>
      <c r="G1162" s="191" t="s">
        <v>71</v>
      </c>
      <c r="I1162" s="191" t="s">
        <v>91</v>
      </c>
      <c r="J1162" s="374">
        <v>0</v>
      </c>
      <c r="K1162" s="191" t="s">
        <v>71</v>
      </c>
    </row>
    <row r="1163" spans="3:11" x14ac:dyDescent="0.35">
      <c r="C1163" s="191" t="s">
        <v>382</v>
      </c>
      <c r="D1163" s="191" t="s">
        <v>306</v>
      </c>
      <c r="E1163" s="283" t="s">
        <v>482</v>
      </c>
      <c r="F1163" s="191" t="s">
        <v>71</v>
      </c>
      <c r="G1163" s="191" t="s">
        <v>71</v>
      </c>
      <c r="I1163" s="191" t="s">
        <v>91</v>
      </c>
      <c r="J1163" s="374">
        <v>0</v>
      </c>
      <c r="K1163" s="191" t="s">
        <v>71</v>
      </c>
    </row>
    <row r="1164" spans="3:11" x14ac:dyDescent="0.35">
      <c r="C1164" s="191" t="s">
        <v>346</v>
      </c>
      <c r="D1164" s="191" t="s">
        <v>306</v>
      </c>
      <c r="E1164" s="283" t="s">
        <v>482</v>
      </c>
      <c r="F1164" s="191" t="s">
        <v>71</v>
      </c>
      <c r="G1164" s="191" t="s">
        <v>71</v>
      </c>
      <c r="I1164" s="191" t="s">
        <v>91</v>
      </c>
      <c r="J1164" s="374">
        <v>15711572</v>
      </c>
      <c r="K1164" s="191" t="s">
        <v>71</v>
      </c>
    </row>
    <row r="1165" spans="3:11" x14ac:dyDescent="0.35">
      <c r="C1165" s="191" t="s">
        <v>359</v>
      </c>
      <c r="D1165" s="191" t="s">
        <v>306</v>
      </c>
      <c r="E1165" s="283" t="s">
        <v>482</v>
      </c>
      <c r="F1165" s="191" t="s">
        <v>71</v>
      </c>
      <c r="G1165" s="191" t="s">
        <v>71</v>
      </c>
      <c r="I1165" s="191" t="s">
        <v>91</v>
      </c>
      <c r="J1165" s="374">
        <v>175000</v>
      </c>
      <c r="K1165" s="191" t="s">
        <v>71</v>
      </c>
    </row>
    <row r="1166" spans="3:11" x14ac:dyDescent="0.35">
      <c r="C1166" s="191" t="s">
        <v>341</v>
      </c>
      <c r="D1166" s="191" t="s">
        <v>306</v>
      </c>
      <c r="E1166" s="283" t="s">
        <v>482</v>
      </c>
      <c r="F1166" s="191" t="s">
        <v>71</v>
      </c>
      <c r="G1166" s="191" t="s">
        <v>71</v>
      </c>
      <c r="I1166" s="191" t="s">
        <v>91</v>
      </c>
      <c r="J1166" s="374">
        <v>25114670</v>
      </c>
      <c r="K1166" s="191" t="s">
        <v>71</v>
      </c>
    </row>
    <row r="1167" spans="3:11" x14ac:dyDescent="0.35">
      <c r="C1167" s="191" t="s">
        <v>351</v>
      </c>
      <c r="D1167" s="191" t="s">
        <v>306</v>
      </c>
      <c r="E1167" s="283" t="s">
        <v>482</v>
      </c>
      <c r="F1167" s="191" t="s">
        <v>71</v>
      </c>
      <c r="G1167" s="191" t="s">
        <v>71</v>
      </c>
      <c r="I1167" s="191" t="s">
        <v>91</v>
      </c>
      <c r="J1167" s="374">
        <v>12173539</v>
      </c>
      <c r="K1167" s="191" t="s">
        <v>71</v>
      </c>
    </row>
    <row r="1168" spans="3:11" x14ac:dyDescent="0.35">
      <c r="C1168" s="191" t="s">
        <v>372</v>
      </c>
      <c r="D1168" s="191" t="s">
        <v>306</v>
      </c>
      <c r="E1168" s="283" t="s">
        <v>482</v>
      </c>
      <c r="F1168" s="191" t="s">
        <v>71</v>
      </c>
      <c r="G1168" s="191" t="s">
        <v>71</v>
      </c>
      <c r="I1168" s="191" t="s">
        <v>91</v>
      </c>
      <c r="J1168" s="374">
        <v>0</v>
      </c>
      <c r="K1168" s="191" t="s">
        <v>71</v>
      </c>
    </row>
    <row r="1169" spans="3:11" x14ac:dyDescent="0.35">
      <c r="C1169" s="191" t="s">
        <v>348</v>
      </c>
      <c r="D1169" s="191" t="s">
        <v>306</v>
      </c>
      <c r="E1169" s="283" t="s">
        <v>482</v>
      </c>
      <c r="F1169" s="191" t="s">
        <v>71</v>
      </c>
      <c r="G1169" s="191" t="s">
        <v>71</v>
      </c>
      <c r="I1169" s="191" t="s">
        <v>91</v>
      </c>
      <c r="J1169" s="374">
        <v>1072188</v>
      </c>
      <c r="K1169" s="191" t="s">
        <v>71</v>
      </c>
    </row>
    <row r="1170" spans="3:11" x14ac:dyDescent="0.35">
      <c r="C1170" s="191" t="s">
        <v>362</v>
      </c>
      <c r="D1170" s="191" t="s">
        <v>306</v>
      </c>
      <c r="E1170" s="283" t="s">
        <v>482</v>
      </c>
      <c r="F1170" s="191" t="s">
        <v>71</v>
      </c>
      <c r="G1170" s="191" t="s">
        <v>71</v>
      </c>
      <c r="I1170" s="191" t="s">
        <v>91</v>
      </c>
      <c r="J1170" s="374">
        <v>0</v>
      </c>
      <c r="K1170" s="191" t="s">
        <v>71</v>
      </c>
    </row>
    <row r="1171" spans="3:11" x14ac:dyDescent="0.35">
      <c r="C1171" s="191" t="s">
        <v>338</v>
      </c>
      <c r="D1171" s="191" t="s">
        <v>306</v>
      </c>
      <c r="E1171" s="283" t="s">
        <v>482</v>
      </c>
      <c r="F1171" s="191" t="s">
        <v>71</v>
      </c>
      <c r="G1171" s="191" t="s">
        <v>71</v>
      </c>
      <c r="I1171" s="191" t="s">
        <v>91</v>
      </c>
      <c r="J1171" s="374">
        <v>42540937</v>
      </c>
      <c r="K1171" s="191" t="s">
        <v>71</v>
      </c>
    </row>
    <row r="1172" spans="3:11" x14ac:dyDescent="0.35">
      <c r="C1172" s="191" t="s">
        <v>384</v>
      </c>
      <c r="D1172" s="191" t="s">
        <v>306</v>
      </c>
      <c r="E1172" s="283" t="s">
        <v>482</v>
      </c>
      <c r="F1172" s="191" t="s">
        <v>71</v>
      </c>
      <c r="G1172" s="191" t="s">
        <v>71</v>
      </c>
      <c r="I1172" s="191" t="s">
        <v>91</v>
      </c>
      <c r="J1172" s="374">
        <v>0</v>
      </c>
      <c r="K1172" s="191" t="s">
        <v>71</v>
      </c>
    </row>
    <row r="1173" spans="3:11" x14ac:dyDescent="0.35">
      <c r="C1173" s="191" t="s">
        <v>395</v>
      </c>
      <c r="D1173" s="191" t="s">
        <v>306</v>
      </c>
      <c r="E1173" s="283" t="s">
        <v>482</v>
      </c>
      <c r="F1173" s="191" t="s">
        <v>71</v>
      </c>
      <c r="G1173" s="191" t="s">
        <v>71</v>
      </c>
      <c r="I1173" s="191" t="s">
        <v>91</v>
      </c>
      <c r="J1173" s="374">
        <v>0</v>
      </c>
      <c r="K1173" s="191" t="s">
        <v>71</v>
      </c>
    </row>
    <row r="1174" spans="3:11" x14ac:dyDescent="0.35">
      <c r="C1174" s="191" t="s">
        <v>377</v>
      </c>
      <c r="D1174" s="191" t="s">
        <v>306</v>
      </c>
      <c r="E1174" s="283" t="s">
        <v>482</v>
      </c>
      <c r="F1174" s="191" t="s">
        <v>71</v>
      </c>
      <c r="G1174" s="191" t="s">
        <v>71</v>
      </c>
      <c r="I1174" s="191" t="s">
        <v>91</v>
      </c>
      <c r="J1174" s="374">
        <v>0</v>
      </c>
      <c r="K1174" s="191" t="s">
        <v>71</v>
      </c>
    </row>
    <row r="1175" spans="3:11" x14ac:dyDescent="0.35">
      <c r="C1175" s="191" t="s">
        <v>401</v>
      </c>
      <c r="D1175" s="191" t="s">
        <v>303</v>
      </c>
      <c r="E1175" s="191" t="s">
        <v>464</v>
      </c>
      <c r="F1175" s="191" t="s">
        <v>71</v>
      </c>
      <c r="G1175" s="191" t="s">
        <v>71</v>
      </c>
      <c r="I1175" s="191" t="s">
        <v>91</v>
      </c>
      <c r="J1175" s="374">
        <v>0</v>
      </c>
      <c r="K1175" s="191" t="s">
        <v>71</v>
      </c>
    </row>
    <row r="1176" spans="3:11" x14ac:dyDescent="0.35">
      <c r="C1176" s="191" t="s">
        <v>408</v>
      </c>
      <c r="D1176" s="191" t="s">
        <v>303</v>
      </c>
      <c r="E1176" s="191" t="s">
        <v>464</v>
      </c>
      <c r="F1176" s="191" t="s">
        <v>71</v>
      </c>
      <c r="G1176" s="191" t="s">
        <v>71</v>
      </c>
      <c r="I1176" s="191" t="s">
        <v>91</v>
      </c>
      <c r="J1176" s="374">
        <v>830770</v>
      </c>
      <c r="K1176" s="191" t="s">
        <v>71</v>
      </c>
    </row>
    <row r="1177" spans="3:11" x14ac:dyDescent="0.35">
      <c r="C1177" s="191" t="s">
        <v>368</v>
      </c>
      <c r="D1177" s="191" t="s">
        <v>303</v>
      </c>
      <c r="E1177" s="191" t="s">
        <v>464</v>
      </c>
      <c r="F1177" s="191" t="s">
        <v>71</v>
      </c>
      <c r="G1177" s="191" t="s">
        <v>71</v>
      </c>
      <c r="I1177" s="191" t="s">
        <v>91</v>
      </c>
      <c r="J1177" s="374">
        <v>74300355</v>
      </c>
      <c r="K1177" s="191" t="s">
        <v>71</v>
      </c>
    </row>
    <row r="1178" spans="3:11" x14ac:dyDescent="0.35">
      <c r="C1178" s="191" t="s">
        <v>398</v>
      </c>
      <c r="D1178" s="191" t="s">
        <v>303</v>
      </c>
      <c r="E1178" s="191" t="s">
        <v>464</v>
      </c>
      <c r="F1178" s="191" t="s">
        <v>71</v>
      </c>
      <c r="G1178" s="191" t="s">
        <v>71</v>
      </c>
      <c r="I1178" s="191" t="s">
        <v>91</v>
      </c>
      <c r="J1178" s="374">
        <v>0</v>
      </c>
      <c r="K1178" s="191" t="s">
        <v>71</v>
      </c>
    </row>
    <row r="1179" spans="3:11" x14ac:dyDescent="0.35">
      <c r="C1179" s="191" t="s">
        <v>365</v>
      </c>
      <c r="D1179" s="191" t="s">
        <v>303</v>
      </c>
      <c r="E1179" s="191" t="s">
        <v>464</v>
      </c>
      <c r="F1179" s="191" t="s">
        <v>71</v>
      </c>
      <c r="G1179" s="191" t="s">
        <v>71</v>
      </c>
      <c r="I1179" s="191" t="s">
        <v>91</v>
      </c>
      <c r="J1179" s="374">
        <v>0</v>
      </c>
      <c r="K1179" s="191" t="s">
        <v>71</v>
      </c>
    </row>
    <row r="1180" spans="3:11" x14ac:dyDescent="0.35">
      <c r="C1180" s="191" t="s">
        <v>390</v>
      </c>
      <c r="D1180" s="191" t="s">
        <v>303</v>
      </c>
      <c r="E1180" s="191" t="s">
        <v>464</v>
      </c>
      <c r="F1180" s="191" t="s">
        <v>71</v>
      </c>
      <c r="G1180" s="191" t="s">
        <v>71</v>
      </c>
      <c r="I1180" s="191" t="s">
        <v>91</v>
      </c>
      <c r="J1180" s="374">
        <v>0</v>
      </c>
      <c r="K1180" s="191" t="s">
        <v>71</v>
      </c>
    </row>
    <row r="1181" spans="3:11" x14ac:dyDescent="0.35">
      <c r="C1181" s="191" t="s">
        <v>356</v>
      </c>
      <c r="D1181" s="191" t="s">
        <v>303</v>
      </c>
      <c r="E1181" s="191" t="s">
        <v>464</v>
      </c>
      <c r="F1181" s="191" t="s">
        <v>71</v>
      </c>
      <c r="G1181" s="191" t="s">
        <v>71</v>
      </c>
      <c r="I1181" s="191" t="s">
        <v>91</v>
      </c>
      <c r="J1181" s="374">
        <v>0</v>
      </c>
      <c r="K1181" s="191" t="s">
        <v>71</v>
      </c>
    </row>
    <row r="1182" spans="3:11" x14ac:dyDescent="0.35">
      <c r="C1182" s="191" t="s">
        <v>328</v>
      </c>
      <c r="D1182" s="191" t="s">
        <v>303</v>
      </c>
      <c r="E1182" s="191" t="s">
        <v>464</v>
      </c>
      <c r="F1182" s="191" t="s">
        <v>71</v>
      </c>
      <c r="G1182" s="191" t="s">
        <v>71</v>
      </c>
      <c r="I1182" s="191" t="s">
        <v>91</v>
      </c>
      <c r="J1182" s="375">
        <v>0</v>
      </c>
      <c r="K1182" s="191" t="s">
        <v>71</v>
      </c>
    </row>
    <row r="1183" spans="3:11" x14ac:dyDescent="0.35">
      <c r="C1183" s="191" t="s">
        <v>403</v>
      </c>
      <c r="D1183" s="191" t="s">
        <v>303</v>
      </c>
      <c r="E1183" s="191" t="s">
        <v>464</v>
      </c>
      <c r="F1183" s="191" t="s">
        <v>71</v>
      </c>
      <c r="G1183" s="191" t="s">
        <v>71</v>
      </c>
      <c r="I1183" s="191" t="s">
        <v>91</v>
      </c>
      <c r="J1183" s="374">
        <v>0</v>
      </c>
      <c r="K1183" s="191" t="s">
        <v>71</v>
      </c>
    </row>
    <row r="1184" spans="3:11" x14ac:dyDescent="0.35">
      <c r="C1184" s="191" t="s">
        <v>336</v>
      </c>
      <c r="D1184" s="191" t="s">
        <v>303</v>
      </c>
      <c r="E1184" s="191" t="s">
        <v>464</v>
      </c>
      <c r="F1184" s="191" t="s">
        <v>71</v>
      </c>
      <c r="G1184" s="191" t="s">
        <v>71</v>
      </c>
      <c r="I1184" s="191" t="s">
        <v>91</v>
      </c>
      <c r="J1184" s="374">
        <v>0</v>
      </c>
      <c r="K1184" s="191" t="s">
        <v>71</v>
      </c>
    </row>
    <row r="1185" spans="3:11" x14ac:dyDescent="0.35">
      <c r="C1185" s="191" t="s">
        <v>374</v>
      </c>
      <c r="D1185" s="191" t="s">
        <v>303</v>
      </c>
      <c r="E1185" s="191" t="s">
        <v>464</v>
      </c>
      <c r="F1185" s="191" t="s">
        <v>71</v>
      </c>
      <c r="G1185" s="191" t="s">
        <v>71</v>
      </c>
      <c r="I1185" s="191" t="s">
        <v>91</v>
      </c>
      <c r="J1185" s="374">
        <v>0</v>
      </c>
      <c r="K1185" s="191" t="s">
        <v>71</v>
      </c>
    </row>
    <row r="1186" spans="3:11" x14ac:dyDescent="0.35">
      <c r="C1186" s="191" t="s">
        <v>379</v>
      </c>
      <c r="D1186" s="191" t="s">
        <v>303</v>
      </c>
      <c r="E1186" s="191" t="s">
        <v>464</v>
      </c>
      <c r="F1186" s="191" t="s">
        <v>71</v>
      </c>
      <c r="G1186" s="191" t="s">
        <v>71</v>
      </c>
      <c r="I1186" s="191" t="s">
        <v>91</v>
      </c>
      <c r="J1186" s="374">
        <v>0</v>
      </c>
      <c r="K1186" s="191" t="s">
        <v>71</v>
      </c>
    </row>
    <row r="1187" spans="3:11" x14ac:dyDescent="0.35">
      <c r="C1187" s="191" t="s">
        <v>392</v>
      </c>
      <c r="D1187" s="191" t="s">
        <v>303</v>
      </c>
      <c r="E1187" s="191" t="s">
        <v>464</v>
      </c>
      <c r="F1187" s="191" t="s">
        <v>71</v>
      </c>
      <c r="G1187" s="191" t="s">
        <v>71</v>
      </c>
      <c r="I1187" s="191" t="s">
        <v>91</v>
      </c>
      <c r="J1187" s="374">
        <v>0</v>
      </c>
      <c r="K1187" s="191" t="s">
        <v>71</v>
      </c>
    </row>
    <row r="1188" spans="3:11" x14ac:dyDescent="0.35">
      <c r="C1188" s="191" t="s">
        <v>406</v>
      </c>
      <c r="D1188" s="191" t="s">
        <v>303</v>
      </c>
      <c r="E1188" s="191" t="s">
        <v>464</v>
      </c>
      <c r="F1188" s="191" t="s">
        <v>71</v>
      </c>
      <c r="G1188" s="191" t="s">
        <v>71</v>
      </c>
      <c r="I1188" s="191" t="s">
        <v>91</v>
      </c>
      <c r="J1188" s="374">
        <v>50248946</v>
      </c>
      <c r="K1188" s="191" t="s">
        <v>71</v>
      </c>
    </row>
    <row r="1189" spans="3:11" x14ac:dyDescent="0.35">
      <c r="C1189" s="191" t="s">
        <v>410</v>
      </c>
      <c r="D1189" s="191" t="s">
        <v>303</v>
      </c>
      <c r="E1189" s="191" t="s">
        <v>464</v>
      </c>
      <c r="F1189" s="191" t="s">
        <v>71</v>
      </c>
      <c r="G1189" s="191" t="s">
        <v>71</v>
      </c>
      <c r="I1189" s="191" t="s">
        <v>91</v>
      </c>
      <c r="J1189" s="374">
        <v>0</v>
      </c>
      <c r="K1189" s="191" t="s">
        <v>71</v>
      </c>
    </row>
    <row r="1190" spans="3:11" x14ac:dyDescent="0.35">
      <c r="C1190" s="191" t="s">
        <v>343</v>
      </c>
      <c r="D1190" s="191" t="s">
        <v>303</v>
      </c>
      <c r="E1190" s="191" t="s">
        <v>464</v>
      </c>
      <c r="F1190" s="191" t="s">
        <v>71</v>
      </c>
      <c r="G1190" s="191" t="s">
        <v>71</v>
      </c>
      <c r="I1190" s="191" t="s">
        <v>91</v>
      </c>
      <c r="J1190" s="374">
        <v>0</v>
      </c>
      <c r="K1190" s="191" t="s">
        <v>71</v>
      </c>
    </row>
    <row r="1191" spans="3:11" x14ac:dyDescent="0.35">
      <c r="C1191" s="191" t="s">
        <v>353</v>
      </c>
      <c r="D1191" s="191" t="s">
        <v>303</v>
      </c>
      <c r="E1191" s="191" t="s">
        <v>464</v>
      </c>
      <c r="F1191" s="191" t="s">
        <v>71</v>
      </c>
      <c r="G1191" s="191" t="s">
        <v>71</v>
      </c>
      <c r="I1191" s="191" t="s">
        <v>91</v>
      </c>
      <c r="J1191" s="374">
        <v>10502</v>
      </c>
      <c r="K1191" s="191" t="s">
        <v>71</v>
      </c>
    </row>
    <row r="1192" spans="3:11" x14ac:dyDescent="0.35">
      <c r="C1192" s="191" t="s">
        <v>387</v>
      </c>
      <c r="D1192" s="191" t="s">
        <v>303</v>
      </c>
      <c r="E1192" s="191" t="s">
        <v>464</v>
      </c>
      <c r="F1192" s="191" t="s">
        <v>71</v>
      </c>
      <c r="G1192" s="191" t="s">
        <v>71</v>
      </c>
      <c r="I1192" s="191" t="s">
        <v>91</v>
      </c>
      <c r="J1192" s="374">
        <v>0</v>
      </c>
      <c r="K1192" s="191" t="s">
        <v>71</v>
      </c>
    </row>
    <row r="1193" spans="3:11" x14ac:dyDescent="0.35">
      <c r="C1193" s="191" t="s">
        <v>382</v>
      </c>
      <c r="D1193" s="191" t="s">
        <v>303</v>
      </c>
      <c r="E1193" s="191" t="s">
        <v>464</v>
      </c>
      <c r="F1193" s="191" t="s">
        <v>71</v>
      </c>
      <c r="G1193" s="191" t="s">
        <v>71</v>
      </c>
      <c r="I1193" s="191" t="s">
        <v>91</v>
      </c>
      <c r="J1193" s="374">
        <v>60606358</v>
      </c>
      <c r="K1193" s="191" t="s">
        <v>71</v>
      </c>
    </row>
    <row r="1194" spans="3:11" x14ac:dyDescent="0.35">
      <c r="C1194" s="191" t="s">
        <v>346</v>
      </c>
      <c r="D1194" s="191" t="s">
        <v>303</v>
      </c>
      <c r="E1194" s="191" t="s">
        <v>464</v>
      </c>
      <c r="F1194" s="191" t="s">
        <v>71</v>
      </c>
      <c r="G1194" s="191" t="s">
        <v>71</v>
      </c>
      <c r="I1194" s="191" t="s">
        <v>91</v>
      </c>
      <c r="J1194" s="374">
        <v>0</v>
      </c>
      <c r="K1194" s="191" t="s">
        <v>71</v>
      </c>
    </row>
    <row r="1195" spans="3:11" x14ac:dyDescent="0.35">
      <c r="C1195" s="191" t="s">
        <v>359</v>
      </c>
      <c r="D1195" s="191" t="s">
        <v>303</v>
      </c>
      <c r="E1195" s="191" t="s">
        <v>464</v>
      </c>
      <c r="F1195" s="191" t="s">
        <v>71</v>
      </c>
      <c r="G1195" s="191" t="s">
        <v>71</v>
      </c>
      <c r="I1195" s="191" t="s">
        <v>91</v>
      </c>
      <c r="J1195" s="374">
        <v>19978456</v>
      </c>
      <c r="K1195" s="191" t="s">
        <v>71</v>
      </c>
    </row>
    <row r="1196" spans="3:11" x14ac:dyDescent="0.35">
      <c r="C1196" s="191" t="s">
        <v>341</v>
      </c>
      <c r="D1196" s="191" t="s">
        <v>303</v>
      </c>
      <c r="E1196" s="191" t="s">
        <v>464</v>
      </c>
      <c r="F1196" s="191" t="s">
        <v>71</v>
      </c>
      <c r="G1196" s="191" t="s">
        <v>71</v>
      </c>
      <c r="I1196" s="191" t="s">
        <v>91</v>
      </c>
      <c r="J1196" s="374">
        <v>0</v>
      </c>
      <c r="K1196" s="191" t="s">
        <v>71</v>
      </c>
    </row>
    <row r="1197" spans="3:11" x14ac:dyDescent="0.35">
      <c r="C1197" s="191" t="s">
        <v>351</v>
      </c>
      <c r="D1197" s="191" t="s">
        <v>303</v>
      </c>
      <c r="E1197" s="191" t="s">
        <v>464</v>
      </c>
      <c r="F1197" s="191" t="s">
        <v>71</v>
      </c>
      <c r="G1197" s="191" t="s">
        <v>71</v>
      </c>
      <c r="I1197" s="191" t="s">
        <v>91</v>
      </c>
      <c r="J1197" s="374">
        <v>648</v>
      </c>
      <c r="K1197" s="191" t="s">
        <v>71</v>
      </c>
    </row>
    <row r="1198" spans="3:11" x14ac:dyDescent="0.35">
      <c r="C1198" s="191" t="s">
        <v>372</v>
      </c>
      <c r="D1198" s="191" t="s">
        <v>303</v>
      </c>
      <c r="E1198" s="191" t="s">
        <v>464</v>
      </c>
      <c r="F1198" s="191" t="s">
        <v>71</v>
      </c>
      <c r="G1198" s="191" t="s">
        <v>71</v>
      </c>
      <c r="I1198" s="191" t="s">
        <v>91</v>
      </c>
      <c r="J1198" s="374">
        <v>357763855</v>
      </c>
      <c r="K1198" s="191" t="s">
        <v>71</v>
      </c>
    </row>
    <row r="1199" spans="3:11" x14ac:dyDescent="0.35">
      <c r="C1199" s="191" t="s">
        <v>348</v>
      </c>
      <c r="D1199" s="191" t="s">
        <v>303</v>
      </c>
      <c r="E1199" s="191" t="s">
        <v>464</v>
      </c>
      <c r="F1199" s="191" t="s">
        <v>71</v>
      </c>
      <c r="G1199" s="191" t="s">
        <v>71</v>
      </c>
      <c r="I1199" s="191" t="s">
        <v>91</v>
      </c>
      <c r="J1199" s="374">
        <v>0</v>
      </c>
      <c r="K1199" s="191" t="s">
        <v>71</v>
      </c>
    </row>
    <row r="1200" spans="3:11" x14ac:dyDescent="0.35">
      <c r="C1200" s="191" t="s">
        <v>362</v>
      </c>
      <c r="D1200" s="191" t="s">
        <v>303</v>
      </c>
      <c r="E1200" s="191" t="s">
        <v>464</v>
      </c>
      <c r="F1200" s="191" t="s">
        <v>71</v>
      </c>
      <c r="G1200" s="191" t="s">
        <v>71</v>
      </c>
      <c r="I1200" s="191" t="s">
        <v>91</v>
      </c>
      <c r="J1200" s="374">
        <v>0</v>
      </c>
      <c r="K1200" s="191" t="s">
        <v>71</v>
      </c>
    </row>
    <row r="1201" spans="3:11" x14ac:dyDescent="0.35">
      <c r="C1201" s="191" t="s">
        <v>334</v>
      </c>
      <c r="D1201" s="191" t="s">
        <v>303</v>
      </c>
      <c r="E1201" s="191" t="s">
        <v>464</v>
      </c>
      <c r="F1201" s="191" t="s">
        <v>71</v>
      </c>
      <c r="G1201" s="191" t="s">
        <v>71</v>
      </c>
      <c r="I1201" s="191" t="s">
        <v>91</v>
      </c>
      <c r="J1201" s="374">
        <v>0</v>
      </c>
      <c r="K1201" s="191" t="s">
        <v>71</v>
      </c>
    </row>
    <row r="1202" spans="3:11" x14ac:dyDescent="0.35">
      <c r="C1202" s="191" t="s">
        <v>338</v>
      </c>
      <c r="D1202" s="191" t="s">
        <v>303</v>
      </c>
      <c r="E1202" s="191" t="s">
        <v>464</v>
      </c>
      <c r="F1202" s="191" t="s">
        <v>71</v>
      </c>
      <c r="G1202" s="191" t="s">
        <v>71</v>
      </c>
      <c r="I1202" s="191" t="s">
        <v>91</v>
      </c>
      <c r="J1202" s="374">
        <v>0</v>
      </c>
      <c r="K1202" s="191" t="s">
        <v>71</v>
      </c>
    </row>
    <row r="1203" spans="3:11" x14ac:dyDescent="0.35">
      <c r="C1203" s="191" t="s">
        <v>384</v>
      </c>
      <c r="D1203" s="191" t="s">
        <v>303</v>
      </c>
      <c r="E1203" s="191" t="s">
        <v>464</v>
      </c>
      <c r="F1203" s="191" t="s">
        <v>71</v>
      </c>
      <c r="G1203" s="191" t="s">
        <v>71</v>
      </c>
      <c r="I1203" s="191" t="s">
        <v>91</v>
      </c>
      <c r="J1203" s="374">
        <v>0</v>
      </c>
      <c r="K1203" s="191" t="s">
        <v>71</v>
      </c>
    </row>
    <row r="1204" spans="3:11" x14ac:dyDescent="0.35">
      <c r="C1204" s="191" t="s">
        <v>395</v>
      </c>
      <c r="D1204" s="191" t="s">
        <v>303</v>
      </c>
      <c r="E1204" s="191" t="s">
        <v>464</v>
      </c>
      <c r="F1204" s="191" t="s">
        <v>71</v>
      </c>
      <c r="G1204" s="191" t="s">
        <v>71</v>
      </c>
      <c r="I1204" s="191" t="s">
        <v>91</v>
      </c>
      <c r="J1204" s="374">
        <v>49106280</v>
      </c>
      <c r="K1204" s="191" t="s">
        <v>71</v>
      </c>
    </row>
    <row r="1205" spans="3:11" x14ac:dyDescent="0.35">
      <c r="C1205" s="191" t="s">
        <v>377</v>
      </c>
      <c r="D1205" s="191" t="s">
        <v>303</v>
      </c>
      <c r="E1205" s="191" t="s">
        <v>464</v>
      </c>
      <c r="F1205" s="191" t="s">
        <v>71</v>
      </c>
      <c r="G1205" s="191" t="s">
        <v>71</v>
      </c>
      <c r="I1205" s="191" t="s">
        <v>91</v>
      </c>
      <c r="J1205" s="374">
        <v>0</v>
      </c>
      <c r="K1205" s="191" t="s">
        <v>71</v>
      </c>
    </row>
    <row r="1206" spans="3:11" ht="15.6" thickBot="1" x14ac:dyDescent="0.4">
      <c r="G1206" s="215"/>
      <c r="J1206" s="375"/>
    </row>
    <row r="1207" spans="3:11" ht="16.8" thickBot="1" x14ac:dyDescent="0.4">
      <c r="G1207" s="215"/>
      <c r="I1207" s="217" t="s">
        <v>490</v>
      </c>
      <c r="J1207" s="340"/>
      <c r="K1207" s="234">
        <f>SUMIF(Table10[Devise de déclaration],"USD",Table10[Valeur de revenus])+(IFERROR(SUMIF(Table10[Devise de déclaration],"&lt;&gt;USD",Table10[Valeur de revenus])/'Partie 1 - Présentation'!$E$51,0))</f>
        <v>778782560.44879639</v>
      </c>
    </row>
    <row r="1208" spans="3:11" ht="16.8" thickBot="1" x14ac:dyDescent="0.4">
      <c r="G1208" s="215"/>
      <c r="I1208" s="218"/>
      <c r="J1208" s="281"/>
      <c r="K1208" s="281"/>
    </row>
    <row r="1209" spans="3:11" ht="16.8" thickBot="1" x14ac:dyDescent="0.4">
      <c r="G1209" s="215"/>
      <c r="I1209" s="217" t="str">
        <f>"Total en "&amp;'Partie 1 - Présentation'!$E$50</f>
        <v>Total en XOF</v>
      </c>
      <c r="J1209" s="340"/>
      <c r="K1209" s="234">
        <f>IF('Partie 1 - Présentation'!$E$50="USD",0,SUMIF(Table10[Devise de déclaration],'Partie 1 - Présentation'!$E$50,Table10[Valeur de revenus]))+(IFERROR(SUMIF(Table10[Devise de déclaration],"USD",Table10[Valeur de revenus])*'Partie 1 - Présentation'!$E$51,0))</f>
        <v>477199013915</v>
      </c>
    </row>
    <row r="1210" spans="3:11" ht="16.2" x14ac:dyDescent="0.35">
      <c r="G1210" s="215"/>
      <c r="I1210" s="280"/>
      <c r="J1210" s="281"/>
      <c r="K1210" s="281"/>
    </row>
    <row r="1211" spans="3:11" x14ac:dyDescent="0.35">
      <c r="C1211" s="191" t="s">
        <v>520</v>
      </c>
    </row>
    <row r="1212" spans="3:11" ht="24" x14ac:dyDescent="0.35">
      <c r="C1212" s="219" t="s">
        <v>491</v>
      </c>
      <c r="D1212" s="211"/>
      <c r="E1212" s="211"/>
      <c r="F1212" s="211"/>
      <c r="G1212" s="211"/>
      <c r="H1212" s="211"/>
      <c r="I1212" s="211"/>
      <c r="J1212" s="341"/>
      <c r="K1212" s="211"/>
    </row>
    <row r="1213" spans="3:11" ht="24" x14ac:dyDescent="0.35">
      <c r="C1213" s="219"/>
      <c r="D1213" s="211"/>
      <c r="E1213" s="211"/>
      <c r="F1213" s="211"/>
      <c r="G1213" s="211"/>
      <c r="H1213" s="211"/>
      <c r="I1213" s="211"/>
      <c r="J1213" s="341"/>
      <c r="K1213" s="211"/>
    </row>
    <row r="1214" spans="3:11" ht="56.4" customHeight="1" x14ac:dyDescent="0.35">
      <c r="C1214" s="316" t="s">
        <v>311</v>
      </c>
      <c r="D1214" s="317">
        <f>+'Partie 3 - Entités déclarantes'!C34</f>
        <v>477199013915</v>
      </c>
      <c r="E1214" s="318"/>
      <c r="F1214" s="318"/>
      <c r="G1214" s="318"/>
      <c r="H1214" s="318"/>
      <c r="I1214" s="318"/>
      <c r="J1214" s="342"/>
      <c r="K1214" s="318"/>
    </row>
    <row r="1215" spans="3:11" ht="60" x14ac:dyDescent="0.35">
      <c r="C1215" s="316" t="s">
        <v>521</v>
      </c>
      <c r="D1215" s="317">
        <f>+K1209</f>
        <v>477199013915</v>
      </c>
      <c r="E1215" s="318"/>
      <c r="F1215" s="318"/>
      <c r="G1215" s="318"/>
      <c r="H1215" s="318"/>
      <c r="I1215" s="318"/>
      <c r="J1215" s="342"/>
      <c r="K1215" s="318"/>
    </row>
    <row r="1216" spans="3:11" ht="15.6" thickBot="1" x14ac:dyDescent="0.4">
      <c r="C1216" s="319" t="s">
        <v>313</v>
      </c>
      <c r="D1216" s="320">
        <f>D1214-D1215</f>
        <v>0</v>
      </c>
      <c r="E1216" s="318"/>
      <c r="F1216" s="318"/>
      <c r="G1216" s="318"/>
      <c r="H1216" s="318"/>
      <c r="I1216" s="318"/>
      <c r="J1216" s="342"/>
      <c r="K1216" s="318"/>
    </row>
    <row r="1217" spans="3:12" ht="15.6" thickTop="1" x14ac:dyDescent="0.35">
      <c r="C1217" s="321"/>
      <c r="D1217" s="322"/>
      <c r="E1217" s="318"/>
      <c r="F1217" s="318"/>
      <c r="G1217" s="318"/>
      <c r="H1217" s="318"/>
      <c r="I1217" s="318"/>
      <c r="J1217" s="342"/>
      <c r="K1217" s="318"/>
    </row>
    <row r="1218" spans="3:12" x14ac:dyDescent="0.35">
      <c r="C1218" s="323" t="s">
        <v>413</v>
      </c>
      <c r="D1218" s="322"/>
      <c r="E1218" s="318"/>
      <c r="F1218" s="318"/>
      <c r="G1218" s="318"/>
      <c r="H1218" s="318"/>
      <c r="I1218" s="318"/>
      <c r="J1218" s="342"/>
      <c r="K1218" s="318"/>
    </row>
    <row r="1219" spans="3:12" x14ac:dyDescent="0.35">
      <c r="C1219" s="321"/>
      <c r="D1219" s="322"/>
      <c r="E1219" s="318"/>
      <c r="F1219" s="318"/>
      <c r="G1219" s="318"/>
      <c r="H1219" s="318"/>
      <c r="I1219" s="318"/>
      <c r="J1219" s="342"/>
      <c r="K1219" s="318"/>
    </row>
    <row r="1220" spans="3:12" ht="45" x14ac:dyDescent="0.35">
      <c r="C1220" s="316" t="s">
        <v>414</v>
      </c>
      <c r="D1220" s="324">
        <f>+'Partie 3 - Entités déclarantes'!G84</f>
        <v>2001228113</v>
      </c>
      <c r="E1220" s="318"/>
      <c r="F1220" s="318"/>
      <c r="G1220" s="318"/>
      <c r="H1220" s="318"/>
      <c r="I1220" s="318"/>
      <c r="J1220" s="342"/>
      <c r="K1220" s="318"/>
    </row>
    <row r="1221" spans="3:12" ht="30" x14ac:dyDescent="0.35">
      <c r="C1221" s="316" t="s">
        <v>415</v>
      </c>
      <c r="D1221" s="324">
        <f>+'Partie 3 - Entités déclarantes'!G85</f>
        <v>46311632392</v>
      </c>
      <c r="E1221" s="221"/>
      <c r="F1221" s="221"/>
      <c r="G1221" s="222"/>
      <c r="H1221" s="221"/>
      <c r="I1221" s="221"/>
      <c r="J1221" s="343"/>
      <c r="K1221" s="221"/>
    </row>
    <row r="1222" spans="3:12" x14ac:dyDescent="0.35">
      <c r="C1222" s="220" t="s">
        <v>416</v>
      </c>
      <c r="D1222" s="324">
        <f>+'Partie 3 - Entités déclarantes'!G86</f>
        <v>3417908486.7195673</v>
      </c>
      <c r="E1222" s="221"/>
      <c r="F1222" s="221"/>
      <c r="G1222" s="222"/>
      <c r="H1222" s="221"/>
      <c r="I1222" s="221"/>
      <c r="J1222" s="343"/>
      <c r="K1222" s="221"/>
    </row>
    <row r="1223" spans="3:12" ht="15.6" thickBot="1" x14ac:dyDescent="0.4">
      <c r="C1223" s="319" t="s">
        <v>417</v>
      </c>
      <c r="D1223" s="320">
        <f>SUM(D1220:D1222)</f>
        <v>51730768991.719566</v>
      </c>
      <c r="E1223" s="221"/>
      <c r="F1223" s="221"/>
      <c r="G1223" s="222"/>
      <c r="H1223" s="221"/>
      <c r="I1223" s="221"/>
      <c r="J1223" s="343"/>
      <c r="K1223" s="221"/>
    </row>
    <row r="1224" spans="3:12" ht="15.6" thickTop="1" x14ac:dyDescent="0.35">
      <c r="C1224" s="220"/>
      <c r="D1224" s="364"/>
      <c r="E1224" s="364"/>
      <c r="F1224" s="364"/>
      <c r="G1224" s="364"/>
      <c r="H1224" s="364"/>
      <c r="I1224" s="364"/>
      <c r="J1224" s="365"/>
      <c r="K1224" s="364"/>
      <c r="L1224" s="345"/>
    </row>
    <row r="1225" spans="3:12" x14ac:dyDescent="0.35">
      <c r="C1225" s="316" t="s">
        <v>401</v>
      </c>
      <c r="D1225" s="316" t="s">
        <v>309</v>
      </c>
      <c r="E1225" s="316" t="s">
        <v>489</v>
      </c>
      <c r="F1225" s="316" t="s">
        <v>71</v>
      </c>
      <c r="G1225" s="316" t="s">
        <v>71</v>
      </c>
      <c r="H1225" s="316"/>
      <c r="I1225" s="316" t="s">
        <v>91</v>
      </c>
      <c r="J1225" s="434">
        <v>23835235</v>
      </c>
      <c r="K1225" s="364"/>
      <c r="L1225" s="345"/>
    </row>
    <row r="1226" spans="3:12" x14ac:dyDescent="0.35">
      <c r="C1226" s="316" t="s">
        <v>408</v>
      </c>
      <c r="D1226" s="316" t="s">
        <v>309</v>
      </c>
      <c r="E1226" s="316" t="s">
        <v>489</v>
      </c>
      <c r="F1226" s="316" t="s">
        <v>71</v>
      </c>
      <c r="G1226" s="316" t="s">
        <v>71</v>
      </c>
      <c r="H1226" s="316"/>
      <c r="I1226" s="316" t="s">
        <v>91</v>
      </c>
      <c r="J1226" s="434">
        <v>15029336</v>
      </c>
      <c r="K1226" s="364"/>
      <c r="L1226" s="345"/>
    </row>
    <row r="1227" spans="3:12" x14ac:dyDescent="0.35">
      <c r="C1227" s="316" t="s">
        <v>368</v>
      </c>
      <c r="D1227" s="316" t="s">
        <v>309</v>
      </c>
      <c r="E1227" s="316" t="s">
        <v>489</v>
      </c>
      <c r="F1227" s="316" t="s">
        <v>71</v>
      </c>
      <c r="G1227" s="316" t="s">
        <v>71</v>
      </c>
      <c r="H1227" s="316"/>
      <c r="I1227" s="316" t="s">
        <v>91</v>
      </c>
      <c r="J1227" s="434">
        <v>187200967</v>
      </c>
      <c r="K1227" s="364"/>
      <c r="L1227" s="345"/>
    </row>
    <row r="1228" spans="3:12" x14ac:dyDescent="0.35">
      <c r="C1228" s="316" t="s">
        <v>398</v>
      </c>
      <c r="D1228" s="316" t="s">
        <v>309</v>
      </c>
      <c r="E1228" s="316" t="s">
        <v>489</v>
      </c>
      <c r="F1228" s="316" t="s">
        <v>71</v>
      </c>
      <c r="G1228" s="316" t="s">
        <v>71</v>
      </c>
      <c r="H1228" s="316"/>
      <c r="I1228" s="316" t="s">
        <v>91</v>
      </c>
      <c r="J1228" s="434">
        <v>1849793</v>
      </c>
      <c r="K1228" s="364"/>
      <c r="L1228" s="345"/>
    </row>
    <row r="1229" spans="3:12" x14ac:dyDescent="0.35">
      <c r="C1229" s="316" t="s">
        <v>365</v>
      </c>
      <c r="D1229" s="316" t="s">
        <v>309</v>
      </c>
      <c r="E1229" s="316" t="s">
        <v>489</v>
      </c>
      <c r="F1229" s="316" t="s">
        <v>71</v>
      </c>
      <c r="G1229" s="316" t="s">
        <v>71</v>
      </c>
      <c r="H1229" s="316"/>
      <c r="I1229" s="316" t="s">
        <v>91</v>
      </c>
      <c r="J1229" s="434">
        <v>38515664</v>
      </c>
      <c r="K1229" s="364"/>
      <c r="L1229" s="345"/>
    </row>
    <row r="1230" spans="3:12" x14ac:dyDescent="0.35">
      <c r="C1230" s="316" t="s">
        <v>390</v>
      </c>
      <c r="D1230" s="316" t="s">
        <v>309</v>
      </c>
      <c r="E1230" s="316" t="s">
        <v>489</v>
      </c>
      <c r="F1230" s="316" t="s">
        <v>71</v>
      </c>
      <c r="G1230" s="316" t="s">
        <v>71</v>
      </c>
      <c r="H1230" s="316"/>
      <c r="I1230" s="316" t="s">
        <v>91</v>
      </c>
      <c r="J1230" s="434">
        <v>21948663</v>
      </c>
      <c r="K1230" s="364"/>
      <c r="L1230" s="345"/>
    </row>
    <row r="1231" spans="3:12" x14ac:dyDescent="0.35">
      <c r="C1231" s="316" t="s">
        <v>356</v>
      </c>
      <c r="D1231" s="316" t="s">
        <v>309</v>
      </c>
      <c r="E1231" s="316" t="s">
        <v>489</v>
      </c>
      <c r="F1231" s="316" t="s">
        <v>71</v>
      </c>
      <c r="G1231" s="316" t="s">
        <v>71</v>
      </c>
      <c r="H1231" s="316"/>
      <c r="I1231" s="316" t="s">
        <v>91</v>
      </c>
      <c r="J1231" s="434">
        <v>77560548</v>
      </c>
      <c r="K1231" s="364"/>
      <c r="L1231" s="345"/>
    </row>
    <row r="1232" spans="3:12" x14ac:dyDescent="0.35">
      <c r="C1232" s="316" t="s">
        <v>328</v>
      </c>
      <c r="D1232" s="316" t="s">
        <v>309</v>
      </c>
      <c r="E1232" s="316" t="s">
        <v>489</v>
      </c>
      <c r="F1232" s="316" t="s">
        <v>71</v>
      </c>
      <c r="G1232" s="316" t="s">
        <v>71</v>
      </c>
      <c r="H1232" s="316"/>
      <c r="I1232" s="316" t="s">
        <v>91</v>
      </c>
      <c r="J1232" s="434">
        <v>1679156270.4257705</v>
      </c>
      <c r="K1232" s="364"/>
      <c r="L1232" s="345"/>
    </row>
    <row r="1233" spans="3:12" x14ac:dyDescent="0.35">
      <c r="C1233" s="316" t="s">
        <v>403</v>
      </c>
      <c r="D1233" s="316" t="s">
        <v>309</v>
      </c>
      <c r="E1233" s="316" t="s">
        <v>489</v>
      </c>
      <c r="F1233" s="316" t="s">
        <v>71</v>
      </c>
      <c r="G1233" s="316" t="s">
        <v>71</v>
      </c>
      <c r="H1233" s="316"/>
      <c r="I1233" s="316" t="s">
        <v>91</v>
      </c>
      <c r="J1233" s="434">
        <v>1281240</v>
      </c>
      <c r="K1233" s="364"/>
      <c r="L1233" s="345"/>
    </row>
    <row r="1234" spans="3:12" x14ac:dyDescent="0.35">
      <c r="C1234" s="316" t="s">
        <v>336</v>
      </c>
      <c r="D1234" s="316" t="s">
        <v>309</v>
      </c>
      <c r="E1234" s="316" t="s">
        <v>489</v>
      </c>
      <c r="F1234" s="316" t="s">
        <v>71</v>
      </c>
      <c r="G1234" s="316" t="s">
        <v>71</v>
      </c>
      <c r="H1234" s="316"/>
      <c r="I1234" s="316" t="s">
        <v>91</v>
      </c>
      <c r="J1234" s="434">
        <v>161034246</v>
      </c>
      <c r="K1234" s="364"/>
      <c r="L1234" s="345"/>
    </row>
    <row r="1235" spans="3:12" x14ac:dyDescent="0.35">
      <c r="C1235" s="316" t="s">
        <v>374</v>
      </c>
      <c r="D1235" s="316" t="s">
        <v>309</v>
      </c>
      <c r="E1235" s="316" t="s">
        <v>489</v>
      </c>
      <c r="F1235" s="316" t="s">
        <v>71</v>
      </c>
      <c r="G1235" s="316" t="s">
        <v>71</v>
      </c>
      <c r="H1235" s="316"/>
      <c r="I1235" s="316" t="s">
        <v>91</v>
      </c>
      <c r="J1235" s="434">
        <v>39452768</v>
      </c>
      <c r="K1235" s="364"/>
      <c r="L1235" s="345"/>
    </row>
    <row r="1236" spans="3:12" x14ac:dyDescent="0.35">
      <c r="C1236" s="316" t="s">
        <v>379</v>
      </c>
      <c r="D1236" s="316" t="s">
        <v>309</v>
      </c>
      <c r="E1236" s="316" t="s">
        <v>489</v>
      </c>
      <c r="F1236" s="316" t="s">
        <v>71</v>
      </c>
      <c r="G1236" s="316" t="s">
        <v>71</v>
      </c>
      <c r="H1236" s="316"/>
      <c r="I1236" s="316" t="s">
        <v>91</v>
      </c>
      <c r="J1236" s="434">
        <v>27656764</v>
      </c>
      <c r="K1236" s="364"/>
      <c r="L1236" s="345"/>
    </row>
    <row r="1237" spans="3:12" x14ac:dyDescent="0.35">
      <c r="C1237" s="316" t="s">
        <v>392</v>
      </c>
      <c r="D1237" s="316" t="s">
        <v>309</v>
      </c>
      <c r="E1237" s="316" t="s">
        <v>489</v>
      </c>
      <c r="F1237" s="316" t="s">
        <v>71</v>
      </c>
      <c r="G1237" s="316" t="s">
        <v>71</v>
      </c>
      <c r="H1237" s="316"/>
      <c r="I1237" s="316" t="s">
        <v>91</v>
      </c>
      <c r="J1237" s="434">
        <v>0</v>
      </c>
      <c r="K1237" s="364"/>
      <c r="L1237" s="345"/>
    </row>
    <row r="1238" spans="3:12" x14ac:dyDescent="0.35">
      <c r="C1238" s="316" t="s">
        <v>406</v>
      </c>
      <c r="D1238" s="316" t="s">
        <v>309</v>
      </c>
      <c r="E1238" s="316" t="s">
        <v>489</v>
      </c>
      <c r="F1238" s="316" t="s">
        <v>71</v>
      </c>
      <c r="G1238" s="316" t="s">
        <v>71</v>
      </c>
      <c r="H1238" s="316"/>
      <c r="I1238" s="316" t="s">
        <v>91</v>
      </c>
      <c r="J1238" s="434">
        <v>6001509</v>
      </c>
      <c r="K1238" s="364"/>
      <c r="L1238" s="345"/>
    </row>
    <row r="1239" spans="3:12" x14ac:dyDescent="0.35">
      <c r="C1239" s="316" t="s">
        <v>410</v>
      </c>
      <c r="D1239" s="316" t="s">
        <v>309</v>
      </c>
      <c r="E1239" s="316" t="s">
        <v>489</v>
      </c>
      <c r="F1239" s="316" t="s">
        <v>71</v>
      </c>
      <c r="G1239" s="316" t="s">
        <v>71</v>
      </c>
      <c r="H1239" s="316"/>
      <c r="I1239" s="316" t="s">
        <v>91</v>
      </c>
      <c r="J1239" s="434">
        <v>8015627</v>
      </c>
      <c r="K1239" s="364"/>
      <c r="L1239" s="345"/>
    </row>
    <row r="1240" spans="3:12" x14ac:dyDescent="0.35">
      <c r="C1240" s="316" t="s">
        <v>343</v>
      </c>
      <c r="D1240" s="316" t="s">
        <v>309</v>
      </c>
      <c r="E1240" s="316" t="s">
        <v>489</v>
      </c>
      <c r="F1240" s="316" t="s">
        <v>71</v>
      </c>
      <c r="G1240" s="316" t="s">
        <v>71</v>
      </c>
      <c r="H1240" s="316"/>
      <c r="I1240" s="316" t="s">
        <v>91</v>
      </c>
      <c r="J1240" s="434">
        <v>380576227</v>
      </c>
      <c r="K1240" s="364"/>
      <c r="L1240" s="345"/>
    </row>
    <row r="1241" spans="3:12" x14ac:dyDescent="0.35">
      <c r="C1241" s="316" t="s">
        <v>353</v>
      </c>
      <c r="D1241" s="316" t="s">
        <v>309</v>
      </c>
      <c r="E1241" s="316" t="s">
        <v>489</v>
      </c>
      <c r="F1241" s="316" t="s">
        <v>71</v>
      </c>
      <c r="G1241" s="316" t="s">
        <v>71</v>
      </c>
      <c r="H1241" s="316"/>
      <c r="I1241" s="316" t="s">
        <v>91</v>
      </c>
      <c r="J1241" s="434">
        <v>146021544</v>
      </c>
      <c r="K1241" s="364"/>
      <c r="L1241" s="345"/>
    </row>
    <row r="1242" spans="3:12" x14ac:dyDescent="0.35">
      <c r="C1242" s="316" t="s">
        <v>387</v>
      </c>
      <c r="D1242" s="316" t="s">
        <v>309</v>
      </c>
      <c r="E1242" s="316" t="s">
        <v>489</v>
      </c>
      <c r="F1242" s="316" t="s">
        <v>71</v>
      </c>
      <c r="G1242" s="316" t="s">
        <v>71</v>
      </c>
      <c r="H1242" s="316"/>
      <c r="I1242" s="316" t="s">
        <v>91</v>
      </c>
      <c r="J1242" s="434">
        <v>2860520</v>
      </c>
      <c r="K1242" s="364"/>
      <c r="L1242" s="345"/>
    </row>
    <row r="1243" spans="3:12" x14ac:dyDescent="0.35">
      <c r="C1243" s="316" t="s">
        <v>382</v>
      </c>
      <c r="D1243" s="316" t="s">
        <v>309</v>
      </c>
      <c r="E1243" s="316" t="s">
        <v>489</v>
      </c>
      <c r="F1243" s="316" t="s">
        <v>71</v>
      </c>
      <c r="G1243" s="316" t="s">
        <v>71</v>
      </c>
      <c r="H1243" s="316"/>
      <c r="I1243" s="316" t="s">
        <v>91</v>
      </c>
      <c r="J1243" s="434">
        <v>1774900</v>
      </c>
      <c r="K1243" s="364"/>
      <c r="L1243" s="345"/>
    </row>
    <row r="1244" spans="3:12" x14ac:dyDescent="0.35">
      <c r="C1244" s="316" t="s">
        <v>346</v>
      </c>
      <c r="D1244" s="316" t="s">
        <v>309</v>
      </c>
      <c r="E1244" s="316" t="s">
        <v>489</v>
      </c>
      <c r="F1244" s="316" t="s">
        <v>71</v>
      </c>
      <c r="G1244" s="316" t="s">
        <v>71</v>
      </c>
      <c r="H1244" s="316"/>
      <c r="I1244" s="316" t="s">
        <v>91</v>
      </c>
      <c r="J1244" s="434">
        <v>784607705</v>
      </c>
      <c r="K1244" s="364"/>
      <c r="L1244" s="345"/>
    </row>
    <row r="1245" spans="3:12" x14ac:dyDescent="0.35">
      <c r="C1245" s="316" t="s">
        <v>359</v>
      </c>
      <c r="D1245" s="316" t="s">
        <v>309</v>
      </c>
      <c r="E1245" s="316" t="s">
        <v>489</v>
      </c>
      <c r="F1245" s="316" t="s">
        <v>71</v>
      </c>
      <c r="G1245" s="316" t="s">
        <v>71</v>
      </c>
      <c r="H1245" s="316"/>
      <c r="I1245" s="316" t="s">
        <v>91</v>
      </c>
      <c r="J1245" s="434">
        <v>12683782</v>
      </c>
      <c r="K1245" s="364"/>
      <c r="L1245" s="345"/>
    </row>
    <row r="1246" spans="3:12" x14ac:dyDescent="0.35">
      <c r="C1246" s="316" t="s">
        <v>341</v>
      </c>
      <c r="D1246" s="316" t="s">
        <v>309</v>
      </c>
      <c r="E1246" s="316" t="s">
        <v>489</v>
      </c>
      <c r="F1246" s="316" t="s">
        <v>71</v>
      </c>
      <c r="G1246" s="316" t="s">
        <v>71</v>
      </c>
      <c r="H1246" s="316"/>
      <c r="I1246" s="316" t="s">
        <v>91</v>
      </c>
      <c r="J1246" s="434">
        <v>903501250</v>
      </c>
      <c r="K1246" s="364"/>
      <c r="L1246" s="345"/>
    </row>
    <row r="1247" spans="3:12" x14ac:dyDescent="0.35">
      <c r="C1247" s="316" t="s">
        <v>351</v>
      </c>
      <c r="D1247" s="316" t="s">
        <v>309</v>
      </c>
      <c r="E1247" s="316" t="s">
        <v>489</v>
      </c>
      <c r="F1247" s="316" t="s">
        <v>71</v>
      </c>
      <c r="G1247" s="316" t="s">
        <v>71</v>
      </c>
      <c r="H1247" s="316"/>
      <c r="I1247" s="316" t="s">
        <v>91</v>
      </c>
      <c r="J1247" s="434">
        <v>254250673</v>
      </c>
      <c r="K1247" s="364"/>
      <c r="L1247" s="345"/>
    </row>
    <row r="1248" spans="3:12" x14ac:dyDescent="0.35">
      <c r="C1248" s="316" t="s">
        <v>372</v>
      </c>
      <c r="D1248" s="316" t="s">
        <v>309</v>
      </c>
      <c r="E1248" s="316" t="s">
        <v>489</v>
      </c>
      <c r="F1248" s="316" t="s">
        <v>71</v>
      </c>
      <c r="G1248" s="316" t="s">
        <v>71</v>
      </c>
      <c r="H1248" s="316"/>
      <c r="I1248" s="316" t="s">
        <v>91</v>
      </c>
      <c r="J1248" s="434">
        <v>24767198</v>
      </c>
      <c r="K1248" s="364"/>
      <c r="L1248" s="345"/>
    </row>
    <row r="1249" spans="3:12" x14ac:dyDescent="0.35">
      <c r="C1249" s="316" t="s">
        <v>348</v>
      </c>
      <c r="D1249" s="316" t="s">
        <v>309</v>
      </c>
      <c r="E1249" s="316" t="s">
        <v>489</v>
      </c>
      <c r="F1249" s="316" t="s">
        <v>71</v>
      </c>
      <c r="G1249" s="316" t="s">
        <v>71</v>
      </c>
      <c r="H1249" s="316"/>
      <c r="I1249" s="316" t="s">
        <v>91</v>
      </c>
      <c r="J1249" s="434">
        <v>0</v>
      </c>
      <c r="K1249" s="364"/>
      <c r="L1249" s="345"/>
    </row>
    <row r="1250" spans="3:12" x14ac:dyDescent="0.35">
      <c r="C1250" s="316" t="s">
        <v>362</v>
      </c>
      <c r="D1250" s="316" t="s">
        <v>309</v>
      </c>
      <c r="E1250" s="316" t="s">
        <v>489</v>
      </c>
      <c r="F1250" s="316" t="s">
        <v>71</v>
      </c>
      <c r="G1250" s="316" t="s">
        <v>71</v>
      </c>
      <c r="H1250" s="316"/>
      <c r="I1250" s="316" t="s">
        <v>91</v>
      </c>
      <c r="J1250" s="434">
        <v>208586811</v>
      </c>
      <c r="K1250" s="364"/>
      <c r="L1250" s="345"/>
    </row>
    <row r="1251" spans="3:12" x14ac:dyDescent="0.35">
      <c r="C1251" s="316" t="s">
        <v>334</v>
      </c>
      <c r="D1251" s="316" t="s">
        <v>309</v>
      </c>
      <c r="E1251" s="316" t="s">
        <v>489</v>
      </c>
      <c r="F1251" s="316" t="s">
        <v>71</v>
      </c>
      <c r="G1251" s="316" t="s">
        <v>71</v>
      </c>
      <c r="H1251" s="316"/>
      <c r="I1251" s="316" t="s">
        <v>91</v>
      </c>
      <c r="J1251" s="434">
        <v>2490522902</v>
      </c>
      <c r="K1251" s="364"/>
      <c r="L1251" s="345"/>
    </row>
    <row r="1252" spans="3:12" x14ac:dyDescent="0.35">
      <c r="C1252" s="316" t="s">
        <v>338</v>
      </c>
      <c r="D1252" s="316" t="s">
        <v>309</v>
      </c>
      <c r="E1252" s="316" t="s">
        <v>489</v>
      </c>
      <c r="F1252" s="316" t="s">
        <v>71</v>
      </c>
      <c r="G1252" s="316" t="s">
        <v>71</v>
      </c>
      <c r="H1252" s="316"/>
      <c r="I1252" s="316" t="s">
        <v>91</v>
      </c>
      <c r="J1252" s="434">
        <v>1537305869</v>
      </c>
      <c r="K1252" s="364"/>
      <c r="L1252" s="345"/>
    </row>
    <row r="1253" spans="3:12" x14ac:dyDescent="0.35">
      <c r="C1253" s="316" t="s">
        <v>384</v>
      </c>
      <c r="D1253" s="316" t="s">
        <v>309</v>
      </c>
      <c r="E1253" s="316" t="s">
        <v>489</v>
      </c>
      <c r="F1253" s="316" t="s">
        <v>71</v>
      </c>
      <c r="G1253" s="316" t="s">
        <v>71</v>
      </c>
      <c r="H1253" s="316"/>
      <c r="I1253" s="316" t="s">
        <v>91</v>
      </c>
      <c r="J1253" s="434">
        <v>0</v>
      </c>
      <c r="K1253" s="364"/>
      <c r="L1253" s="345"/>
    </row>
    <row r="1254" spans="3:12" x14ac:dyDescent="0.35">
      <c r="C1254" s="316" t="s">
        <v>395</v>
      </c>
      <c r="D1254" s="316" t="s">
        <v>309</v>
      </c>
      <c r="E1254" s="316" t="s">
        <v>489</v>
      </c>
      <c r="F1254" s="316" t="s">
        <v>71</v>
      </c>
      <c r="G1254" s="316" t="s">
        <v>71</v>
      </c>
      <c r="H1254" s="316"/>
      <c r="I1254" s="316" t="s">
        <v>91</v>
      </c>
      <c r="J1254" s="434">
        <v>9430438</v>
      </c>
      <c r="K1254" s="364"/>
      <c r="L1254" s="345"/>
    </row>
    <row r="1255" spans="3:12" x14ac:dyDescent="0.35">
      <c r="C1255" s="316" t="s">
        <v>377</v>
      </c>
      <c r="D1255" s="316" t="s">
        <v>309</v>
      </c>
      <c r="E1255" s="316" t="s">
        <v>489</v>
      </c>
      <c r="F1255" s="316" t="s">
        <v>71</v>
      </c>
      <c r="G1255" s="316" t="s">
        <v>71</v>
      </c>
      <c r="H1255" s="316"/>
      <c r="I1255" s="316" t="s">
        <v>91</v>
      </c>
      <c r="J1255" s="434">
        <v>0</v>
      </c>
      <c r="K1255" s="364"/>
      <c r="L1255" s="345"/>
    </row>
    <row r="1256" spans="3:12" x14ac:dyDescent="0.35">
      <c r="C1256" s="316" t="s">
        <v>401</v>
      </c>
      <c r="D1256" s="316" t="s">
        <v>303</v>
      </c>
      <c r="E1256" s="316" t="s">
        <v>469</v>
      </c>
      <c r="F1256" s="316" t="s">
        <v>71</v>
      </c>
      <c r="G1256" s="316" t="s">
        <v>71</v>
      </c>
      <c r="H1256" s="316"/>
      <c r="I1256" s="316" t="s">
        <v>91</v>
      </c>
      <c r="J1256" s="434">
        <v>0</v>
      </c>
      <c r="K1256" s="364"/>
      <c r="L1256" s="345"/>
    </row>
    <row r="1257" spans="3:12" x14ac:dyDescent="0.35">
      <c r="C1257" s="316" t="s">
        <v>408</v>
      </c>
      <c r="D1257" s="316" t="s">
        <v>303</v>
      </c>
      <c r="E1257" s="316" t="s">
        <v>469</v>
      </c>
      <c r="F1257" s="316" t="s">
        <v>71</v>
      </c>
      <c r="G1257" s="316" t="s">
        <v>71</v>
      </c>
      <c r="H1257" s="316"/>
      <c r="I1257" s="316" t="s">
        <v>91</v>
      </c>
      <c r="J1257" s="434">
        <v>0</v>
      </c>
      <c r="K1257" s="364"/>
      <c r="L1257" s="345"/>
    </row>
    <row r="1258" spans="3:12" x14ac:dyDescent="0.35">
      <c r="C1258" s="316" t="s">
        <v>368</v>
      </c>
      <c r="D1258" s="316" t="s">
        <v>303</v>
      </c>
      <c r="E1258" s="316" t="s">
        <v>469</v>
      </c>
      <c r="F1258" s="316" t="s">
        <v>71</v>
      </c>
      <c r="G1258" s="316" t="s">
        <v>71</v>
      </c>
      <c r="H1258" s="316"/>
      <c r="I1258" s="316" t="s">
        <v>91</v>
      </c>
      <c r="J1258" s="434">
        <v>0</v>
      </c>
      <c r="K1258" s="364"/>
      <c r="L1258" s="345"/>
    </row>
    <row r="1259" spans="3:12" x14ac:dyDescent="0.35">
      <c r="C1259" s="316" t="s">
        <v>398</v>
      </c>
      <c r="D1259" s="316" t="s">
        <v>303</v>
      </c>
      <c r="E1259" s="316" t="s">
        <v>469</v>
      </c>
      <c r="F1259" s="316" t="s">
        <v>71</v>
      </c>
      <c r="G1259" s="316" t="s">
        <v>71</v>
      </c>
      <c r="H1259" s="316"/>
      <c r="I1259" s="316" t="s">
        <v>91</v>
      </c>
      <c r="J1259" s="434">
        <v>0</v>
      </c>
      <c r="K1259" s="364"/>
      <c r="L1259" s="345"/>
    </row>
    <row r="1260" spans="3:12" x14ac:dyDescent="0.35">
      <c r="C1260" s="316" t="s">
        <v>365</v>
      </c>
      <c r="D1260" s="316" t="s">
        <v>303</v>
      </c>
      <c r="E1260" s="316" t="s">
        <v>469</v>
      </c>
      <c r="F1260" s="316" t="s">
        <v>71</v>
      </c>
      <c r="G1260" s="316" t="s">
        <v>71</v>
      </c>
      <c r="H1260" s="316"/>
      <c r="I1260" s="316" t="s">
        <v>91</v>
      </c>
      <c r="J1260" s="434">
        <v>2778825</v>
      </c>
      <c r="K1260" s="364"/>
      <c r="L1260" s="345"/>
    </row>
    <row r="1261" spans="3:12" x14ac:dyDescent="0.35">
      <c r="C1261" s="316" t="s">
        <v>390</v>
      </c>
      <c r="D1261" s="316" t="s">
        <v>303</v>
      </c>
      <c r="E1261" s="316" t="s">
        <v>469</v>
      </c>
      <c r="F1261" s="316" t="s">
        <v>71</v>
      </c>
      <c r="G1261" s="316" t="s">
        <v>71</v>
      </c>
      <c r="H1261" s="316"/>
      <c r="I1261" s="316" t="s">
        <v>91</v>
      </c>
      <c r="J1261" s="434">
        <v>0</v>
      </c>
      <c r="K1261" s="364"/>
      <c r="L1261" s="345"/>
    </row>
    <row r="1262" spans="3:12" x14ac:dyDescent="0.35">
      <c r="C1262" s="316" t="s">
        <v>356</v>
      </c>
      <c r="D1262" s="316" t="s">
        <v>303</v>
      </c>
      <c r="E1262" s="316" t="s">
        <v>469</v>
      </c>
      <c r="F1262" s="316" t="s">
        <v>71</v>
      </c>
      <c r="G1262" s="316" t="s">
        <v>71</v>
      </c>
      <c r="H1262" s="316"/>
      <c r="I1262" s="316" t="s">
        <v>91</v>
      </c>
      <c r="J1262" s="434">
        <v>22525171</v>
      </c>
      <c r="K1262" s="364"/>
      <c r="L1262" s="345"/>
    </row>
    <row r="1263" spans="3:12" x14ac:dyDescent="0.35">
      <c r="C1263" s="316" t="s">
        <v>328</v>
      </c>
      <c r="D1263" s="316" t="s">
        <v>303</v>
      </c>
      <c r="E1263" s="316" t="s">
        <v>469</v>
      </c>
      <c r="F1263" s="316" t="s">
        <v>71</v>
      </c>
      <c r="G1263" s="316" t="s">
        <v>71</v>
      </c>
      <c r="H1263" s="316"/>
      <c r="I1263" s="316" t="s">
        <v>91</v>
      </c>
      <c r="J1263" s="434">
        <v>0</v>
      </c>
      <c r="K1263" s="364"/>
      <c r="L1263" s="345"/>
    </row>
    <row r="1264" spans="3:12" x14ac:dyDescent="0.35">
      <c r="C1264" s="316" t="s">
        <v>403</v>
      </c>
      <c r="D1264" s="316" t="s">
        <v>303</v>
      </c>
      <c r="E1264" s="316" t="s">
        <v>469</v>
      </c>
      <c r="F1264" s="316" t="s">
        <v>71</v>
      </c>
      <c r="G1264" s="316" t="s">
        <v>71</v>
      </c>
      <c r="H1264" s="316"/>
      <c r="I1264" s="316" t="s">
        <v>91</v>
      </c>
      <c r="J1264" s="434">
        <v>0</v>
      </c>
      <c r="K1264" s="364"/>
      <c r="L1264" s="345"/>
    </row>
    <row r="1265" spans="3:12" x14ac:dyDescent="0.35">
      <c r="C1265" s="316" t="s">
        <v>336</v>
      </c>
      <c r="D1265" s="316" t="s">
        <v>303</v>
      </c>
      <c r="E1265" s="316" t="s">
        <v>469</v>
      </c>
      <c r="F1265" s="316" t="s">
        <v>71</v>
      </c>
      <c r="G1265" s="316" t="s">
        <v>71</v>
      </c>
      <c r="H1265" s="316"/>
      <c r="I1265" s="316" t="s">
        <v>91</v>
      </c>
      <c r="J1265" s="434">
        <v>0</v>
      </c>
      <c r="K1265" s="364"/>
      <c r="L1265" s="345"/>
    </row>
    <row r="1266" spans="3:12" x14ac:dyDescent="0.35">
      <c r="C1266" s="316" t="s">
        <v>374</v>
      </c>
      <c r="D1266" s="316" t="s">
        <v>303</v>
      </c>
      <c r="E1266" s="316" t="s">
        <v>469</v>
      </c>
      <c r="F1266" s="316" t="s">
        <v>71</v>
      </c>
      <c r="G1266" s="316" t="s">
        <v>71</v>
      </c>
      <c r="H1266" s="316"/>
      <c r="I1266" s="316" t="s">
        <v>91</v>
      </c>
      <c r="J1266" s="434">
        <v>0</v>
      </c>
      <c r="K1266" s="364"/>
      <c r="L1266" s="345"/>
    </row>
    <row r="1267" spans="3:12" x14ac:dyDescent="0.35">
      <c r="C1267" s="316" t="s">
        <v>379</v>
      </c>
      <c r="D1267" s="316" t="s">
        <v>303</v>
      </c>
      <c r="E1267" s="316" t="s">
        <v>469</v>
      </c>
      <c r="F1267" s="316" t="s">
        <v>71</v>
      </c>
      <c r="G1267" s="316" t="s">
        <v>71</v>
      </c>
      <c r="H1267" s="316"/>
      <c r="I1267" s="316" t="s">
        <v>91</v>
      </c>
      <c r="J1267" s="434">
        <v>0</v>
      </c>
      <c r="K1267" s="364"/>
      <c r="L1267" s="345"/>
    </row>
    <row r="1268" spans="3:12" x14ac:dyDescent="0.35">
      <c r="C1268" s="316" t="s">
        <v>392</v>
      </c>
      <c r="D1268" s="316" t="s">
        <v>303</v>
      </c>
      <c r="E1268" s="316" t="s">
        <v>469</v>
      </c>
      <c r="F1268" s="316" t="s">
        <v>71</v>
      </c>
      <c r="G1268" s="316" t="s">
        <v>71</v>
      </c>
      <c r="H1268" s="316"/>
      <c r="I1268" s="316" t="s">
        <v>91</v>
      </c>
      <c r="J1268" s="434">
        <v>0</v>
      </c>
      <c r="K1268" s="364"/>
      <c r="L1268" s="345"/>
    </row>
    <row r="1269" spans="3:12" x14ac:dyDescent="0.35">
      <c r="C1269" s="316" t="s">
        <v>406</v>
      </c>
      <c r="D1269" s="316" t="s">
        <v>303</v>
      </c>
      <c r="E1269" s="316" t="s">
        <v>469</v>
      </c>
      <c r="F1269" s="316" t="s">
        <v>71</v>
      </c>
      <c r="G1269" s="316" t="s">
        <v>71</v>
      </c>
      <c r="H1269" s="316"/>
      <c r="I1269" s="316" t="s">
        <v>91</v>
      </c>
      <c r="J1269" s="434">
        <v>135000</v>
      </c>
      <c r="K1269" s="364"/>
      <c r="L1269" s="345"/>
    </row>
    <row r="1270" spans="3:12" x14ac:dyDescent="0.35">
      <c r="C1270" s="316" t="s">
        <v>410</v>
      </c>
      <c r="D1270" s="316" t="s">
        <v>303</v>
      </c>
      <c r="E1270" s="316" t="s">
        <v>469</v>
      </c>
      <c r="F1270" s="316" t="s">
        <v>71</v>
      </c>
      <c r="G1270" s="316" t="s">
        <v>71</v>
      </c>
      <c r="H1270" s="316"/>
      <c r="I1270" s="316" t="s">
        <v>91</v>
      </c>
      <c r="J1270" s="434">
        <v>0</v>
      </c>
      <c r="K1270" s="364"/>
      <c r="L1270" s="345"/>
    </row>
    <row r="1271" spans="3:12" x14ac:dyDescent="0.35">
      <c r="C1271" s="316" t="s">
        <v>343</v>
      </c>
      <c r="D1271" s="316" t="s">
        <v>303</v>
      </c>
      <c r="E1271" s="316" t="s">
        <v>469</v>
      </c>
      <c r="F1271" s="316" t="s">
        <v>71</v>
      </c>
      <c r="G1271" s="316" t="s">
        <v>71</v>
      </c>
      <c r="H1271" s="316"/>
      <c r="I1271" s="316" t="s">
        <v>91</v>
      </c>
      <c r="J1271" s="434">
        <v>0</v>
      </c>
      <c r="K1271" s="364"/>
      <c r="L1271" s="345"/>
    </row>
    <row r="1272" spans="3:12" x14ac:dyDescent="0.35">
      <c r="C1272" s="316" t="s">
        <v>353</v>
      </c>
      <c r="D1272" s="316" t="s">
        <v>303</v>
      </c>
      <c r="E1272" s="316" t="s">
        <v>469</v>
      </c>
      <c r="F1272" s="316" t="s">
        <v>71</v>
      </c>
      <c r="G1272" s="316" t="s">
        <v>71</v>
      </c>
      <c r="H1272" s="316"/>
      <c r="I1272" s="316" t="s">
        <v>91</v>
      </c>
      <c r="J1272" s="434">
        <v>0</v>
      </c>
      <c r="K1272" s="364"/>
      <c r="L1272" s="345"/>
    </row>
    <row r="1273" spans="3:12" x14ac:dyDescent="0.35">
      <c r="C1273" s="316" t="s">
        <v>387</v>
      </c>
      <c r="D1273" s="316" t="s">
        <v>303</v>
      </c>
      <c r="E1273" s="316" t="s">
        <v>469</v>
      </c>
      <c r="F1273" s="316" t="s">
        <v>71</v>
      </c>
      <c r="G1273" s="316" t="s">
        <v>71</v>
      </c>
      <c r="H1273" s="316"/>
      <c r="I1273" s="316" t="s">
        <v>91</v>
      </c>
      <c r="J1273" s="434">
        <v>0</v>
      </c>
      <c r="K1273" s="364"/>
      <c r="L1273" s="345"/>
    </row>
    <row r="1274" spans="3:12" x14ac:dyDescent="0.35">
      <c r="C1274" s="316" t="s">
        <v>382</v>
      </c>
      <c r="D1274" s="316" t="s">
        <v>303</v>
      </c>
      <c r="E1274" s="316" t="s">
        <v>469</v>
      </c>
      <c r="F1274" s="316" t="s">
        <v>71</v>
      </c>
      <c r="G1274" s="316" t="s">
        <v>71</v>
      </c>
      <c r="H1274" s="316"/>
      <c r="I1274" s="316" t="s">
        <v>91</v>
      </c>
      <c r="J1274" s="434">
        <v>0</v>
      </c>
      <c r="K1274" s="364"/>
      <c r="L1274" s="345"/>
    </row>
    <row r="1275" spans="3:12" x14ac:dyDescent="0.35">
      <c r="C1275" s="316" t="s">
        <v>346</v>
      </c>
      <c r="D1275" s="316" t="s">
        <v>303</v>
      </c>
      <c r="E1275" s="316" t="s">
        <v>469</v>
      </c>
      <c r="F1275" s="316" t="s">
        <v>71</v>
      </c>
      <c r="G1275" s="316" t="s">
        <v>71</v>
      </c>
      <c r="H1275" s="316"/>
      <c r="I1275" s="316" t="s">
        <v>91</v>
      </c>
      <c r="J1275" s="434">
        <v>0</v>
      </c>
      <c r="K1275" s="364"/>
      <c r="L1275" s="345"/>
    </row>
    <row r="1276" spans="3:12" x14ac:dyDescent="0.35">
      <c r="C1276" s="316" t="s">
        <v>359</v>
      </c>
      <c r="D1276" s="316" t="s">
        <v>303</v>
      </c>
      <c r="E1276" s="316" t="s">
        <v>469</v>
      </c>
      <c r="F1276" s="316" t="s">
        <v>71</v>
      </c>
      <c r="G1276" s="316" t="s">
        <v>71</v>
      </c>
      <c r="H1276" s="316"/>
      <c r="I1276" s="316" t="s">
        <v>91</v>
      </c>
      <c r="J1276" s="434">
        <v>0</v>
      </c>
      <c r="K1276" s="364"/>
      <c r="L1276" s="345"/>
    </row>
    <row r="1277" spans="3:12" x14ac:dyDescent="0.35">
      <c r="C1277" s="316" t="s">
        <v>341</v>
      </c>
      <c r="D1277" s="316" t="s">
        <v>303</v>
      </c>
      <c r="E1277" s="316" t="s">
        <v>469</v>
      </c>
      <c r="F1277" s="316" t="s">
        <v>71</v>
      </c>
      <c r="G1277" s="316" t="s">
        <v>71</v>
      </c>
      <c r="H1277" s="316"/>
      <c r="I1277" s="316" t="s">
        <v>91</v>
      </c>
      <c r="J1277" s="434">
        <v>0</v>
      </c>
      <c r="K1277" s="364"/>
      <c r="L1277" s="345"/>
    </row>
    <row r="1278" spans="3:12" x14ac:dyDescent="0.35">
      <c r="C1278" s="316" t="s">
        <v>351</v>
      </c>
      <c r="D1278" s="316" t="s">
        <v>303</v>
      </c>
      <c r="E1278" s="316" t="s">
        <v>469</v>
      </c>
      <c r="F1278" s="316" t="s">
        <v>71</v>
      </c>
      <c r="G1278" s="316" t="s">
        <v>71</v>
      </c>
      <c r="H1278" s="316"/>
      <c r="I1278" s="316" t="s">
        <v>91</v>
      </c>
      <c r="J1278" s="434">
        <v>0</v>
      </c>
      <c r="K1278" s="364"/>
      <c r="L1278" s="345"/>
    </row>
    <row r="1279" spans="3:12" x14ac:dyDescent="0.35">
      <c r="C1279" s="316" t="s">
        <v>372</v>
      </c>
      <c r="D1279" s="316" t="s">
        <v>303</v>
      </c>
      <c r="E1279" s="316" t="s">
        <v>469</v>
      </c>
      <c r="F1279" s="316" t="s">
        <v>71</v>
      </c>
      <c r="G1279" s="316" t="s">
        <v>71</v>
      </c>
      <c r="H1279" s="316"/>
      <c r="I1279" s="316" t="s">
        <v>91</v>
      </c>
      <c r="J1279" s="434">
        <v>0</v>
      </c>
      <c r="K1279" s="364"/>
      <c r="L1279" s="345"/>
    </row>
    <row r="1280" spans="3:12" x14ac:dyDescent="0.35">
      <c r="C1280" s="316" t="s">
        <v>348</v>
      </c>
      <c r="D1280" s="316" t="s">
        <v>303</v>
      </c>
      <c r="E1280" s="316" t="s">
        <v>469</v>
      </c>
      <c r="F1280" s="316" t="s">
        <v>71</v>
      </c>
      <c r="G1280" s="316" t="s">
        <v>71</v>
      </c>
      <c r="H1280" s="316"/>
      <c r="I1280" s="316" t="s">
        <v>91</v>
      </c>
      <c r="J1280" s="434">
        <v>0</v>
      </c>
      <c r="K1280" s="364"/>
      <c r="L1280" s="345"/>
    </row>
    <row r="1281" spans="3:12" x14ac:dyDescent="0.35">
      <c r="C1281" s="316" t="s">
        <v>362</v>
      </c>
      <c r="D1281" s="316" t="s">
        <v>303</v>
      </c>
      <c r="E1281" s="316" t="s">
        <v>469</v>
      </c>
      <c r="F1281" s="316" t="s">
        <v>71</v>
      </c>
      <c r="G1281" s="316" t="s">
        <v>71</v>
      </c>
      <c r="H1281" s="316"/>
      <c r="I1281" s="316" t="s">
        <v>91</v>
      </c>
      <c r="J1281" s="434">
        <v>0</v>
      </c>
      <c r="K1281" s="364"/>
      <c r="L1281" s="345"/>
    </row>
    <row r="1282" spans="3:12" x14ac:dyDescent="0.35">
      <c r="C1282" s="316" t="s">
        <v>334</v>
      </c>
      <c r="D1282" s="316" t="s">
        <v>303</v>
      </c>
      <c r="E1282" s="316" t="s">
        <v>469</v>
      </c>
      <c r="F1282" s="316" t="s">
        <v>71</v>
      </c>
      <c r="G1282" s="316" t="s">
        <v>71</v>
      </c>
      <c r="H1282" s="316"/>
      <c r="I1282" s="316" t="s">
        <v>91</v>
      </c>
      <c r="J1282" s="434">
        <v>0</v>
      </c>
      <c r="K1282" s="364"/>
      <c r="L1282" s="345"/>
    </row>
    <row r="1283" spans="3:12" x14ac:dyDescent="0.35">
      <c r="C1283" s="316" t="s">
        <v>338</v>
      </c>
      <c r="D1283" s="316" t="s">
        <v>303</v>
      </c>
      <c r="E1283" s="316" t="s">
        <v>469</v>
      </c>
      <c r="F1283" s="316" t="s">
        <v>71</v>
      </c>
      <c r="G1283" s="316" t="s">
        <v>71</v>
      </c>
      <c r="H1283" s="316"/>
      <c r="I1283" s="316" t="s">
        <v>91</v>
      </c>
      <c r="J1283" s="434">
        <v>0</v>
      </c>
      <c r="K1283" s="364"/>
      <c r="L1283" s="345"/>
    </row>
    <row r="1284" spans="3:12" x14ac:dyDescent="0.35">
      <c r="C1284" s="316" t="s">
        <v>384</v>
      </c>
      <c r="D1284" s="316" t="s">
        <v>303</v>
      </c>
      <c r="E1284" s="316" t="s">
        <v>469</v>
      </c>
      <c r="F1284" s="316" t="s">
        <v>71</v>
      </c>
      <c r="G1284" s="316" t="s">
        <v>71</v>
      </c>
      <c r="H1284" s="316"/>
      <c r="I1284" s="316" t="s">
        <v>91</v>
      </c>
      <c r="J1284" s="434">
        <v>0</v>
      </c>
      <c r="K1284" s="364"/>
      <c r="L1284" s="345"/>
    </row>
    <row r="1285" spans="3:12" x14ac:dyDescent="0.35">
      <c r="C1285" s="316" t="s">
        <v>395</v>
      </c>
      <c r="D1285" s="316" t="s">
        <v>303</v>
      </c>
      <c r="E1285" s="316" t="s">
        <v>469</v>
      </c>
      <c r="F1285" s="316" t="s">
        <v>71</v>
      </c>
      <c r="G1285" s="316" t="s">
        <v>71</v>
      </c>
      <c r="H1285" s="316"/>
      <c r="I1285" s="316" t="s">
        <v>91</v>
      </c>
      <c r="J1285" s="434">
        <v>0</v>
      </c>
      <c r="K1285" s="364"/>
      <c r="L1285" s="345"/>
    </row>
    <row r="1286" spans="3:12" x14ac:dyDescent="0.35">
      <c r="C1286" s="316" t="s">
        <v>377</v>
      </c>
      <c r="D1286" s="316" t="s">
        <v>303</v>
      </c>
      <c r="E1286" s="316" t="s">
        <v>469</v>
      </c>
      <c r="F1286" s="316" t="s">
        <v>71</v>
      </c>
      <c r="G1286" s="316" t="s">
        <v>71</v>
      </c>
      <c r="H1286" s="316"/>
      <c r="I1286" s="316" t="s">
        <v>91</v>
      </c>
      <c r="J1286" s="434">
        <v>0</v>
      </c>
      <c r="K1286" s="364"/>
      <c r="L1286" s="345"/>
    </row>
    <row r="1287" spans="3:12" x14ac:dyDescent="0.35">
      <c r="C1287" s="316" t="s">
        <v>401</v>
      </c>
      <c r="D1287" s="316" t="s">
        <v>309</v>
      </c>
      <c r="E1287" s="316" t="s">
        <v>488</v>
      </c>
      <c r="F1287" s="316" t="s">
        <v>71</v>
      </c>
      <c r="G1287" s="316" t="s">
        <v>71</v>
      </c>
      <c r="H1287" s="316"/>
      <c r="I1287" s="316" t="s">
        <v>91</v>
      </c>
      <c r="J1287" s="434">
        <v>77761671</v>
      </c>
      <c r="K1287" s="364"/>
      <c r="L1287" s="345"/>
    </row>
    <row r="1288" spans="3:12" x14ac:dyDescent="0.35">
      <c r="C1288" s="316" t="s">
        <v>408</v>
      </c>
      <c r="D1288" s="316" t="s">
        <v>309</v>
      </c>
      <c r="E1288" s="316" t="s">
        <v>488</v>
      </c>
      <c r="F1288" s="316" t="s">
        <v>71</v>
      </c>
      <c r="G1288" s="316" t="s">
        <v>71</v>
      </c>
      <c r="H1288" s="316"/>
      <c r="I1288" s="316" t="s">
        <v>91</v>
      </c>
      <c r="J1288" s="434">
        <v>50680479</v>
      </c>
      <c r="K1288" s="364"/>
      <c r="L1288" s="345"/>
    </row>
    <row r="1289" spans="3:12" x14ac:dyDescent="0.35">
      <c r="C1289" s="316" t="s">
        <v>368</v>
      </c>
      <c r="D1289" s="316" t="s">
        <v>309</v>
      </c>
      <c r="E1289" s="316" t="s">
        <v>488</v>
      </c>
      <c r="F1289" s="316" t="s">
        <v>71</v>
      </c>
      <c r="G1289" s="316" t="s">
        <v>71</v>
      </c>
      <c r="H1289" s="316"/>
      <c r="I1289" s="316" t="s">
        <v>91</v>
      </c>
      <c r="J1289" s="434">
        <v>627808219</v>
      </c>
      <c r="K1289" s="364"/>
      <c r="L1289" s="345"/>
    </row>
    <row r="1290" spans="3:12" x14ac:dyDescent="0.35">
      <c r="C1290" s="316" t="s">
        <v>398</v>
      </c>
      <c r="D1290" s="316" t="s">
        <v>309</v>
      </c>
      <c r="E1290" s="316" t="s">
        <v>488</v>
      </c>
      <c r="F1290" s="316" t="s">
        <v>71</v>
      </c>
      <c r="G1290" s="316" t="s">
        <v>71</v>
      </c>
      <c r="H1290" s="316"/>
      <c r="I1290" s="316" t="s">
        <v>91</v>
      </c>
      <c r="J1290" s="434">
        <v>12286587</v>
      </c>
      <c r="K1290" s="364"/>
      <c r="L1290" s="345"/>
    </row>
    <row r="1291" spans="3:12" x14ac:dyDescent="0.35">
      <c r="C1291" s="316" t="s">
        <v>365</v>
      </c>
      <c r="D1291" s="316" t="s">
        <v>309</v>
      </c>
      <c r="E1291" s="316" t="s">
        <v>488</v>
      </c>
      <c r="F1291" s="316" t="s">
        <v>71</v>
      </c>
      <c r="G1291" s="316" t="s">
        <v>71</v>
      </c>
      <c r="H1291" s="316"/>
      <c r="I1291" s="316" t="s">
        <v>91</v>
      </c>
      <c r="J1291" s="434">
        <v>129168460</v>
      </c>
      <c r="K1291" s="364"/>
      <c r="L1291" s="345"/>
    </row>
    <row r="1292" spans="3:12" x14ac:dyDescent="0.35">
      <c r="C1292" s="316" t="s">
        <v>390</v>
      </c>
      <c r="D1292" s="316" t="s">
        <v>309</v>
      </c>
      <c r="E1292" s="316" t="s">
        <v>488</v>
      </c>
      <c r="F1292" s="316" t="s">
        <v>71</v>
      </c>
      <c r="G1292" s="316" t="s">
        <v>71</v>
      </c>
      <c r="H1292" s="316"/>
      <c r="I1292" s="316" t="s">
        <v>91</v>
      </c>
      <c r="J1292" s="434">
        <v>73606835</v>
      </c>
      <c r="K1292" s="364"/>
      <c r="L1292" s="345"/>
    </row>
    <row r="1293" spans="3:12" x14ac:dyDescent="0.35">
      <c r="C1293" s="316" t="s">
        <v>356</v>
      </c>
      <c r="D1293" s="316" t="s">
        <v>309</v>
      </c>
      <c r="E1293" s="316" t="s">
        <v>488</v>
      </c>
      <c r="F1293" s="316" t="s">
        <v>71</v>
      </c>
      <c r="G1293" s="316" t="s">
        <v>71</v>
      </c>
      <c r="H1293" s="316"/>
      <c r="I1293" s="316" t="s">
        <v>91</v>
      </c>
      <c r="J1293" s="434">
        <v>260559451</v>
      </c>
      <c r="K1293" s="364"/>
      <c r="L1293" s="345"/>
    </row>
    <row r="1294" spans="3:12" x14ac:dyDescent="0.35">
      <c r="C1294" s="316" t="s">
        <v>328</v>
      </c>
      <c r="D1294" s="316" t="s">
        <v>309</v>
      </c>
      <c r="E1294" s="316" t="s">
        <v>488</v>
      </c>
      <c r="F1294" s="316" t="s">
        <v>71</v>
      </c>
      <c r="G1294" s="316" t="s">
        <v>71</v>
      </c>
      <c r="H1294" s="316"/>
      <c r="I1294" s="316" t="s">
        <v>91</v>
      </c>
      <c r="J1294" s="434">
        <v>5631316761</v>
      </c>
      <c r="K1294" s="364"/>
      <c r="L1294" s="345"/>
    </row>
    <row r="1295" spans="3:12" x14ac:dyDescent="0.35">
      <c r="C1295" s="316" t="s">
        <v>403</v>
      </c>
      <c r="D1295" s="316" t="s">
        <v>309</v>
      </c>
      <c r="E1295" s="316" t="s">
        <v>488</v>
      </c>
      <c r="F1295" s="316" t="s">
        <v>71</v>
      </c>
      <c r="G1295" s="316" t="s">
        <v>71</v>
      </c>
      <c r="H1295" s="316"/>
      <c r="I1295" s="316" t="s">
        <v>91</v>
      </c>
      <c r="J1295" s="434">
        <v>4296846</v>
      </c>
      <c r="K1295" s="364"/>
      <c r="L1295" s="345"/>
    </row>
    <row r="1296" spans="3:12" x14ac:dyDescent="0.35">
      <c r="C1296" s="316" t="s">
        <v>336</v>
      </c>
      <c r="D1296" s="316" t="s">
        <v>309</v>
      </c>
      <c r="E1296" s="316" t="s">
        <v>488</v>
      </c>
      <c r="F1296" s="316" t="s">
        <v>71</v>
      </c>
      <c r="G1296" s="316" t="s">
        <v>71</v>
      </c>
      <c r="H1296" s="316"/>
      <c r="I1296" s="316" t="s">
        <v>91</v>
      </c>
      <c r="J1296" s="434">
        <v>540053890</v>
      </c>
      <c r="K1296" s="364"/>
      <c r="L1296" s="345"/>
    </row>
    <row r="1297" spans="3:12" x14ac:dyDescent="0.35">
      <c r="C1297" s="316" t="s">
        <v>374</v>
      </c>
      <c r="D1297" s="316" t="s">
        <v>309</v>
      </c>
      <c r="E1297" s="316" t="s">
        <v>488</v>
      </c>
      <c r="F1297" s="316" t="s">
        <v>71</v>
      </c>
      <c r="G1297" s="316" t="s">
        <v>71</v>
      </c>
      <c r="H1297" s="316"/>
      <c r="I1297" s="316" t="s">
        <v>91</v>
      </c>
      <c r="J1297" s="434">
        <v>132428930</v>
      </c>
      <c r="K1297" s="364"/>
      <c r="L1297" s="345"/>
    </row>
    <row r="1298" spans="3:12" x14ac:dyDescent="0.35">
      <c r="C1298" s="316" t="s">
        <v>379</v>
      </c>
      <c r="D1298" s="316" t="s">
        <v>309</v>
      </c>
      <c r="E1298" s="316" t="s">
        <v>488</v>
      </c>
      <c r="F1298" s="316" t="s">
        <v>71</v>
      </c>
      <c r="G1298" s="316" t="s">
        <v>71</v>
      </c>
      <c r="H1298" s="316"/>
      <c r="I1298" s="316" t="s">
        <v>91</v>
      </c>
      <c r="J1298" s="434">
        <v>92571048</v>
      </c>
      <c r="K1298" s="364"/>
      <c r="L1298" s="345"/>
    </row>
    <row r="1299" spans="3:12" x14ac:dyDescent="0.35">
      <c r="C1299" s="316" t="s">
        <v>392</v>
      </c>
      <c r="D1299" s="316" t="s">
        <v>309</v>
      </c>
      <c r="E1299" s="316" t="s">
        <v>488</v>
      </c>
      <c r="F1299" s="316" t="s">
        <v>71</v>
      </c>
      <c r="G1299" s="316" t="s">
        <v>71</v>
      </c>
      <c r="H1299" s="316"/>
      <c r="I1299" s="316" t="s">
        <v>91</v>
      </c>
      <c r="J1299" s="434">
        <v>0</v>
      </c>
      <c r="K1299" s="364"/>
      <c r="L1299" s="345"/>
    </row>
    <row r="1300" spans="3:12" x14ac:dyDescent="0.35">
      <c r="C1300" s="316" t="s">
        <v>406</v>
      </c>
      <c r="D1300" s="316" t="s">
        <v>309</v>
      </c>
      <c r="E1300" s="316" t="s">
        <v>488</v>
      </c>
      <c r="F1300" s="316" t="s">
        <v>71</v>
      </c>
      <c r="G1300" s="316" t="s">
        <v>71</v>
      </c>
      <c r="H1300" s="316"/>
      <c r="I1300" s="316" t="s">
        <v>91</v>
      </c>
      <c r="J1300" s="434">
        <v>20127049</v>
      </c>
      <c r="K1300" s="364"/>
      <c r="L1300" s="345"/>
    </row>
    <row r="1301" spans="3:12" x14ac:dyDescent="0.35">
      <c r="C1301" s="316" t="s">
        <v>410</v>
      </c>
      <c r="D1301" s="316" t="s">
        <v>309</v>
      </c>
      <c r="E1301" s="316" t="s">
        <v>488</v>
      </c>
      <c r="F1301" s="316" t="s">
        <v>71</v>
      </c>
      <c r="G1301" s="316" t="s">
        <v>71</v>
      </c>
      <c r="H1301" s="316"/>
      <c r="I1301" s="316" t="s">
        <v>91</v>
      </c>
      <c r="J1301" s="434">
        <v>61755922</v>
      </c>
      <c r="K1301" s="364"/>
      <c r="L1301" s="345"/>
    </row>
    <row r="1302" spans="3:12" x14ac:dyDescent="0.35">
      <c r="C1302" s="316" t="s">
        <v>343</v>
      </c>
      <c r="D1302" s="316" t="s">
        <v>309</v>
      </c>
      <c r="E1302" s="316" t="s">
        <v>488</v>
      </c>
      <c r="F1302" s="316" t="s">
        <v>71</v>
      </c>
      <c r="G1302" s="316" t="s">
        <v>71</v>
      </c>
      <c r="H1302" s="316"/>
      <c r="I1302" s="316" t="s">
        <v>91</v>
      </c>
      <c r="J1302" s="434">
        <v>1276207300</v>
      </c>
      <c r="K1302" s="364"/>
      <c r="L1302" s="345"/>
    </row>
    <row r="1303" spans="3:12" x14ac:dyDescent="0.35">
      <c r="C1303" s="316" t="s">
        <v>353</v>
      </c>
      <c r="D1303" s="316" t="s">
        <v>309</v>
      </c>
      <c r="E1303" s="316" t="s">
        <v>488</v>
      </c>
      <c r="F1303" s="316" t="s">
        <v>71</v>
      </c>
      <c r="G1303" s="316" t="s">
        <v>71</v>
      </c>
      <c r="H1303" s="316"/>
      <c r="I1303" s="316" t="s">
        <v>91</v>
      </c>
      <c r="J1303" s="434">
        <v>489706522</v>
      </c>
      <c r="K1303" s="364"/>
      <c r="L1303" s="345"/>
    </row>
    <row r="1304" spans="3:12" x14ac:dyDescent="0.35">
      <c r="C1304" s="316" t="s">
        <v>387</v>
      </c>
      <c r="D1304" s="316" t="s">
        <v>309</v>
      </c>
      <c r="E1304" s="316" t="s">
        <v>488</v>
      </c>
      <c r="F1304" s="316" t="s">
        <v>71</v>
      </c>
      <c r="G1304" s="316" t="s">
        <v>71</v>
      </c>
      <c r="H1304" s="316"/>
      <c r="I1304" s="316" t="s">
        <v>91</v>
      </c>
      <c r="J1304" s="434">
        <v>9593216</v>
      </c>
      <c r="K1304" s="364"/>
      <c r="L1304" s="345"/>
    </row>
    <row r="1305" spans="3:12" x14ac:dyDescent="0.35">
      <c r="C1305" s="316" t="s">
        <v>382</v>
      </c>
      <c r="D1305" s="316" t="s">
        <v>309</v>
      </c>
      <c r="E1305" s="316" t="s">
        <v>488</v>
      </c>
      <c r="F1305" s="316" t="s">
        <v>71</v>
      </c>
      <c r="G1305" s="316" t="s">
        <v>71</v>
      </c>
      <c r="H1305" s="316"/>
      <c r="I1305" s="316" t="s">
        <v>91</v>
      </c>
      <c r="J1305" s="434">
        <v>5952409</v>
      </c>
      <c r="K1305" s="364"/>
      <c r="L1305" s="345"/>
    </row>
    <row r="1306" spans="3:12" x14ac:dyDescent="0.35">
      <c r="C1306" s="316" t="s">
        <v>346</v>
      </c>
      <c r="D1306" s="316" t="s">
        <v>309</v>
      </c>
      <c r="E1306" s="316" t="s">
        <v>488</v>
      </c>
      <c r="F1306" s="316" t="s">
        <v>71</v>
      </c>
      <c r="G1306" s="316" t="s">
        <v>71</v>
      </c>
      <c r="H1306" s="316"/>
      <c r="I1306" s="316" t="s">
        <v>91</v>
      </c>
      <c r="J1306" s="434">
        <v>2881496826</v>
      </c>
      <c r="K1306" s="364"/>
      <c r="L1306" s="345"/>
    </row>
    <row r="1307" spans="3:12" x14ac:dyDescent="0.35">
      <c r="C1307" s="316" t="s">
        <v>359</v>
      </c>
      <c r="D1307" s="316" t="s">
        <v>309</v>
      </c>
      <c r="E1307" s="316" t="s">
        <v>488</v>
      </c>
      <c r="F1307" s="316" t="s">
        <v>71</v>
      </c>
      <c r="G1307" s="316" t="s">
        <v>71</v>
      </c>
      <c r="H1307" s="316"/>
      <c r="I1307" s="316" t="s">
        <v>91</v>
      </c>
      <c r="J1307" s="434">
        <v>43062926</v>
      </c>
      <c r="K1307" s="364"/>
      <c r="L1307" s="345"/>
    </row>
    <row r="1308" spans="3:12" x14ac:dyDescent="0.35">
      <c r="C1308" s="316" t="s">
        <v>341</v>
      </c>
      <c r="D1308" s="316" t="s">
        <v>309</v>
      </c>
      <c r="E1308" s="316" t="s">
        <v>488</v>
      </c>
      <c r="F1308" s="316" t="s">
        <v>71</v>
      </c>
      <c r="G1308" s="316" t="s">
        <v>71</v>
      </c>
      <c r="H1308" s="316"/>
      <c r="I1308" s="316" t="s">
        <v>91</v>
      </c>
      <c r="J1308" s="434">
        <v>3052163940</v>
      </c>
      <c r="K1308" s="364"/>
      <c r="L1308" s="345"/>
    </row>
    <row r="1309" spans="3:12" x14ac:dyDescent="0.35">
      <c r="C1309" s="316" t="s">
        <v>351</v>
      </c>
      <c r="D1309" s="316" t="s">
        <v>309</v>
      </c>
      <c r="E1309" s="316" t="s">
        <v>488</v>
      </c>
      <c r="F1309" s="316" t="s">
        <v>71</v>
      </c>
      <c r="G1309" s="316" t="s">
        <v>71</v>
      </c>
      <c r="H1309" s="316"/>
      <c r="I1309" s="316" t="s">
        <v>91</v>
      </c>
      <c r="J1309" s="434">
        <v>852322581</v>
      </c>
      <c r="K1309" s="364"/>
      <c r="L1309" s="345"/>
    </row>
    <row r="1310" spans="3:12" x14ac:dyDescent="0.35">
      <c r="C1310" s="316" t="s">
        <v>372</v>
      </c>
      <c r="D1310" s="316" t="s">
        <v>309</v>
      </c>
      <c r="E1310" s="316" t="s">
        <v>488</v>
      </c>
      <c r="F1310" s="316" t="s">
        <v>71</v>
      </c>
      <c r="G1310" s="316" t="s">
        <v>71</v>
      </c>
      <c r="H1310" s="316"/>
      <c r="I1310" s="316" t="s">
        <v>91</v>
      </c>
      <c r="J1310" s="434">
        <v>89798547</v>
      </c>
      <c r="K1310" s="364"/>
      <c r="L1310" s="345"/>
    </row>
    <row r="1311" spans="3:12" x14ac:dyDescent="0.35">
      <c r="C1311" s="316" t="s">
        <v>348</v>
      </c>
      <c r="D1311" s="316" t="s">
        <v>309</v>
      </c>
      <c r="E1311" s="316" t="s">
        <v>488</v>
      </c>
      <c r="F1311" s="316" t="s">
        <v>71</v>
      </c>
      <c r="G1311" s="316" t="s">
        <v>71</v>
      </c>
      <c r="H1311" s="316"/>
      <c r="I1311" s="316" t="s">
        <v>91</v>
      </c>
      <c r="J1311" s="434">
        <v>0</v>
      </c>
      <c r="K1311" s="364"/>
      <c r="L1311" s="345"/>
    </row>
    <row r="1312" spans="3:12" x14ac:dyDescent="0.35">
      <c r="C1312" s="316" t="s">
        <v>362</v>
      </c>
      <c r="D1312" s="316" t="s">
        <v>309</v>
      </c>
      <c r="E1312" s="316" t="s">
        <v>488</v>
      </c>
      <c r="F1312" s="316" t="s">
        <v>71</v>
      </c>
      <c r="G1312" s="316" t="s">
        <v>71</v>
      </c>
      <c r="H1312" s="316"/>
      <c r="I1312" s="316" t="s">
        <v>91</v>
      </c>
      <c r="J1312" s="434">
        <v>533535134</v>
      </c>
      <c r="K1312" s="364"/>
      <c r="L1312" s="345"/>
    </row>
    <row r="1313" spans="3:12" x14ac:dyDescent="0.35">
      <c r="C1313" s="316" t="s">
        <v>334</v>
      </c>
      <c r="D1313" s="316" t="s">
        <v>309</v>
      </c>
      <c r="E1313" s="316" t="s">
        <v>488</v>
      </c>
      <c r="F1313" s="316" t="s">
        <v>71</v>
      </c>
      <c r="G1313" s="316" t="s">
        <v>71</v>
      </c>
      <c r="H1313" s="316"/>
      <c r="I1313" s="316" t="s">
        <v>91</v>
      </c>
      <c r="J1313" s="434">
        <v>7747569677</v>
      </c>
      <c r="K1313" s="364"/>
      <c r="L1313" s="345"/>
    </row>
    <row r="1314" spans="3:12" x14ac:dyDescent="0.35">
      <c r="C1314" s="316" t="s">
        <v>338</v>
      </c>
      <c r="D1314" s="316" t="s">
        <v>309</v>
      </c>
      <c r="E1314" s="316" t="s">
        <v>488</v>
      </c>
      <c r="F1314" s="316" t="s">
        <v>71</v>
      </c>
      <c r="G1314" s="316" t="s">
        <v>71</v>
      </c>
      <c r="H1314" s="316"/>
      <c r="I1314" s="316" t="s">
        <v>91</v>
      </c>
      <c r="J1314" s="434">
        <v>5155599259</v>
      </c>
      <c r="K1314" s="364"/>
      <c r="L1314" s="345"/>
    </row>
    <row r="1315" spans="3:12" x14ac:dyDescent="0.35">
      <c r="C1315" s="316" t="s">
        <v>384</v>
      </c>
      <c r="D1315" s="316" t="s">
        <v>309</v>
      </c>
      <c r="E1315" s="316" t="s">
        <v>488</v>
      </c>
      <c r="F1315" s="316" t="s">
        <v>71</v>
      </c>
      <c r="G1315" s="316" t="s">
        <v>71</v>
      </c>
      <c r="H1315" s="316"/>
      <c r="I1315" s="316" t="s">
        <v>91</v>
      </c>
      <c r="J1315" s="434">
        <v>0</v>
      </c>
      <c r="K1315" s="364"/>
      <c r="L1315" s="345"/>
    </row>
    <row r="1316" spans="3:12" x14ac:dyDescent="0.35">
      <c r="C1316" s="316" t="s">
        <v>395</v>
      </c>
      <c r="D1316" s="316" t="s">
        <v>309</v>
      </c>
      <c r="E1316" s="316" t="s">
        <v>488</v>
      </c>
      <c r="F1316" s="316" t="s">
        <v>71</v>
      </c>
      <c r="G1316" s="316" t="s">
        <v>71</v>
      </c>
      <c r="H1316" s="316"/>
      <c r="I1316" s="316" t="s">
        <v>91</v>
      </c>
      <c r="J1316" s="434">
        <v>31626511</v>
      </c>
      <c r="K1316" s="364"/>
      <c r="L1316" s="345"/>
    </row>
    <row r="1317" spans="3:12" x14ac:dyDescent="0.35">
      <c r="C1317" s="316" t="s">
        <v>377</v>
      </c>
      <c r="D1317" s="316" t="s">
        <v>309</v>
      </c>
      <c r="E1317" s="316" t="s">
        <v>488</v>
      </c>
      <c r="F1317" s="316" t="s">
        <v>71</v>
      </c>
      <c r="G1317" s="316" t="s">
        <v>71</v>
      </c>
      <c r="H1317" s="316"/>
      <c r="I1317" s="316" t="s">
        <v>91</v>
      </c>
      <c r="J1317" s="434">
        <v>0</v>
      </c>
      <c r="K1317" s="364"/>
      <c r="L1317" s="345"/>
    </row>
    <row r="1318" spans="3:12" x14ac:dyDescent="0.35">
      <c r="C1318" s="316" t="s">
        <v>401</v>
      </c>
      <c r="D1318" s="316" t="s">
        <v>303</v>
      </c>
      <c r="E1318" s="316" t="s">
        <v>465</v>
      </c>
      <c r="F1318" s="316" t="s">
        <v>71</v>
      </c>
      <c r="G1318" s="316" t="s">
        <v>71</v>
      </c>
      <c r="H1318" s="316"/>
      <c r="I1318" s="316" t="s">
        <v>91</v>
      </c>
      <c r="J1318" s="434">
        <v>83803669</v>
      </c>
      <c r="K1318" s="364"/>
      <c r="L1318" s="345"/>
    </row>
    <row r="1319" spans="3:12" x14ac:dyDescent="0.35">
      <c r="C1319" s="316" t="s">
        <v>408</v>
      </c>
      <c r="D1319" s="316" t="s">
        <v>303</v>
      </c>
      <c r="E1319" s="316" t="s">
        <v>465</v>
      </c>
      <c r="F1319" s="316" t="s">
        <v>71</v>
      </c>
      <c r="G1319" s="316" t="s">
        <v>71</v>
      </c>
      <c r="H1319" s="316"/>
      <c r="I1319" s="316" t="s">
        <v>91</v>
      </c>
      <c r="J1319" s="434">
        <v>48552775</v>
      </c>
      <c r="K1319" s="364"/>
      <c r="L1319" s="345"/>
    </row>
    <row r="1320" spans="3:12" x14ac:dyDescent="0.35">
      <c r="C1320" s="316" t="s">
        <v>368</v>
      </c>
      <c r="D1320" s="316" t="s">
        <v>303</v>
      </c>
      <c r="E1320" s="316" t="s">
        <v>465</v>
      </c>
      <c r="F1320" s="316" t="s">
        <v>71</v>
      </c>
      <c r="G1320" s="316" t="s">
        <v>71</v>
      </c>
      <c r="H1320" s="316"/>
      <c r="I1320" s="316" t="s">
        <v>91</v>
      </c>
      <c r="J1320" s="434">
        <v>646448556</v>
      </c>
      <c r="K1320" s="364"/>
      <c r="L1320" s="345"/>
    </row>
    <row r="1321" spans="3:12" x14ac:dyDescent="0.35">
      <c r="C1321" s="316" t="s">
        <v>398</v>
      </c>
      <c r="D1321" s="316" t="s">
        <v>303</v>
      </c>
      <c r="E1321" s="316" t="s">
        <v>465</v>
      </c>
      <c r="F1321" s="316" t="s">
        <v>71</v>
      </c>
      <c r="G1321" s="316" t="s">
        <v>71</v>
      </c>
      <c r="H1321" s="316"/>
      <c r="I1321" s="316" t="s">
        <v>91</v>
      </c>
      <c r="J1321" s="434">
        <v>0</v>
      </c>
      <c r="K1321" s="364"/>
      <c r="L1321" s="345"/>
    </row>
    <row r="1322" spans="3:12" x14ac:dyDescent="0.35">
      <c r="C1322" s="316" t="s">
        <v>365</v>
      </c>
      <c r="D1322" s="316" t="s">
        <v>303</v>
      </c>
      <c r="E1322" s="316" t="s">
        <v>465</v>
      </c>
      <c r="F1322" s="316" t="s">
        <v>71</v>
      </c>
      <c r="G1322" s="316" t="s">
        <v>71</v>
      </c>
      <c r="H1322" s="316"/>
      <c r="I1322" s="316" t="s">
        <v>91</v>
      </c>
      <c r="J1322" s="434">
        <v>133880864</v>
      </c>
      <c r="K1322" s="364"/>
      <c r="L1322" s="345"/>
    </row>
    <row r="1323" spans="3:12" x14ac:dyDescent="0.35">
      <c r="C1323" s="316" t="s">
        <v>390</v>
      </c>
      <c r="D1323" s="316" t="s">
        <v>303</v>
      </c>
      <c r="E1323" s="316" t="s">
        <v>465</v>
      </c>
      <c r="F1323" s="316" t="s">
        <v>71</v>
      </c>
      <c r="G1323" s="316" t="s">
        <v>71</v>
      </c>
      <c r="H1323" s="316"/>
      <c r="I1323" s="316" t="s">
        <v>91</v>
      </c>
      <c r="J1323" s="434">
        <v>18000</v>
      </c>
      <c r="K1323" s="364"/>
      <c r="L1323" s="345"/>
    </row>
    <row r="1324" spans="3:12" x14ac:dyDescent="0.35">
      <c r="C1324" s="316" t="s">
        <v>356</v>
      </c>
      <c r="D1324" s="316" t="s">
        <v>303</v>
      </c>
      <c r="E1324" s="316" t="s">
        <v>465</v>
      </c>
      <c r="F1324" s="316" t="s">
        <v>71</v>
      </c>
      <c r="G1324" s="316" t="s">
        <v>71</v>
      </c>
      <c r="H1324" s="316"/>
      <c r="I1324" s="316" t="s">
        <v>91</v>
      </c>
      <c r="J1324" s="434">
        <v>272959032</v>
      </c>
      <c r="K1324" s="364"/>
      <c r="L1324" s="345"/>
    </row>
    <row r="1325" spans="3:12" x14ac:dyDescent="0.35">
      <c r="C1325" s="316" t="s">
        <v>328</v>
      </c>
      <c r="D1325" s="316" t="s">
        <v>303</v>
      </c>
      <c r="E1325" s="316" t="s">
        <v>465</v>
      </c>
      <c r="F1325" s="316" t="s">
        <v>71</v>
      </c>
      <c r="G1325" s="316" t="s">
        <v>71</v>
      </c>
      <c r="H1325" s="316"/>
      <c r="I1325" s="316" t="s">
        <v>91</v>
      </c>
      <c r="J1325" s="434">
        <v>7207083472</v>
      </c>
      <c r="K1325" s="364"/>
      <c r="L1325" s="345"/>
    </row>
    <row r="1326" spans="3:12" x14ac:dyDescent="0.35">
      <c r="C1326" s="316" t="s">
        <v>403</v>
      </c>
      <c r="D1326" s="316" t="s">
        <v>303</v>
      </c>
      <c r="E1326" s="316" t="s">
        <v>465</v>
      </c>
      <c r="F1326" s="316" t="s">
        <v>71</v>
      </c>
      <c r="G1326" s="316" t="s">
        <v>71</v>
      </c>
      <c r="H1326" s="316"/>
      <c r="I1326" s="316" t="s">
        <v>91</v>
      </c>
      <c r="J1326" s="434">
        <v>0</v>
      </c>
      <c r="K1326" s="364"/>
      <c r="L1326" s="345"/>
    </row>
    <row r="1327" spans="3:12" x14ac:dyDescent="0.35">
      <c r="C1327" s="316" t="s">
        <v>336</v>
      </c>
      <c r="D1327" s="316" t="s">
        <v>303</v>
      </c>
      <c r="E1327" s="316" t="s">
        <v>465</v>
      </c>
      <c r="F1327" s="316" t="s">
        <v>71</v>
      </c>
      <c r="G1327" s="316" t="s">
        <v>71</v>
      </c>
      <c r="H1327" s="316"/>
      <c r="I1327" s="316" t="s">
        <v>91</v>
      </c>
      <c r="J1327" s="434">
        <v>482433571</v>
      </c>
      <c r="K1327" s="364"/>
      <c r="L1327" s="345"/>
    </row>
    <row r="1328" spans="3:12" x14ac:dyDescent="0.35">
      <c r="C1328" s="316" t="s">
        <v>374</v>
      </c>
      <c r="D1328" s="316" t="s">
        <v>303</v>
      </c>
      <c r="E1328" s="316" t="s">
        <v>465</v>
      </c>
      <c r="F1328" s="316" t="s">
        <v>71</v>
      </c>
      <c r="G1328" s="316" t="s">
        <v>71</v>
      </c>
      <c r="H1328" s="316"/>
      <c r="I1328" s="316" t="s">
        <v>91</v>
      </c>
      <c r="J1328" s="434">
        <v>126853700</v>
      </c>
      <c r="K1328" s="364"/>
      <c r="L1328" s="345"/>
    </row>
    <row r="1329" spans="3:12" x14ac:dyDescent="0.35">
      <c r="C1329" s="316" t="s">
        <v>379</v>
      </c>
      <c r="D1329" s="316" t="s">
        <v>303</v>
      </c>
      <c r="E1329" s="316" t="s">
        <v>465</v>
      </c>
      <c r="F1329" s="316" t="s">
        <v>71</v>
      </c>
      <c r="G1329" s="316" t="s">
        <v>71</v>
      </c>
      <c r="H1329" s="316"/>
      <c r="I1329" s="316" t="s">
        <v>91</v>
      </c>
      <c r="J1329" s="434">
        <v>94719935</v>
      </c>
      <c r="K1329" s="364"/>
      <c r="L1329" s="345"/>
    </row>
    <row r="1330" spans="3:12" x14ac:dyDescent="0.35">
      <c r="C1330" s="316" t="s">
        <v>392</v>
      </c>
      <c r="D1330" s="316" t="s">
        <v>303</v>
      </c>
      <c r="E1330" s="316" t="s">
        <v>465</v>
      </c>
      <c r="F1330" s="316" t="s">
        <v>71</v>
      </c>
      <c r="G1330" s="316" t="s">
        <v>71</v>
      </c>
      <c r="H1330" s="316"/>
      <c r="I1330" s="316" t="s">
        <v>91</v>
      </c>
      <c r="J1330" s="434">
        <v>0</v>
      </c>
      <c r="K1330" s="364"/>
      <c r="L1330" s="345"/>
    </row>
    <row r="1331" spans="3:12" x14ac:dyDescent="0.35">
      <c r="C1331" s="316" t="s">
        <v>406</v>
      </c>
      <c r="D1331" s="316" t="s">
        <v>303</v>
      </c>
      <c r="E1331" s="316" t="s">
        <v>465</v>
      </c>
      <c r="F1331" s="316" t="s">
        <v>71</v>
      </c>
      <c r="G1331" s="316" t="s">
        <v>71</v>
      </c>
      <c r="H1331" s="316"/>
      <c r="I1331" s="316" t="s">
        <v>91</v>
      </c>
      <c r="J1331" s="434">
        <v>15407346</v>
      </c>
      <c r="K1331" s="364"/>
      <c r="L1331" s="345"/>
    </row>
    <row r="1332" spans="3:12" x14ac:dyDescent="0.35">
      <c r="C1332" s="316" t="s">
        <v>410</v>
      </c>
      <c r="D1332" s="316" t="s">
        <v>303</v>
      </c>
      <c r="E1332" s="316" t="s">
        <v>465</v>
      </c>
      <c r="F1332" s="316" t="s">
        <v>71</v>
      </c>
      <c r="G1332" s="316" t="s">
        <v>71</v>
      </c>
      <c r="H1332" s="316"/>
      <c r="I1332" s="316" t="s">
        <v>91</v>
      </c>
      <c r="J1332" s="434">
        <v>13945281</v>
      </c>
      <c r="K1332" s="364"/>
      <c r="L1332" s="345"/>
    </row>
    <row r="1333" spans="3:12" x14ac:dyDescent="0.35">
      <c r="C1333" s="316" t="s">
        <v>343</v>
      </c>
      <c r="D1333" s="316" t="s">
        <v>303</v>
      </c>
      <c r="E1333" s="316" t="s">
        <v>465</v>
      </c>
      <c r="F1333" s="316" t="s">
        <v>71</v>
      </c>
      <c r="G1333" s="316" t="s">
        <v>71</v>
      </c>
      <c r="H1333" s="316"/>
      <c r="I1333" s="316" t="s">
        <v>91</v>
      </c>
      <c r="J1333" s="434">
        <v>633424118</v>
      </c>
      <c r="K1333" s="364"/>
      <c r="L1333" s="345"/>
    </row>
    <row r="1334" spans="3:12" x14ac:dyDescent="0.35">
      <c r="C1334" s="316" t="s">
        <v>353</v>
      </c>
      <c r="D1334" s="316" t="s">
        <v>303</v>
      </c>
      <c r="E1334" s="316" t="s">
        <v>465</v>
      </c>
      <c r="F1334" s="316" t="s">
        <v>71</v>
      </c>
      <c r="G1334" s="316" t="s">
        <v>71</v>
      </c>
      <c r="H1334" s="316"/>
      <c r="I1334" s="316" t="s">
        <v>91</v>
      </c>
      <c r="J1334" s="434">
        <v>507454584</v>
      </c>
      <c r="K1334" s="364"/>
      <c r="L1334" s="345"/>
    </row>
    <row r="1335" spans="3:12" x14ac:dyDescent="0.35">
      <c r="C1335" s="316" t="s">
        <v>387</v>
      </c>
      <c r="D1335" s="316" t="s">
        <v>303</v>
      </c>
      <c r="E1335" s="316" t="s">
        <v>465</v>
      </c>
      <c r="F1335" s="316" t="s">
        <v>71</v>
      </c>
      <c r="G1335" s="316" t="s">
        <v>71</v>
      </c>
      <c r="H1335" s="316"/>
      <c r="I1335" s="316" t="s">
        <v>91</v>
      </c>
      <c r="J1335" s="434">
        <v>9369107</v>
      </c>
      <c r="K1335" s="364"/>
      <c r="L1335" s="345"/>
    </row>
    <row r="1336" spans="3:12" x14ac:dyDescent="0.35">
      <c r="C1336" s="316" t="s">
        <v>382</v>
      </c>
      <c r="D1336" s="316" t="s">
        <v>303</v>
      </c>
      <c r="E1336" s="316" t="s">
        <v>465</v>
      </c>
      <c r="F1336" s="316" t="s">
        <v>71</v>
      </c>
      <c r="G1336" s="316" t="s">
        <v>71</v>
      </c>
      <c r="H1336" s="316"/>
      <c r="I1336" s="316" t="s">
        <v>91</v>
      </c>
      <c r="J1336" s="434">
        <v>2614465</v>
      </c>
      <c r="K1336" s="364"/>
      <c r="L1336" s="345"/>
    </row>
    <row r="1337" spans="3:12" x14ac:dyDescent="0.35">
      <c r="C1337" s="316" t="s">
        <v>346</v>
      </c>
      <c r="D1337" s="316" t="s">
        <v>303</v>
      </c>
      <c r="E1337" s="316" t="s">
        <v>465</v>
      </c>
      <c r="F1337" s="316" t="s">
        <v>71</v>
      </c>
      <c r="G1337" s="316" t="s">
        <v>71</v>
      </c>
      <c r="H1337" s="316"/>
      <c r="I1337" s="316" t="s">
        <v>91</v>
      </c>
      <c r="J1337" s="434">
        <v>261576424</v>
      </c>
      <c r="K1337" s="364"/>
      <c r="L1337" s="345"/>
    </row>
    <row r="1338" spans="3:12" x14ac:dyDescent="0.35">
      <c r="C1338" s="316" t="s">
        <v>359</v>
      </c>
      <c r="D1338" s="316" t="s">
        <v>303</v>
      </c>
      <c r="E1338" s="316" t="s">
        <v>465</v>
      </c>
      <c r="F1338" s="316" t="s">
        <v>71</v>
      </c>
      <c r="G1338" s="316" t="s">
        <v>71</v>
      </c>
      <c r="H1338" s="316"/>
      <c r="I1338" s="316" t="s">
        <v>91</v>
      </c>
      <c r="J1338" s="434">
        <v>6544196</v>
      </c>
      <c r="K1338" s="364"/>
      <c r="L1338" s="345"/>
    </row>
    <row r="1339" spans="3:12" x14ac:dyDescent="0.35">
      <c r="C1339" s="316" t="s">
        <v>341</v>
      </c>
      <c r="D1339" s="316" t="s">
        <v>303</v>
      </c>
      <c r="E1339" s="316" t="s">
        <v>465</v>
      </c>
      <c r="F1339" s="316" t="s">
        <v>71</v>
      </c>
      <c r="G1339" s="316" t="s">
        <v>71</v>
      </c>
      <c r="H1339" s="316"/>
      <c r="I1339" s="316" t="s">
        <v>91</v>
      </c>
      <c r="J1339" s="434">
        <v>4312417830</v>
      </c>
      <c r="K1339" s="364"/>
      <c r="L1339" s="345"/>
    </row>
    <row r="1340" spans="3:12" s="429" customFormat="1" x14ac:dyDescent="0.35">
      <c r="C1340" s="316" t="s">
        <v>351</v>
      </c>
      <c r="D1340" s="316" t="s">
        <v>303</v>
      </c>
      <c r="E1340" s="316" t="s">
        <v>465</v>
      </c>
      <c r="F1340" s="316" t="s">
        <v>71</v>
      </c>
      <c r="G1340" s="316" t="s">
        <v>71</v>
      </c>
      <c r="H1340" s="316"/>
      <c r="I1340" s="316" t="s">
        <v>91</v>
      </c>
      <c r="J1340" s="434">
        <v>1013589824</v>
      </c>
      <c r="K1340" s="430"/>
      <c r="L1340" s="431"/>
    </row>
    <row r="1341" spans="3:12" s="429" customFormat="1" x14ac:dyDescent="0.35">
      <c r="C1341" s="316" t="s">
        <v>372</v>
      </c>
      <c r="D1341" s="316" t="s">
        <v>303</v>
      </c>
      <c r="E1341" s="316" t="s">
        <v>465</v>
      </c>
      <c r="F1341" s="316" t="s">
        <v>71</v>
      </c>
      <c r="G1341" s="316" t="s">
        <v>71</v>
      </c>
      <c r="H1341" s="316"/>
      <c r="I1341" s="316" t="s">
        <v>91</v>
      </c>
      <c r="J1341" s="434">
        <v>78312948</v>
      </c>
      <c r="K1341" s="430"/>
      <c r="L1341" s="431"/>
    </row>
    <row r="1342" spans="3:12" s="429" customFormat="1" x14ac:dyDescent="0.35">
      <c r="C1342" s="316" t="s">
        <v>348</v>
      </c>
      <c r="D1342" s="316" t="s">
        <v>303</v>
      </c>
      <c r="E1342" s="316" t="s">
        <v>465</v>
      </c>
      <c r="F1342" s="316" t="s">
        <v>71</v>
      </c>
      <c r="G1342" s="316" t="s">
        <v>71</v>
      </c>
      <c r="H1342" s="316"/>
      <c r="I1342" s="316" t="s">
        <v>91</v>
      </c>
      <c r="J1342" s="434">
        <v>0</v>
      </c>
      <c r="K1342" s="430"/>
      <c r="L1342" s="431"/>
    </row>
    <row r="1343" spans="3:12" s="429" customFormat="1" x14ac:dyDescent="0.35">
      <c r="C1343" s="316" t="s">
        <v>362</v>
      </c>
      <c r="D1343" s="316" t="s">
        <v>303</v>
      </c>
      <c r="E1343" s="316" t="s">
        <v>465</v>
      </c>
      <c r="F1343" s="316" t="s">
        <v>71</v>
      </c>
      <c r="G1343" s="316" t="s">
        <v>71</v>
      </c>
      <c r="H1343" s="316"/>
      <c r="I1343" s="316" t="s">
        <v>91</v>
      </c>
      <c r="J1343" s="434">
        <v>507564883</v>
      </c>
      <c r="K1343" s="430"/>
      <c r="L1343" s="431"/>
    </row>
    <row r="1344" spans="3:12" s="429" customFormat="1" x14ac:dyDescent="0.35">
      <c r="C1344" s="316" t="s">
        <v>334</v>
      </c>
      <c r="D1344" s="316" t="s">
        <v>303</v>
      </c>
      <c r="E1344" s="316" t="s">
        <v>465</v>
      </c>
      <c r="F1344" s="316" t="s">
        <v>71</v>
      </c>
      <c r="G1344" s="316" t="s">
        <v>71</v>
      </c>
      <c r="H1344" s="316"/>
      <c r="I1344" s="316" t="s">
        <v>91</v>
      </c>
      <c r="J1344" s="434">
        <v>8628011490</v>
      </c>
      <c r="K1344" s="430"/>
      <c r="L1344" s="431"/>
    </row>
    <row r="1345" spans="3:12" s="429" customFormat="1" x14ac:dyDescent="0.35">
      <c r="C1345" s="316" t="s">
        <v>338</v>
      </c>
      <c r="D1345" s="316" t="s">
        <v>303</v>
      </c>
      <c r="E1345" s="316" t="s">
        <v>465</v>
      </c>
      <c r="F1345" s="316" t="s">
        <v>71</v>
      </c>
      <c r="G1345" s="316" t="s">
        <v>71</v>
      </c>
      <c r="H1345" s="316"/>
      <c r="I1345" s="316" t="s">
        <v>91</v>
      </c>
      <c r="J1345" s="434">
        <v>3629596890</v>
      </c>
      <c r="K1345" s="430"/>
      <c r="L1345" s="431"/>
    </row>
    <row r="1346" spans="3:12" s="429" customFormat="1" x14ac:dyDescent="0.35">
      <c r="C1346" s="316" t="s">
        <v>384</v>
      </c>
      <c r="D1346" s="316" t="s">
        <v>303</v>
      </c>
      <c r="E1346" s="316" t="s">
        <v>465</v>
      </c>
      <c r="F1346" s="316" t="s">
        <v>71</v>
      </c>
      <c r="G1346" s="316" t="s">
        <v>71</v>
      </c>
      <c r="H1346" s="316"/>
      <c r="I1346" s="316" t="s">
        <v>91</v>
      </c>
      <c r="J1346" s="434">
        <v>0</v>
      </c>
      <c r="K1346" s="430"/>
      <c r="L1346" s="431"/>
    </row>
    <row r="1347" spans="3:12" s="429" customFormat="1" x14ac:dyDescent="0.35">
      <c r="C1347" s="316" t="s">
        <v>395</v>
      </c>
      <c r="D1347" s="316" t="s">
        <v>303</v>
      </c>
      <c r="E1347" s="316" t="s">
        <v>465</v>
      </c>
      <c r="F1347" s="316" t="s">
        <v>71</v>
      </c>
      <c r="G1347" s="316" t="s">
        <v>71</v>
      </c>
      <c r="H1347" s="316"/>
      <c r="I1347" s="316" t="s">
        <v>91</v>
      </c>
      <c r="J1347" s="434">
        <v>27284548</v>
      </c>
      <c r="K1347" s="430"/>
      <c r="L1347" s="431"/>
    </row>
    <row r="1348" spans="3:12" s="429" customFormat="1" x14ac:dyDescent="0.35">
      <c r="C1348" s="316" t="s">
        <v>377</v>
      </c>
      <c r="D1348" s="316" t="s">
        <v>303</v>
      </c>
      <c r="E1348" s="316" t="s">
        <v>465</v>
      </c>
      <c r="F1348" s="316" t="s">
        <v>71</v>
      </c>
      <c r="G1348" s="316" t="s">
        <v>71</v>
      </c>
      <c r="H1348" s="316"/>
      <c r="I1348" s="316" t="s">
        <v>91</v>
      </c>
      <c r="J1348" s="434">
        <v>41886322</v>
      </c>
      <c r="K1348" s="430"/>
      <c r="L1348" s="431"/>
    </row>
    <row r="1349" spans="3:12" s="429" customFormat="1" x14ac:dyDescent="0.35">
      <c r="C1349" s="316" t="s">
        <v>401</v>
      </c>
      <c r="D1349" s="316" t="s">
        <v>303</v>
      </c>
      <c r="E1349" s="316" t="s">
        <v>467</v>
      </c>
      <c r="F1349" s="316" t="s">
        <v>71</v>
      </c>
      <c r="G1349" s="316" t="s">
        <v>71</v>
      </c>
      <c r="H1349" s="316"/>
      <c r="I1349" s="316" t="s">
        <v>91</v>
      </c>
      <c r="J1349" s="434">
        <v>0</v>
      </c>
      <c r="K1349" s="430"/>
      <c r="L1349" s="431"/>
    </row>
    <row r="1350" spans="3:12" s="429" customFormat="1" x14ac:dyDescent="0.35">
      <c r="C1350" s="316" t="s">
        <v>408</v>
      </c>
      <c r="D1350" s="316" t="s">
        <v>303</v>
      </c>
      <c r="E1350" s="316" t="s">
        <v>467</v>
      </c>
      <c r="F1350" s="316" t="s">
        <v>71</v>
      </c>
      <c r="G1350" s="316" t="s">
        <v>71</v>
      </c>
      <c r="H1350" s="316"/>
      <c r="I1350" s="316" t="s">
        <v>91</v>
      </c>
      <c r="J1350" s="434">
        <v>0</v>
      </c>
      <c r="K1350" s="430"/>
      <c r="L1350" s="431"/>
    </row>
    <row r="1351" spans="3:12" s="429" customFormat="1" x14ac:dyDescent="0.35">
      <c r="C1351" s="316" t="s">
        <v>368</v>
      </c>
      <c r="D1351" s="316" t="s">
        <v>303</v>
      </c>
      <c r="E1351" s="316" t="s">
        <v>467</v>
      </c>
      <c r="F1351" s="316" t="s">
        <v>71</v>
      </c>
      <c r="G1351" s="316" t="s">
        <v>71</v>
      </c>
      <c r="H1351" s="316"/>
      <c r="I1351" s="316" t="s">
        <v>91</v>
      </c>
      <c r="J1351" s="434">
        <v>0</v>
      </c>
      <c r="K1351" s="430"/>
      <c r="L1351" s="431"/>
    </row>
    <row r="1352" spans="3:12" s="429" customFormat="1" x14ac:dyDescent="0.35">
      <c r="C1352" s="316" t="s">
        <v>398</v>
      </c>
      <c r="D1352" s="316" t="s">
        <v>303</v>
      </c>
      <c r="E1352" s="316" t="s">
        <v>467</v>
      </c>
      <c r="F1352" s="316" t="s">
        <v>71</v>
      </c>
      <c r="G1352" s="316" t="s">
        <v>71</v>
      </c>
      <c r="H1352" s="316"/>
      <c r="I1352" s="316" t="s">
        <v>91</v>
      </c>
      <c r="J1352" s="434">
        <v>0</v>
      </c>
      <c r="K1352" s="430"/>
      <c r="L1352" s="431"/>
    </row>
    <row r="1353" spans="3:12" s="429" customFormat="1" x14ac:dyDescent="0.35">
      <c r="C1353" s="316" t="s">
        <v>365</v>
      </c>
      <c r="D1353" s="316" t="s">
        <v>303</v>
      </c>
      <c r="E1353" s="316" t="s">
        <v>467</v>
      </c>
      <c r="F1353" s="316" t="s">
        <v>71</v>
      </c>
      <c r="G1353" s="316" t="s">
        <v>71</v>
      </c>
      <c r="H1353" s="316"/>
      <c r="I1353" s="316" t="s">
        <v>91</v>
      </c>
      <c r="J1353" s="434">
        <v>300921715</v>
      </c>
      <c r="K1353" s="430"/>
      <c r="L1353" s="431"/>
    </row>
    <row r="1354" spans="3:12" s="429" customFormat="1" x14ac:dyDescent="0.35">
      <c r="C1354" s="316" t="s">
        <v>390</v>
      </c>
      <c r="D1354" s="316" t="s">
        <v>303</v>
      </c>
      <c r="E1354" s="316" t="s">
        <v>467</v>
      </c>
      <c r="F1354" s="316" t="s">
        <v>71</v>
      </c>
      <c r="G1354" s="316" t="s">
        <v>71</v>
      </c>
      <c r="H1354" s="316"/>
      <c r="I1354" s="316" t="s">
        <v>91</v>
      </c>
      <c r="J1354" s="434">
        <v>0</v>
      </c>
      <c r="K1354" s="430"/>
      <c r="L1354" s="431"/>
    </row>
    <row r="1355" spans="3:12" s="429" customFormat="1" x14ac:dyDescent="0.35">
      <c r="C1355" s="316" t="s">
        <v>356</v>
      </c>
      <c r="D1355" s="316" t="s">
        <v>303</v>
      </c>
      <c r="E1355" s="316" t="s">
        <v>467</v>
      </c>
      <c r="F1355" s="316" t="s">
        <v>71</v>
      </c>
      <c r="G1355" s="316" t="s">
        <v>71</v>
      </c>
      <c r="H1355" s="316"/>
      <c r="I1355" s="316" t="s">
        <v>91</v>
      </c>
      <c r="J1355" s="434">
        <v>12976865</v>
      </c>
      <c r="K1355" s="430"/>
      <c r="L1355" s="431"/>
    </row>
    <row r="1356" spans="3:12" s="429" customFormat="1" x14ac:dyDescent="0.35">
      <c r="C1356" s="316" t="s">
        <v>328</v>
      </c>
      <c r="D1356" s="316" t="s">
        <v>303</v>
      </c>
      <c r="E1356" s="316" t="s">
        <v>467</v>
      </c>
      <c r="F1356" s="316" t="s">
        <v>71</v>
      </c>
      <c r="G1356" s="316" t="s">
        <v>71</v>
      </c>
      <c r="H1356" s="316"/>
      <c r="I1356" s="316" t="s">
        <v>91</v>
      </c>
      <c r="J1356" s="434">
        <v>2432146870</v>
      </c>
      <c r="K1356" s="430"/>
      <c r="L1356" s="431"/>
    </row>
    <row r="1357" spans="3:12" s="429" customFormat="1" x14ac:dyDescent="0.35">
      <c r="C1357" s="316" t="s">
        <v>403</v>
      </c>
      <c r="D1357" s="316" t="s">
        <v>303</v>
      </c>
      <c r="E1357" s="316" t="s">
        <v>467</v>
      </c>
      <c r="F1357" s="316" t="s">
        <v>71</v>
      </c>
      <c r="G1357" s="316" t="s">
        <v>71</v>
      </c>
      <c r="H1357" s="316"/>
      <c r="I1357" s="316" t="s">
        <v>91</v>
      </c>
      <c r="J1357" s="434">
        <v>0</v>
      </c>
      <c r="K1357" s="430"/>
      <c r="L1357" s="431"/>
    </row>
    <row r="1358" spans="3:12" s="429" customFormat="1" x14ac:dyDescent="0.35">
      <c r="C1358" s="316" t="s">
        <v>336</v>
      </c>
      <c r="D1358" s="316" t="s">
        <v>303</v>
      </c>
      <c r="E1358" s="316" t="s">
        <v>467</v>
      </c>
      <c r="F1358" s="316" t="s">
        <v>71</v>
      </c>
      <c r="G1358" s="316" t="s">
        <v>71</v>
      </c>
      <c r="H1358" s="316"/>
      <c r="I1358" s="316" t="s">
        <v>91</v>
      </c>
      <c r="J1358" s="434">
        <v>3434285122</v>
      </c>
      <c r="K1358" s="430"/>
      <c r="L1358" s="431"/>
    </row>
    <row r="1359" spans="3:12" s="429" customFormat="1" x14ac:dyDescent="0.35">
      <c r="C1359" s="316" t="s">
        <v>374</v>
      </c>
      <c r="D1359" s="316" t="s">
        <v>303</v>
      </c>
      <c r="E1359" s="316" t="s">
        <v>467</v>
      </c>
      <c r="F1359" s="316" t="s">
        <v>71</v>
      </c>
      <c r="G1359" s="316" t="s">
        <v>71</v>
      </c>
      <c r="H1359" s="316"/>
      <c r="I1359" s="316" t="s">
        <v>91</v>
      </c>
      <c r="J1359" s="434">
        <v>0</v>
      </c>
      <c r="K1359" s="430"/>
      <c r="L1359" s="431"/>
    </row>
    <row r="1360" spans="3:12" s="429" customFormat="1" x14ac:dyDescent="0.35">
      <c r="C1360" s="316" t="s">
        <v>379</v>
      </c>
      <c r="D1360" s="316" t="s">
        <v>303</v>
      </c>
      <c r="E1360" s="316" t="s">
        <v>467</v>
      </c>
      <c r="F1360" s="316" t="s">
        <v>71</v>
      </c>
      <c r="G1360" s="316" t="s">
        <v>71</v>
      </c>
      <c r="H1360" s="316"/>
      <c r="I1360" s="316" t="s">
        <v>91</v>
      </c>
      <c r="J1360" s="434">
        <v>0</v>
      </c>
      <c r="K1360" s="430"/>
      <c r="L1360" s="431"/>
    </row>
    <row r="1361" spans="3:12" s="429" customFormat="1" x14ac:dyDescent="0.35">
      <c r="C1361" s="316" t="s">
        <v>392</v>
      </c>
      <c r="D1361" s="316" t="s">
        <v>303</v>
      </c>
      <c r="E1361" s="316" t="s">
        <v>467</v>
      </c>
      <c r="F1361" s="316" t="s">
        <v>71</v>
      </c>
      <c r="G1361" s="316" t="s">
        <v>71</v>
      </c>
      <c r="H1361" s="316"/>
      <c r="I1361" s="316" t="s">
        <v>91</v>
      </c>
      <c r="J1361" s="434">
        <v>0</v>
      </c>
      <c r="K1361" s="430"/>
      <c r="L1361" s="431"/>
    </row>
    <row r="1362" spans="3:12" s="429" customFormat="1" x14ac:dyDescent="0.35">
      <c r="C1362" s="316" t="s">
        <v>406</v>
      </c>
      <c r="D1362" s="316" t="s">
        <v>303</v>
      </c>
      <c r="E1362" s="316" t="s">
        <v>467</v>
      </c>
      <c r="F1362" s="316" t="s">
        <v>71</v>
      </c>
      <c r="G1362" s="316" t="s">
        <v>71</v>
      </c>
      <c r="H1362" s="316"/>
      <c r="I1362" s="316" t="s">
        <v>91</v>
      </c>
      <c r="J1362" s="434">
        <v>0</v>
      </c>
      <c r="K1362" s="430"/>
      <c r="L1362" s="431"/>
    </row>
    <row r="1363" spans="3:12" s="429" customFormat="1" x14ac:dyDescent="0.35">
      <c r="C1363" s="316" t="s">
        <v>410</v>
      </c>
      <c r="D1363" s="316" t="s">
        <v>303</v>
      </c>
      <c r="E1363" s="316" t="s">
        <v>467</v>
      </c>
      <c r="F1363" s="316" t="s">
        <v>71</v>
      </c>
      <c r="G1363" s="316" t="s">
        <v>71</v>
      </c>
      <c r="H1363" s="316"/>
      <c r="I1363" s="316" t="s">
        <v>91</v>
      </c>
      <c r="J1363" s="434">
        <v>0</v>
      </c>
      <c r="K1363" s="430"/>
      <c r="L1363" s="431"/>
    </row>
    <row r="1364" spans="3:12" s="429" customFormat="1" x14ac:dyDescent="0.35">
      <c r="C1364" s="316" t="s">
        <v>343</v>
      </c>
      <c r="D1364" s="316" t="s">
        <v>303</v>
      </c>
      <c r="E1364" s="316" t="s">
        <v>467</v>
      </c>
      <c r="F1364" s="316" t="s">
        <v>71</v>
      </c>
      <c r="G1364" s="316" t="s">
        <v>71</v>
      </c>
      <c r="H1364" s="316"/>
      <c r="I1364" s="316" t="s">
        <v>91</v>
      </c>
      <c r="J1364" s="434">
        <v>2012031974</v>
      </c>
      <c r="K1364" s="430"/>
      <c r="L1364" s="431"/>
    </row>
    <row r="1365" spans="3:12" s="429" customFormat="1" x14ac:dyDescent="0.35">
      <c r="C1365" s="316" t="s">
        <v>353</v>
      </c>
      <c r="D1365" s="316" t="s">
        <v>303</v>
      </c>
      <c r="E1365" s="316" t="s">
        <v>467</v>
      </c>
      <c r="F1365" s="316" t="s">
        <v>71</v>
      </c>
      <c r="G1365" s="316" t="s">
        <v>71</v>
      </c>
      <c r="H1365" s="316"/>
      <c r="I1365" s="316" t="s">
        <v>91</v>
      </c>
      <c r="J1365" s="434">
        <v>183658211</v>
      </c>
      <c r="K1365" s="430"/>
      <c r="L1365" s="431"/>
    </row>
    <row r="1366" spans="3:12" s="429" customFormat="1" x14ac:dyDescent="0.35">
      <c r="C1366" s="316" t="s">
        <v>387</v>
      </c>
      <c r="D1366" s="316" t="s">
        <v>303</v>
      </c>
      <c r="E1366" s="316" t="s">
        <v>467</v>
      </c>
      <c r="F1366" s="316" t="s">
        <v>71</v>
      </c>
      <c r="G1366" s="316" t="s">
        <v>71</v>
      </c>
      <c r="H1366" s="316"/>
      <c r="I1366" s="316" t="s">
        <v>91</v>
      </c>
      <c r="J1366" s="434">
        <v>0</v>
      </c>
      <c r="K1366" s="430"/>
      <c r="L1366" s="431"/>
    </row>
    <row r="1367" spans="3:12" s="429" customFormat="1" x14ac:dyDescent="0.35">
      <c r="C1367" s="316" t="s">
        <v>382</v>
      </c>
      <c r="D1367" s="316" t="s">
        <v>303</v>
      </c>
      <c r="E1367" s="316" t="s">
        <v>467</v>
      </c>
      <c r="F1367" s="316" t="s">
        <v>71</v>
      </c>
      <c r="G1367" s="316" t="s">
        <v>71</v>
      </c>
      <c r="H1367" s="316"/>
      <c r="I1367" s="316" t="s">
        <v>91</v>
      </c>
      <c r="J1367" s="434">
        <v>40736850</v>
      </c>
      <c r="K1367" s="430"/>
      <c r="L1367" s="431"/>
    </row>
    <row r="1368" spans="3:12" s="429" customFormat="1" x14ac:dyDescent="0.35">
      <c r="C1368" s="316" t="s">
        <v>346</v>
      </c>
      <c r="D1368" s="316" t="s">
        <v>303</v>
      </c>
      <c r="E1368" s="316" t="s">
        <v>467</v>
      </c>
      <c r="F1368" s="316" t="s">
        <v>71</v>
      </c>
      <c r="G1368" s="316" t="s">
        <v>71</v>
      </c>
      <c r="H1368" s="316"/>
      <c r="I1368" s="316" t="s">
        <v>91</v>
      </c>
      <c r="J1368" s="434">
        <v>0</v>
      </c>
      <c r="K1368" s="430"/>
      <c r="L1368" s="431"/>
    </row>
    <row r="1369" spans="3:12" s="429" customFormat="1" x14ac:dyDescent="0.35">
      <c r="C1369" s="316" t="s">
        <v>359</v>
      </c>
      <c r="D1369" s="316" t="s">
        <v>303</v>
      </c>
      <c r="E1369" s="316" t="s">
        <v>467</v>
      </c>
      <c r="F1369" s="316" t="s">
        <v>71</v>
      </c>
      <c r="G1369" s="316" t="s">
        <v>71</v>
      </c>
      <c r="H1369" s="316"/>
      <c r="I1369" s="316" t="s">
        <v>91</v>
      </c>
      <c r="J1369" s="434">
        <v>0</v>
      </c>
      <c r="K1369" s="430"/>
      <c r="L1369" s="431"/>
    </row>
    <row r="1370" spans="3:12" s="429" customFormat="1" x14ac:dyDescent="0.35">
      <c r="C1370" s="316" t="s">
        <v>341</v>
      </c>
      <c r="D1370" s="316" t="s">
        <v>303</v>
      </c>
      <c r="E1370" s="316" t="s">
        <v>467</v>
      </c>
      <c r="F1370" s="316" t="s">
        <v>71</v>
      </c>
      <c r="G1370" s="316" t="s">
        <v>71</v>
      </c>
      <c r="H1370" s="316"/>
      <c r="I1370" s="316" t="s">
        <v>91</v>
      </c>
      <c r="J1370" s="434">
        <v>608167291</v>
      </c>
      <c r="K1370" s="430"/>
      <c r="L1370" s="431"/>
    </row>
    <row r="1371" spans="3:12" s="429" customFormat="1" x14ac:dyDescent="0.35">
      <c r="C1371" s="316" t="s">
        <v>351</v>
      </c>
      <c r="D1371" s="316" t="s">
        <v>303</v>
      </c>
      <c r="E1371" s="316" t="s">
        <v>467</v>
      </c>
      <c r="F1371" s="316" t="s">
        <v>71</v>
      </c>
      <c r="G1371" s="316" t="s">
        <v>71</v>
      </c>
      <c r="H1371" s="316"/>
      <c r="I1371" s="316" t="s">
        <v>91</v>
      </c>
      <c r="J1371" s="434">
        <v>581939067</v>
      </c>
      <c r="K1371" s="430"/>
      <c r="L1371" s="431"/>
    </row>
    <row r="1372" spans="3:12" s="429" customFormat="1" x14ac:dyDescent="0.35">
      <c r="C1372" s="316" t="s">
        <v>372</v>
      </c>
      <c r="D1372" s="316" t="s">
        <v>303</v>
      </c>
      <c r="E1372" s="316" t="s">
        <v>467</v>
      </c>
      <c r="F1372" s="316" t="s">
        <v>71</v>
      </c>
      <c r="G1372" s="316" t="s">
        <v>71</v>
      </c>
      <c r="H1372" s="316"/>
      <c r="I1372" s="316" t="s">
        <v>91</v>
      </c>
      <c r="J1372" s="434">
        <v>5138298</v>
      </c>
      <c r="K1372" s="430"/>
      <c r="L1372" s="431"/>
    </row>
    <row r="1373" spans="3:12" s="429" customFormat="1" x14ac:dyDescent="0.35">
      <c r="C1373" s="316" t="s">
        <v>348</v>
      </c>
      <c r="D1373" s="316" t="s">
        <v>303</v>
      </c>
      <c r="E1373" s="316" t="s">
        <v>467</v>
      </c>
      <c r="F1373" s="316" t="s">
        <v>71</v>
      </c>
      <c r="G1373" s="316" t="s">
        <v>71</v>
      </c>
      <c r="H1373" s="316"/>
      <c r="I1373" s="316" t="s">
        <v>91</v>
      </c>
      <c r="J1373" s="434">
        <v>24439307</v>
      </c>
      <c r="K1373" s="430"/>
      <c r="L1373" s="431"/>
    </row>
    <row r="1374" spans="3:12" s="429" customFormat="1" x14ac:dyDescent="0.35">
      <c r="C1374" s="316" t="s">
        <v>362</v>
      </c>
      <c r="D1374" s="316" t="s">
        <v>303</v>
      </c>
      <c r="E1374" s="316" t="s">
        <v>467</v>
      </c>
      <c r="F1374" s="316" t="s">
        <v>71</v>
      </c>
      <c r="G1374" s="316" t="s">
        <v>71</v>
      </c>
      <c r="H1374" s="316"/>
      <c r="I1374" s="316" t="s">
        <v>91</v>
      </c>
      <c r="J1374" s="434">
        <v>212330714</v>
      </c>
      <c r="K1374" s="430"/>
      <c r="L1374" s="431"/>
    </row>
    <row r="1375" spans="3:12" s="429" customFormat="1" x14ac:dyDescent="0.35">
      <c r="C1375" s="316" t="s">
        <v>334</v>
      </c>
      <c r="D1375" s="316" t="s">
        <v>303</v>
      </c>
      <c r="E1375" s="316" t="s">
        <v>467</v>
      </c>
      <c r="F1375" s="316" t="s">
        <v>71</v>
      </c>
      <c r="G1375" s="316" t="s">
        <v>71</v>
      </c>
      <c r="H1375" s="316"/>
      <c r="I1375" s="316" t="s">
        <v>91</v>
      </c>
      <c r="J1375" s="434">
        <v>3893958968</v>
      </c>
      <c r="K1375" s="430"/>
      <c r="L1375" s="431"/>
    </row>
    <row r="1376" spans="3:12" s="429" customFormat="1" x14ac:dyDescent="0.35">
      <c r="C1376" s="316" t="s">
        <v>338</v>
      </c>
      <c r="D1376" s="316" t="s">
        <v>303</v>
      </c>
      <c r="E1376" s="316" t="s">
        <v>467</v>
      </c>
      <c r="F1376" s="316" t="s">
        <v>71</v>
      </c>
      <c r="G1376" s="316" t="s">
        <v>71</v>
      </c>
      <c r="H1376" s="316"/>
      <c r="I1376" s="316" t="s">
        <v>91</v>
      </c>
      <c r="J1376" s="434">
        <v>4101383363</v>
      </c>
      <c r="K1376" s="430"/>
      <c r="L1376" s="431"/>
    </row>
    <row r="1377" spans="3:15" s="429" customFormat="1" x14ac:dyDescent="0.35">
      <c r="C1377" s="316" t="s">
        <v>384</v>
      </c>
      <c r="D1377" s="316" t="s">
        <v>303</v>
      </c>
      <c r="E1377" s="316" t="s">
        <v>467</v>
      </c>
      <c r="F1377" s="316" t="s">
        <v>71</v>
      </c>
      <c r="G1377" s="316" t="s">
        <v>71</v>
      </c>
      <c r="H1377" s="316"/>
      <c r="I1377" s="316" t="s">
        <v>91</v>
      </c>
      <c r="J1377" s="434">
        <v>0</v>
      </c>
      <c r="K1377" s="430"/>
      <c r="L1377" s="431"/>
    </row>
    <row r="1378" spans="3:15" s="429" customFormat="1" x14ac:dyDescent="0.35">
      <c r="C1378" s="316" t="s">
        <v>395</v>
      </c>
      <c r="D1378" s="316" t="s">
        <v>303</v>
      </c>
      <c r="E1378" s="316" t="s">
        <v>467</v>
      </c>
      <c r="F1378" s="316" t="s">
        <v>71</v>
      </c>
      <c r="G1378" s="316" t="s">
        <v>71</v>
      </c>
      <c r="H1378" s="316"/>
      <c r="I1378" s="316" t="s">
        <v>91</v>
      </c>
      <c r="J1378" s="434">
        <v>0</v>
      </c>
      <c r="K1378" s="430"/>
      <c r="L1378" s="431"/>
    </row>
    <row r="1379" spans="3:15" s="429" customFormat="1" x14ac:dyDescent="0.35">
      <c r="C1379" s="316" t="s">
        <v>377</v>
      </c>
      <c r="D1379" s="316" t="s">
        <v>303</v>
      </c>
      <c r="E1379" s="316" t="s">
        <v>467</v>
      </c>
      <c r="F1379" s="316" t="s">
        <v>71</v>
      </c>
      <c r="G1379" s="316" t="s">
        <v>71</v>
      </c>
      <c r="H1379" s="316"/>
      <c r="I1379" s="316" t="s">
        <v>91</v>
      </c>
      <c r="J1379" s="434">
        <v>7379289</v>
      </c>
      <c r="K1379" s="430"/>
      <c r="L1379" s="431"/>
    </row>
    <row r="1380" spans="3:15" s="429" customFormat="1" x14ac:dyDescent="0.35">
      <c r="C1380" s="428"/>
      <c r="D1380" s="430"/>
      <c r="E1380" s="430"/>
      <c r="F1380" s="430"/>
      <c r="G1380" s="430"/>
      <c r="H1380" s="430"/>
      <c r="I1380" s="430"/>
      <c r="J1380" s="435">
        <f>SUM(J1225:J1379)</f>
        <v>85591172175.425766</v>
      </c>
      <c r="K1380" s="430"/>
      <c r="L1380" s="431"/>
    </row>
    <row r="1381" spans="3:15" s="429" customFormat="1" x14ac:dyDescent="0.35">
      <c r="C1381" s="428"/>
      <c r="D1381" s="430"/>
      <c r="E1381" s="430"/>
      <c r="F1381" s="430"/>
      <c r="G1381" s="430"/>
      <c r="H1381" s="430"/>
      <c r="I1381" s="430"/>
      <c r="J1381" s="365"/>
      <c r="K1381" s="430"/>
      <c r="L1381" s="431"/>
    </row>
    <row r="1382" spans="3:15" s="429" customFormat="1" x14ac:dyDescent="0.35">
      <c r="C1382" s="428"/>
      <c r="D1382" s="428"/>
      <c r="E1382" s="430"/>
      <c r="F1382" s="430"/>
      <c r="G1382" s="430"/>
      <c r="H1382" s="430"/>
      <c r="I1382" s="430"/>
      <c r="J1382" s="365"/>
      <c r="K1382" s="430"/>
    </row>
    <row r="1383" spans="3:15" s="429" customFormat="1" x14ac:dyDescent="0.35">
      <c r="C1383" s="428"/>
      <c r="D1383" s="428"/>
      <c r="E1383" s="430"/>
      <c r="F1383" s="430"/>
      <c r="G1383" s="365"/>
      <c r="H1383" s="430"/>
      <c r="I1383" s="430"/>
      <c r="J1383" s="365"/>
      <c r="K1383" s="430"/>
    </row>
    <row r="1384" spans="3:15" s="429" customFormat="1" x14ac:dyDescent="0.35">
      <c r="C1384" s="428"/>
      <c r="D1384" s="428"/>
      <c r="E1384" s="432"/>
      <c r="F1384" s="430"/>
      <c r="G1384" s="365"/>
      <c r="H1384" s="430"/>
      <c r="I1384" s="430"/>
      <c r="J1384" s="365"/>
      <c r="K1384" s="430"/>
    </row>
    <row r="1385" spans="3:15" ht="15" customHeight="1" thickBot="1" x14ac:dyDescent="0.4">
      <c r="C1385" s="54"/>
      <c r="D1385" s="54"/>
      <c r="E1385" s="54"/>
      <c r="F1385" s="54"/>
      <c r="G1385" s="54"/>
      <c r="H1385" s="54"/>
      <c r="I1385" s="54"/>
      <c r="J1385" s="344"/>
      <c r="K1385" s="54"/>
    </row>
    <row r="1387" spans="3:15" ht="14.25" hidden="1" customHeight="1" thickBot="1" x14ac:dyDescent="0.4">
      <c r="C1387" s="397" t="s">
        <v>33</v>
      </c>
      <c r="D1387" s="397"/>
      <c r="E1387" s="397"/>
      <c r="F1387" s="397"/>
      <c r="G1387" s="397"/>
      <c r="H1387" s="397"/>
      <c r="I1387" s="397"/>
      <c r="J1387" s="397"/>
      <c r="K1387" s="397"/>
      <c r="L1387" s="235"/>
      <c r="M1387" s="235"/>
      <c r="N1387" s="235"/>
      <c r="O1387" s="235"/>
    </row>
    <row r="1388" spans="3:15" ht="17.25" hidden="1" customHeight="1" thickBot="1" x14ac:dyDescent="0.4">
      <c r="C1388" s="383" t="s">
        <v>34</v>
      </c>
      <c r="D1388" s="383"/>
      <c r="E1388" s="383"/>
      <c r="F1388" s="383"/>
      <c r="G1388" s="383"/>
      <c r="H1388" s="383"/>
      <c r="I1388" s="383"/>
      <c r="J1388" s="383"/>
      <c r="K1388" s="383"/>
      <c r="L1388" s="236"/>
      <c r="M1388" s="236"/>
      <c r="N1388" s="236"/>
      <c r="O1388" s="236"/>
    </row>
    <row r="1389" spans="3:15" ht="13.5" hidden="1" customHeight="1" thickBot="1" x14ac:dyDescent="0.4">
      <c r="C1389" s="383" t="s">
        <v>35</v>
      </c>
      <c r="D1389" s="383"/>
      <c r="E1389" s="383"/>
      <c r="F1389" s="383"/>
      <c r="G1389" s="383"/>
      <c r="H1389" s="383"/>
      <c r="I1389" s="383"/>
      <c r="J1389" s="383"/>
      <c r="K1389" s="383"/>
      <c r="L1389" s="237"/>
      <c r="M1389" s="237"/>
      <c r="N1389" s="237"/>
      <c r="O1389" s="237"/>
    </row>
    <row r="1390" spans="3:15" ht="17.25" hidden="1" customHeight="1" x14ac:dyDescent="0.35">
      <c r="C1390" s="426" t="s">
        <v>36</v>
      </c>
      <c r="D1390" s="426"/>
      <c r="E1390" s="426"/>
      <c r="F1390" s="426"/>
      <c r="G1390" s="426"/>
      <c r="H1390" s="426"/>
      <c r="I1390" s="426"/>
      <c r="J1390" s="426"/>
      <c r="K1390" s="426"/>
      <c r="L1390" s="238"/>
      <c r="M1390" s="238"/>
      <c r="N1390" s="238"/>
      <c r="O1390" s="238"/>
    </row>
    <row r="1391" spans="3:15" ht="16.8" thickBot="1" x14ac:dyDescent="0.4">
      <c r="C1391" s="54"/>
      <c r="D1391" s="54"/>
      <c r="E1391" s="54"/>
      <c r="F1391" s="54"/>
      <c r="G1391" s="54"/>
      <c r="H1391" s="54"/>
      <c r="I1391" s="54"/>
      <c r="J1391" s="344"/>
      <c r="K1391" s="54"/>
    </row>
    <row r="1392" spans="3:15" x14ac:dyDescent="0.35">
      <c r="C1392" s="378" t="s">
        <v>114</v>
      </c>
      <c r="D1392" s="378"/>
      <c r="E1392" s="378"/>
      <c r="F1392" s="378"/>
      <c r="G1392" s="378"/>
      <c r="H1392" s="378"/>
      <c r="I1392" s="378"/>
      <c r="J1392" s="425"/>
      <c r="K1392" s="378"/>
    </row>
    <row r="1393" spans="3:11" x14ac:dyDescent="0.35">
      <c r="C1393" s="189" t="s">
        <v>38</v>
      </c>
      <c r="D1393" s="189"/>
      <c r="E1393" s="189"/>
      <c r="F1393" s="189"/>
      <c r="G1393" s="189"/>
      <c r="H1393" s="189"/>
      <c r="I1393" s="378"/>
      <c r="J1393" s="425"/>
      <c r="K1393" s="378"/>
    </row>
  </sheetData>
  <protectedRanges>
    <protectedRange algorithmName="SHA-512" hashValue="19r0bVvPR7yZA0UiYij7Tv1CBk3noIABvFePbLhCJ4nk3L6A+Fy+RdPPS3STf+a52x4pG2PQK4FAkXK9epnlIA==" saltValue="gQC4yrLvnbJqxYZ0KSEoZA==" spinCount="100000" sqref="I1210 F1206:G1210 C1206:D1210 C1225:D1379 H1225:H1379 B15:D1205 H15:H1206" name="Government revenues_1"/>
    <protectedRange algorithmName="SHA-512" hashValue="19r0bVvPR7yZA0UiYij7Tv1CBk3noIABvFePbLhCJ4nk3L6A+Fy+RdPPS3STf+a52x4pG2PQK4FAkXK9epnlIA==" saltValue="gQC4yrLvnbJqxYZ0KSEoZA==" spinCount="100000" sqref="J1207:J1210 I1225:I1379 I15:I1205" name="Government revenues_2"/>
  </protectedRanges>
  <mergeCells count="16">
    <mergeCell ref="I1393:K1393"/>
    <mergeCell ref="C1389:K1389"/>
    <mergeCell ref="C1390:K1390"/>
    <mergeCell ref="C1392:K1392"/>
    <mergeCell ref="C3:F3"/>
    <mergeCell ref="C4:G4"/>
    <mergeCell ref="C5:G5"/>
    <mergeCell ref="C6:G6"/>
    <mergeCell ref="C7:G7"/>
    <mergeCell ref="C11:K11"/>
    <mergeCell ref="C13:K13"/>
    <mergeCell ref="C1387:K1387"/>
    <mergeCell ref="C1388:K1388"/>
    <mergeCell ref="I4:K8"/>
    <mergeCell ref="C9:K9"/>
    <mergeCell ref="C8:G8"/>
  </mergeCells>
  <phoneticPr fontId="75" type="noConversion"/>
  <dataValidations count="9">
    <dataValidation type="whole" allowBlank="1" showInputMessage="1" showErrorMessage="1" errorTitle="Veuillez ne pas modifier" error="Veuillez ne pas modifier ces cellules" sqref="C1387:C1390 I1393:K1393" xr:uid="{57FB8956-8886-4544-B87B-E90A685DCD42}">
      <formula1>444</formula1>
      <formula2>445</formula2>
    </dataValidation>
    <dataValidation allowBlank="1" showInputMessage="1" showErrorMessage="1" errorTitle="Veuillez ne pas modifier" error="Veuillez ne pas modifier ces cellules" sqref="C1393:E1393" xr:uid="{2196945A-5BE1-4C2A-BE8A-AD6E26F529A7}"/>
    <dataValidation type="whole" errorStyle="warning" allowBlank="1" showInputMessage="1" showErrorMessage="1" errorTitle="Veuillez ne pas remplir" error="Ces cellules seront complétées automatiquement" sqref="K1207 K1209" xr:uid="{E0955F84-CF46-403C-A96B-A533675BDDC3}">
      <formula1>44444</formula1>
      <formula2>44445</formula2>
    </dataValidation>
    <dataValidation type="list" allowBlank="1" showInputMessage="1" showErrorMessage="1" sqref="C1225:C1379 C15:C1205" xr:uid="{B6B7EB1A-CE56-4498-9FA2-2F9C5748A2BD}">
      <formula1>Companies_list</formula1>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1225:E1379 E1175:E1205 E807 E809 E811 E813 E815 E817 E819 E821 E823 E825 E827 E829 E831 E833 E835 E837 E839 E841 E843 E845 E847 E849 E851 E853 E855 E857 E859 E861 E863 E865 E867:E1144 E419:E805 E199:E417 E45:E169" xr:uid="{04B89EC5-5E6B-4F94-B74D-E536B28B3990}">
      <formula1>Revenue_stream_list</formula1>
    </dataValidation>
    <dataValidation type="list" allowBlank="1" showInputMessage="1" showErrorMessage="1" sqref="D1225:D1379 D15:D1205" xr:uid="{28EF720B-7618-42E4-BE48-44C61AC2FCAC}">
      <formula1>Government_entities_list</formula1>
    </dataValidation>
    <dataValidation type="decimal" operator="notBetween" allowBlank="1" showErrorMessage="1" errorTitle="Nombre" error="Veuillez inscrire un nombre dans cette cellule" promptTitle="Montant du flux de revenus" prompt="Veuillez inscrire le montant total réconcilié du flux de revenus comme reporté par le gouvernement, " sqref="J1225:J1379 J15:J1205" xr:uid="{8F59A76B-2A52-479A-9E38-E860000E2C8D}">
      <formula1>0.1</formula1>
      <formula2>0.2</formula2>
    </dataValidation>
    <dataValidation allowBlank="1" showInputMessage="1" showErrorMessage="1" promptTitle="Volume en nature" prompt="Veuillez renseigner le volume en nature du flux de revenu, si applicable" sqref="L15:L1205" xr:uid="{74B2EE4B-5C91-44FD-BAEF-E32A9E459541}"/>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E806 E808 E810 E812 E814 E816 E818 E820 E822 E824 E826 E828 E830 E832 E834 E836 E838 E840 E842 E844 E846 E848 E850 E852 E854 E856 E858 E860 E862 E864 E866 E1145:E1174 E170:E198 E418 E15:E44" xr:uid="{D9A6CBDB-6953-43D4-97FD-CA9DCD4EED55}"/>
  </dataValidations>
  <hyperlinks>
    <hyperlink ref="C13" r:id="rId1" location="r4-1" display="EITI Requirement 4.1" xr:uid="{00000000-0004-0000-0500-000004000000}"/>
    <hyperlink ref="C9:K9" r:id="rId2" display="If you have any questions, please contact data@eiti.org" xr:uid="{00000000-0004-0000-0500-000005000000}"/>
    <hyperlink ref="C1389:H1389" r:id="rId3" display="Pour la version la plus récente des modèles de données résumées, consultez https://eiti.org/fr/document/modele-donnees-resumees-itie" xr:uid="{8C407262-8913-493A-9FC4-16A008DC04B3}"/>
    <hyperlink ref="C1388:H1388" r:id="rId4" display="Vous voulez en savoir plus sur votre pays ? Vérifiez si votre pays met en œuvre la Norme ITIE en visitant https://eiti.org/countries" xr:uid="{B550273B-C2A8-4BFF-92DC-DA59B212B8B9}"/>
    <hyperlink ref="C1390:H1390" r:id="rId5" display="Give us your feedback or report a conflict in the data! Write to us at  data@eiti.org" xr:uid="{95C432BD-4805-43FB-BFB4-24CA5D2DDD85}"/>
    <hyperlink ref="C13:K13" r:id="rId6" location="r4-1" display="Exigence ITIE 4.1.c: Paiements des entreprises ;  Exigence ITIE 4.7: Déclaration par projet" xr:uid="{56E47720-71A5-4292-8CE6-DF965AE29E62}"/>
  </hyperlinks>
  <pageMargins left="0.7" right="0.7" top="0.75" bottom="0.75" header="0.3" footer="0.3"/>
  <pageSetup paperSize="9" orientation="portrait" r:id="rId7"/>
  <tableParts count="1">
    <tablePart r:id="rId8"/>
  </tableParts>
  <extLst>
    <ext xmlns:x14="http://schemas.microsoft.com/office/spreadsheetml/2009/9/main" uri="{CCE6A557-97BC-4b89-ADB6-D9C93CAAB3DF}">
      <x14:dataValidations xmlns:xm="http://schemas.microsoft.com/office/excel/2006/main" count="4">
        <x14:dataValidation type="list" allowBlank="1" showInputMessage="1" showErrorMessage="1" xr:uid="{4B62CD62-4315-4760-9D20-3717CF5F4392}">
          <x14:formula1>
            <xm:f>Listes!$I$11:$I$168</xm:f>
          </x14:formula1>
          <xm:sqref>J1208 J1210</xm:sqref>
        </x14:dataValidation>
        <x14:dataValidation type="list" allowBlank="1" showInputMessage="1" showErrorMessage="1" xr:uid="{835B35E2-CA88-4442-A5C8-F01CD6E7D433}">
          <x14:formula1>
            <xm:f>Listes!$I$3:$I$7</xm:f>
          </x14:formula1>
          <xm:sqref>K32:K33 K38:K79 K82:K123 K126:K180 K183:K224 K227:K268 K271:K312 K328:K369 K372:K413 K459:K500 K503:K544 K547:K588 K591:K632 K635:K676 K416:K456 K15:K29 K315:K325 K679:K1205</xm:sqref>
        </x14:dataValidation>
        <x14:dataValidation type="list" operator="greaterThanOrEqual" allowBlank="1" showInputMessage="1" showErrorMessage="1" errorTitle="Nombre" error="Veuillez saisir uniquement des chiffres dans cette cellule. " xr:uid="{DDA99A49-5FA2-4501-BEE8-B7997A8E7207}">
          <x14:formula1>
            <xm:f>Listes!$I$11:$I$168</xm:f>
          </x14:formula1>
          <xm:sqref>I1225:I1379 I15:I1205</xm:sqref>
        </x14:dataValidation>
        <x14:dataValidation type="list" allowBlank="1" showInputMessage="1" showErrorMessage="1" xr:uid="{E517FE03-1D14-4653-BEC3-9C25B305920A}">
          <x14:formula1>
            <xm:f>'Partie 3 - Entités déclarantes'!$B$92:$B$92</xm:f>
          </x14:formula1>
          <xm:sqref>H1225:H1379 H15:H1205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zoomScaleNormal="100" workbookViewId="0">
      <selection activeCell="E138" sqref="E138"/>
    </sheetView>
  </sheetViews>
  <sheetFormatPr defaultColWidth="26.44140625" defaultRowHeight="14.4" x14ac:dyDescent="0.3"/>
  <cols>
    <col min="7" max="7" width="29" customWidth="1"/>
    <col min="10" max="10" width="18.5546875" customWidth="1"/>
    <col min="11" max="11" width="29.88671875" customWidth="1"/>
    <col min="12" max="12" width="4" customWidth="1"/>
    <col min="13" max="13" width="3.88671875" customWidth="1"/>
    <col min="17" max="17" width="6.88671875" customWidth="1"/>
    <col min="18" max="18" width="5.44140625" customWidth="1"/>
    <col min="20" max="20" width="39.44140625" customWidth="1"/>
    <col min="26" max="26" width="8.5546875" customWidth="1"/>
    <col min="28" max="28" width="8.44140625" customWidth="1"/>
  </cols>
  <sheetData>
    <row r="1" spans="1:31" ht="28.8" x14ac:dyDescent="0.3">
      <c r="A1" s="5" t="s">
        <v>522</v>
      </c>
      <c r="B1" s="3"/>
      <c r="C1" s="3"/>
      <c r="D1" s="3"/>
      <c r="E1" s="3"/>
      <c r="F1" s="3"/>
      <c r="G1" s="3"/>
      <c r="H1" s="3"/>
      <c r="I1" s="5" t="s">
        <v>523</v>
      </c>
      <c r="J1" s="3"/>
      <c r="K1" s="5" t="s">
        <v>524</v>
      </c>
      <c r="L1" s="3"/>
      <c r="M1" s="3"/>
      <c r="N1" s="5" t="s">
        <v>525</v>
      </c>
      <c r="O1" s="5"/>
      <c r="P1" s="3"/>
      <c r="Q1" s="3"/>
      <c r="R1" s="3"/>
      <c r="S1" s="5" t="s">
        <v>526</v>
      </c>
      <c r="T1" s="3"/>
      <c r="U1" s="3"/>
      <c r="V1" s="3"/>
      <c r="W1" s="3"/>
      <c r="X1" s="3"/>
      <c r="Y1" s="3"/>
      <c r="Z1" s="3"/>
      <c r="AA1" s="5" t="s">
        <v>527</v>
      </c>
      <c r="AB1" s="3"/>
      <c r="AC1" s="5" t="s">
        <v>528</v>
      </c>
      <c r="AE1" s="5" t="s">
        <v>529</v>
      </c>
    </row>
    <row r="2" spans="1:31" ht="28.8" x14ac:dyDescent="0.3">
      <c r="A2" s="5" t="s">
        <v>530</v>
      </c>
      <c r="B2" s="5" t="s">
        <v>531</v>
      </c>
      <c r="C2" s="5" t="s">
        <v>532</v>
      </c>
      <c r="D2" s="5" t="s">
        <v>533</v>
      </c>
      <c r="E2" s="5" t="s">
        <v>534</v>
      </c>
      <c r="F2" s="5" t="s">
        <v>535</v>
      </c>
      <c r="G2" s="5" t="s">
        <v>536</v>
      </c>
      <c r="H2" s="3"/>
      <c r="I2" s="3" t="s">
        <v>537</v>
      </c>
      <c r="J2" s="3"/>
      <c r="K2" s="3" t="s">
        <v>537</v>
      </c>
      <c r="L2" s="3"/>
      <c r="M2" s="3"/>
      <c r="N2" s="6" t="s">
        <v>538</v>
      </c>
      <c r="O2" s="6" t="s">
        <v>539</v>
      </c>
      <c r="P2" s="6" t="s">
        <v>540</v>
      </c>
      <c r="Q2" s="3"/>
      <c r="R2" s="3"/>
      <c r="S2" s="5" t="s">
        <v>541</v>
      </c>
      <c r="T2" s="5" t="s">
        <v>542</v>
      </c>
      <c r="U2" s="5" t="s">
        <v>543</v>
      </c>
      <c r="V2" s="5" t="s">
        <v>544</v>
      </c>
      <c r="W2" s="5" t="s">
        <v>545</v>
      </c>
      <c r="X2" s="5" t="s">
        <v>546</v>
      </c>
      <c r="Y2" s="5" t="s">
        <v>547</v>
      </c>
      <c r="Z2" s="3"/>
      <c r="AA2" s="5" t="s">
        <v>548</v>
      </c>
      <c r="AB2" s="3"/>
      <c r="AC2" s="3" t="s">
        <v>549</v>
      </c>
      <c r="AE2" t="s">
        <v>297</v>
      </c>
    </row>
    <row r="3" spans="1:31" ht="43.2" x14ac:dyDescent="0.3">
      <c r="A3" s="3" t="s">
        <v>550</v>
      </c>
      <c r="B3" s="3" t="s">
        <v>551</v>
      </c>
      <c r="C3" s="3" t="s">
        <v>552</v>
      </c>
      <c r="D3" s="3" t="s">
        <v>553</v>
      </c>
      <c r="E3" s="3" t="s">
        <v>554</v>
      </c>
      <c r="F3" s="3">
        <v>971</v>
      </c>
      <c r="G3" s="3" t="s">
        <v>555</v>
      </c>
      <c r="H3" s="3"/>
      <c r="I3" s="3" t="s">
        <v>556</v>
      </c>
      <c r="J3" s="3"/>
      <c r="K3" s="7" t="s">
        <v>151</v>
      </c>
      <c r="L3" s="3"/>
      <c r="M3" s="3"/>
      <c r="N3" s="8" t="s">
        <v>557</v>
      </c>
      <c r="O3" s="3" t="s">
        <v>558</v>
      </c>
      <c r="P3" s="3" t="s">
        <v>559</v>
      </c>
      <c r="Q3" s="3"/>
      <c r="R3" s="3"/>
      <c r="S3" s="3" t="s">
        <v>560</v>
      </c>
      <c r="T3" s="3" t="s">
        <v>561</v>
      </c>
      <c r="U3" s="3" t="s">
        <v>562</v>
      </c>
      <c r="V3" s="3" t="s">
        <v>563</v>
      </c>
      <c r="W3" s="3" t="s">
        <v>564</v>
      </c>
      <c r="X3" s="3" t="s">
        <v>560</v>
      </c>
      <c r="Y3" s="3" t="s">
        <v>560</v>
      </c>
      <c r="Z3" s="3"/>
      <c r="AA3" s="3" t="s">
        <v>565</v>
      </c>
      <c r="AB3" s="3"/>
      <c r="AC3" s="3" t="s">
        <v>566</v>
      </c>
      <c r="AE3" t="s">
        <v>301</v>
      </c>
    </row>
    <row r="4" spans="1:31" ht="43.2" x14ac:dyDescent="0.3">
      <c r="A4" t="s">
        <v>567</v>
      </c>
      <c r="B4" t="s">
        <v>568</v>
      </c>
      <c r="C4" t="s">
        <v>569</v>
      </c>
      <c r="D4" t="s">
        <v>570</v>
      </c>
      <c r="E4" t="s">
        <v>571</v>
      </c>
      <c r="F4">
        <v>710</v>
      </c>
      <c r="G4" t="s">
        <v>572</v>
      </c>
      <c r="H4" s="3"/>
      <c r="I4" s="3" t="s">
        <v>65</v>
      </c>
      <c r="J4" s="3"/>
      <c r="K4" s="3" t="s">
        <v>573</v>
      </c>
      <c r="L4" s="3"/>
      <c r="M4" s="3"/>
      <c r="N4" s="8" t="s">
        <v>574</v>
      </c>
      <c r="O4" s="3" t="s">
        <v>575</v>
      </c>
      <c r="P4" s="3" t="s">
        <v>576</v>
      </c>
      <c r="Q4" s="3"/>
      <c r="R4" s="3"/>
      <c r="S4" s="3" t="s">
        <v>577</v>
      </c>
      <c r="T4" s="3" t="s">
        <v>578</v>
      </c>
      <c r="U4" s="3" t="s">
        <v>579</v>
      </c>
      <c r="V4" s="3" t="s">
        <v>563</v>
      </c>
      <c r="W4" s="3" t="s">
        <v>580</v>
      </c>
      <c r="X4" s="3" t="s">
        <v>577</v>
      </c>
      <c r="Y4" s="3" t="s">
        <v>577</v>
      </c>
      <c r="Z4" s="3"/>
      <c r="AA4" s="3" t="s">
        <v>83</v>
      </c>
      <c r="AB4" s="3"/>
      <c r="AC4" s="3" t="s">
        <v>581</v>
      </c>
      <c r="AE4" t="s">
        <v>582</v>
      </c>
    </row>
    <row r="5" spans="1:31" ht="28.8" x14ac:dyDescent="0.3">
      <c r="A5" s="3" t="s">
        <v>583</v>
      </c>
      <c r="B5" s="3" t="s">
        <v>584</v>
      </c>
      <c r="C5" s="3" t="s">
        <v>585</v>
      </c>
      <c r="D5" s="3" t="s">
        <v>586</v>
      </c>
      <c r="E5" s="3" t="s">
        <v>587</v>
      </c>
      <c r="F5" s="3">
        <v>8</v>
      </c>
      <c r="G5" s="3" t="s">
        <v>588</v>
      </c>
      <c r="H5" s="3"/>
      <c r="I5" s="3" t="s">
        <v>589</v>
      </c>
      <c r="J5" s="3"/>
      <c r="K5" s="3" t="s">
        <v>133</v>
      </c>
      <c r="L5" s="3"/>
      <c r="M5" s="3"/>
      <c r="N5" s="8" t="s">
        <v>590</v>
      </c>
      <c r="O5" s="3" t="s">
        <v>591</v>
      </c>
      <c r="P5" s="3" t="s">
        <v>592</v>
      </c>
      <c r="Q5" s="3"/>
      <c r="R5" s="3"/>
      <c r="S5" s="3" t="s">
        <v>593</v>
      </c>
      <c r="T5" s="3" t="s">
        <v>594</v>
      </c>
      <c r="U5" s="3" t="s">
        <v>595</v>
      </c>
      <c r="V5" s="3" t="s">
        <v>563</v>
      </c>
      <c r="W5" s="3" t="s">
        <v>593</v>
      </c>
      <c r="X5" s="3" t="s">
        <v>593</v>
      </c>
      <c r="Y5" s="3" t="s">
        <v>593</v>
      </c>
      <c r="Z5" s="3"/>
      <c r="AA5" s="3" t="s">
        <v>84</v>
      </c>
      <c r="AB5" s="3"/>
      <c r="AC5" s="3" t="s">
        <v>596</v>
      </c>
      <c r="AE5" t="s">
        <v>597</v>
      </c>
    </row>
    <row r="6" spans="1:31" x14ac:dyDescent="0.3">
      <c r="A6" s="3" t="s">
        <v>598</v>
      </c>
      <c r="B6" s="3" t="s">
        <v>599</v>
      </c>
      <c r="C6" s="3" t="s">
        <v>600</v>
      </c>
      <c r="D6" s="3" t="s">
        <v>601</v>
      </c>
      <c r="E6" s="3" t="s">
        <v>602</v>
      </c>
      <c r="F6" s="3">
        <v>12</v>
      </c>
      <c r="G6" s="3" t="s">
        <v>603</v>
      </c>
      <c r="H6" s="3"/>
      <c r="I6" s="3" t="s">
        <v>71</v>
      </c>
      <c r="J6" s="3"/>
      <c r="K6" s="3" t="s">
        <v>105</v>
      </c>
      <c r="L6" s="3"/>
      <c r="M6" s="3"/>
      <c r="N6" s="8" t="s">
        <v>604</v>
      </c>
      <c r="O6" s="3" t="s">
        <v>605</v>
      </c>
      <c r="P6" s="3" t="s">
        <v>190</v>
      </c>
      <c r="Q6" s="3"/>
      <c r="R6" s="3"/>
      <c r="S6" s="3" t="s">
        <v>606</v>
      </c>
      <c r="T6" s="3" t="s">
        <v>607</v>
      </c>
      <c r="U6" s="3" t="s">
        <v>608</v>
      </c>
      <c r="V6" s="3" t="s">
        <v>563</v>
      </c>
      <c r="W6" s="3" t="s">
        <v>606</v>
      </c>
      <c r="X6" s="3" t="s">
        <v>606</v>
      </c>
      <c r="Y6" s="3" t="s">
        <v>606</v>
      </c>
      <c r="Z6" s="3"/>
      <c r="AA6" s="3" t="s">
        <v>331</v>
      </c>
      <c r="AB6" s="3"/>
      <c r="AC6" s="3" t="s">
        <v>609</v>
      </c>
      <c r="AE6" t="s">
        <v>610</v>
      </c>
    </row>
    <row r="7" spans="1:31" ht="57.6" x14ac:dyDescent="0.3">
      <c r="A7" t="s">
        <v>611</v>
      </c>
      <c r="B7" t="s">
        <v>612</v>
      </c>
      <c r="C7" t="s">
        <v>613</v>
      </c>
      <c r="D7" t="s">
        <v>614</v>
      </c>
      <c r="E7" t="s">
        <v>615</v>
      </c>
      <c r="F7">
        <v>978</v>
      </c>
      <c r="G7" t="s">
        <v>616</v>
      </c>
      <c r="H7" s="3"/>
      <c r="I7" s="3" t="s">
        <v>617</v>
      </c>
      <c r="J7" s="3"/>
      <c r="K7" s="3" t="s">
        <v>80</v>
      </c>
      <c r="L7" s="3"/>
      <c r="N7" s="8" t="s">
        <v>618</v>
      </c>
      <c r="O7" s="3" t="s">
        <v>619</v>
      </c>
      <c r="P7" s="3" t="s">
        <v>620</v>
      </c>
      <c r="Q7" s="3"/>
      <c r="R7" s="3"/>
      <c r="S7" s="3" t="s">
        <v>621</v>
      </c>
      <c r="T7" s="3" t="s">
        <v>622</v>
      </c>
      <c r="U7" s="3" t="s">
        <v>623</v>
      </c>
      <c r="V7" s="3" t="s">
        <v>563</v>
      </c>
      <c r="W7" s="3" t="s">
        <v>624</v>
      </c>
      <c r="X7" s="3" t="s">
        <v>625</v>
      </c>
      <c r="Y7" s="3" t="s">
        <v>625</v>
      </c>
      <c r="Z7" s="3"/>
      <c r="AA7" s="3" t="s">
        <v>617</v>
      </c>
      <c r="AB7" s="3"/>
      <c r="AC7" s="3" t="s">
        <v>626</v>
      </c>
      <c r="AE7" t="s">
        <v>627</v>
      </c>
    </row>
    <row r="8" spans="1:31" ht="28.8" x14ac:dyDescent="0.3">
      <c r="A8" s="3" t="s">
        <v>628</v>
      </c>
      <c r="B8" s="3" t="s">
        <v>629</v>
      </c>
      <c r="C8" s="3" t="s">
        <v>630</v>
      </c>
      <c r="D8" s="3" t="s">
        <v>631</v>
      </c>
      <c r="E8" s="3" t="s">
        <v>615</v>
      </c>
      <c r="F8" s="3">
        <v>978</v>
      </c>
      <c r="G8" s="3" t="s">
        <v>616</v>
      </c>
      <c r="H8" s="3"/>
      <c r="I8" s="3"/>
      <c r="J8" s="3"/>
      <c r="K8" s="3"/>
      <c r="L8" s="3"/>
      <c r="M8" s="3"/>
      <c r="N8" s="8" t="s">
        <v>632</v>
      </c>
      <c r="O8" s="3" t="s">
        <v>633</v>
      </c>
      <c r="P8" s="3" t="s">
        <v>634</v>
      </c>
      <c r="Q8" s="3"/>
      <c r="R8" s="3"/>
      <c r="S8" s="3" t="s">
        <v>635</v>
      </c>
      <c r="T8" s="3" t="s">
        <v>636</v>
      </c>
      <c r="U8" s="3" t="s">
        <v>637</v>
      </c>
      <c r="V8" s="3" t="s">
        <v>563</v>
      </c>
      <c r="W8" s="3" t="s">
        <v>624</v>
      </c>
      <c r="X8" s="3" t="s">
        <v>635</v>
      </c>
      <c r="Y8" s="3" t="s">
        <v>635</v>
      </c>
      <c r="Z8" s="3"/>
      <c r="AA8" s="3" t="s">
        <v>638</v>
      </c>
      <c r="AB8" s="3"/>
      <c r="AC8" s="3" t="s">
        <v>617</v>
      </c>
    </row>
    <row r="9" spans="1:31" ht="57.6" x14ac:dyDescent="0.3">
      <c r="A9" s="3" t="s">
        <v>639</v>
      </c>
      <c r="B9" s="3" t="s">
        <v>640</v>
      </c>
      <c r="C9" s="3" t="s">
        <v>641</v>
      </c>
      <c r="D9" s="3" t="s">
        <v>642</v>
      </c>
      <c r="E9" s="3" t="s">
        <v>643</v>
      </c>
      <c r="F9" s="3">
        <v>973</v>
      </c>
      <c r="G9" s="3" t="s">
        <v>644</v>
      </c>
      <c r="H9" s="3"/>
      <c r="I9" s="5" t="s">
        <v>645</v>
      </c>
      <c r="J9" s="3"/>
      <c r="K9" s="3"/>
      <c r="L9" s="3"/>
      <c r="M9" s="3"/>
      <c r="N9" s="8" t="s">
        <v>646</v>
      </c>
      <c r="O9" s="3" t="s">
        <v>647</v>
      </c>
      <c r="P9" s="3" t="s">
        <v>648</v>
      </c>
      <c r="Q9" s="3"/>
      <c r="R9" s="3"/>
      <c r="S9" s="3" t="s">
        <v>649</v>
      </c>
      <c r="T9" s="3" t="s">
        <v>650</v>
      </c>
      <c r="U9" s="3" t="s">
        <v>651</v>
      </c>
      <c r="V9" s="3" t="s">
        <v>563</v>
      </c>
      <c r="W9" s="3" t="s">
        <v>624</v>
      </c>
      <c r="X9" s="3" t="s">
        <v>652</v>
      </c>
      <c r="Y9" s="3" t="s">
        <v>649</v>
      </c>
      <c r="Z9" s="3"/>
      <c r="AA9" s="3" t="s">
        <v>626</v>
      </c>
      <c r="AB9" s="3"/>
      <c r="AC9" s="3"/>
    </row>
    <row r="10" spans="1:31" ht="57.6" x14ac:dyDescent="0.3">
      <c r="A10" s="3" t="s">
        <v>653</v>
      </c>
      <c r="B10" s="3" t="s">
        <v>654</v>
      </c>
      <c r="C10" s="3" t="s">
        <v>655</v>
      </c>
      <c r="D10" s="3" t="s">
        <v>656</v>
      </c>
      <c r="E10" s="3" t="s">
        <v>657</v>
      </c>
      <c r="F10" s="3">
        <v>951</v>
      </c>
      <c r="G10" s="3" t="s">
        <v>658</v>
      </c>
      <c r="H10" s="3"/>
      <c r="I10" s="4" t="s">
        <v>659</v>
      </c>
      <c r="J10" s="4" t="s">
        <v>660</v>
      </c>
      <c r="K10" s="9" t="s">
        <v>661</v>
      </c>
      <c r="L10" s="3"/>
      <c r="M10" s="3"/>
      <c r="N10" s="8" t="s">
        <v>662</v>
      </c>
      <c r="O10" s="3" t="s">
        <v>663</v>
      </c>
      <c r="P10" s="3" t="s">
        <v>664</v>
      </c>
      <c r="Q10" s="3"/>
      <c r="R10" s="3"/>
      <c r="S10" s="3" t="s">
        <v>665</v>
      </c>
      <c r="T10" s="3" t="s">
        <v>666</v>
      </c>
      <c r="U10" s="3" t="s">
        <v>667</v>
      </c>
      <c r="V10" s="3" t="s">
        <v>563</v>
      </c>
      <c r="W10" s="3" t="s">
        <v>624</v>
      </c>
      <c r="X10" s="3" t="s">
        <v>652</v>
      </c>
      <c r="Y10" s="3" t="s">
        <v>665</v>
      </c>
      <c r="Z10" s="3"/>
      <c r="AA10" s="3"/>
      <c r="AB10" s="3"/>
      <c r="AC10" s="3"/>
    </row>
    <row r="11" spans="1:31" ht="57.6" x14ac:dyDescent="0.3">
      <c r="A11" s="3" t="s">
        <v>668</v>
      </c>
      <c r="B11" s="3" t="s">
        <v>669</v>
      </c>
      <c r="C11" s="3" t="s">
        <v>670</v>
      </c>
      <c r="D11" s="3" t="s">
        <v>671</v>
      </c>
      <c r="E11" s="3" t="s">
        <v>657</v>
      </c>
      <c r="F11" s="3">
        <v>951</v>
      </c>
      <c r="G11" s="3" t="s">
        <v>658</v>
      </c>
      <c r="H11" s="3"/>
      <c r="I11" s="10" t="s">
        <v>672</v>
      </c>
      <c r="J11" s="10">
        <v>784</v>
      </c>
      <c r="K11" s="11" t="s">
        <v>673</v>
      </c>
      <c r="L11" s="3"/>
      <c r="M11" s="3"/>
      <c r="N11" s="8" t="s">
        <v>674</v>
      </c>
      <c r="O11" s="3" t="s">
        <v>675</v>
      </c>
      <c r="P11" s="3" t="s">
        <v>676</v>
      </c>
      <c r="Q11" s="3"/>
      <c r="R11" s="3"/>
      <c r="S11" s="3" t="s">
        <v>677</v>
      </c>
      <c r="T11" s="3" t="s">
        <v>678</v>
      </c>
      <c r="U11" s="3" t="s">
        <v>679</v>
      </c>
      <c r="V11" s="3" t="s">
        <v>563</v>
      </c>
      <c r="W11" s="3" t="s">
        <v>624</v>
      </c>
      <c r="X11" s="3" t="s">
        <v>652</v>
      </c>
      <c r="Y11" s="3" t="s">
        <v>677</v>
      </c>
      <c r="Z11" s="3"/>
      <c r="AA11" s="3"/>
      <c r="AB11" s="3"/>
      <c r="AC11" s="3"/>
    </row>
    <row r="12" spans="1:31" ht="43.2" x14ac:dyDescent="0.3">
      <c r="A12" t="s">
        <v>680</v>
      </c>
      <c r="B12" t="s">
        <v>681</v>
      </c>
      <c r="C12" t="s">
        <v>682</v>
      </c>
      <c r="D12" t="s">
        <v>683</v>
      </c>
      <c r="E12" t="s">
        <v>684</v>
      </c>
      <c r="F12">
        <v>532</v>
      </c>
      <c r="G12" t="s">
        <v>685</v>
      </c>
      <c r="H12" s="3"/>
      <c r="I12" s="10" t="s">
        <v>686</v>
      </c>
      <c r="J12" s="10">
        <v>971</v>
      </c>
      <c r="K12" s="11" t="s">
        <v>687</v>
      </c>
      <c r="L12" s="3"/>
      <c r="M12" s="3"/>
      <c r="N12" s="8" t="s">
        <v>688</v>
      </c>
      <c r="O12" s="3" t="s">
        <v>689</v>
      </c>
      <c r="P12" s="3" t="s">
        <v>690</v>
      </c>
      <c r="Q12" s="3"/>
      <c r="R12" s="3"/>
      <c r="S12" s="3" t="s">
        <v>691</v>
      </c>
      <c r="T12" s="3" t="s">
        <v>692</v>
      </c>
      <c r="U12" s="3" t="s">
        <v>693</v>
      </c>
      <c r="V12" s="3" t="s">
        <v>563</v>
      </c>
      <c r="W12" s="3" t="s">
        <v>694</v>
      </c>
      <c r="X12" s="3" t="s">
        <v>691</v>
      </c>
      <c r="Y12" s="3" t="s">
        <v>691</v>
      </c>
      <c r="Z12" s="3"/>
      <c r="AA12" s="3"/>
      <c r="AB12" s="3"/>
      <c r="AC12" s="3"/>
    </row>
    <row r="13" spans="1:31" ht="43.2" x14ac:dyDescent="0.3">
      <c r="A13" t="s">
        <v>695</v>
      </c>
      <c r="B13" t="s">
        <v>696</v>
      </c>
      <c r="C13" t="s">
        <v>697</v>
      </c>
      <c r="D13" t="s">
        <v>698</v>
      </c>
      <c r="E13" t="s">
        <v>699</v>
      </c>
      <c r="F13">
        <v>682</v>
      </c>
      <c r="G13" t="s">
        <v>700</v>
      </c>
      <c r="H13" s="3"/>
      <c r="I13" s="10" t="s">
        <v>701</v>
      </c>
      <c r="J13" s="10">
        <v>8</v>
      </c>
      <c r="K13" s="11" t="s">
        <v>702</v>
      </c>
      <c r="L13" s="3"/>
      <c r="M13" s="3"/>
      <c r="N13" s="8" t="s">
        <v>703</v>
      </c>
      <c r="O13" s="3" t="s">
        <v>704</v>
      </c>
      <c r="P13" s="3" t="s">
        <v>705</v>
      </c>
      <c r="Q13" s="3"/>
      <c r="R13" s="3"/>
      <c r="S13" s="3" t="s">
        <v>706</v>
      </c>
      <c r="T13" s="3" t="s">
        <v>707</v>
      </c>
      <c r="U13" s="3" t="s">
        <v>708</v>
      </c>
      <c r="V13" s="3" t="s">
        <v>563</v>
      </c>
      <c r="W13" s="3" t="s">
        <v>694</v>
      </c>
      <c r="X13" s="3" t="s">
        <v>706</v>
      </c>
      <c r="Y13" s="3" t="s">
        <v>706</v>
      </c>
      <c r="Z13" s="3"/>
      <c r="AA13" s="3"/>
      <c r="AB13" s="3"/>
      <c r="AC13" s="3"/>
    </row>
    <row r="14" spans="1:31" ht="43.2" x14ac:dyDescent="0.3">
      <c r="A14" s="3" t="s">
        <v>709</v>
      </c>
      <c r="B14" s="3" t="s">
        <v>710</v>
      </c>
      <c r="C14" s="3" t="s">
        <v>711</v>
      </c>
      <c r="D14" s="3" t="s">
        <v>712</v>
      </c>
      <c r="E14" s="3" t="s">
        <v>713</v>
      </c>
      <c r="F14" s="3">
        <v>32</v>
      </c>
      <c r="G14" s="3" t="s">
        <v>714</v>
      </c>
      <c r="H14" s="3"/>
      <c r="I14" s="10" t="s">
        <v>715</v>
      </c>
      <c r="J14" s="10">
        <v>51</v>
      </c>
      <c r="K14" s="11" t="s">
        <v>716</v>
      </c>
      <c r="L14" s="3"/>
      <c r="M14" s="3"/>
      <c r="N14" s="8" t="s">
        <v>717</v>
      </c>
      <c r="O14" s="3" t="s">
        <v>718</v>
      </c>
      <c r="P14" s="3" t="s">
        <v>719</v>
      </c>
      <c r="Q14" s="3"/>
      <c r="R14" s="3"/>
      <c r="S14" s="3" t="s">
        <v>720</v>
      </c>
      <c r="T14" s="3" t="s">
        <v>721</v>
      </c>
      <c r="U14" s="3" t="s">
        <v>722</v>
      </c>
      <c r="V14" s="3" t="s">
        <v>563</v>
      </c>
      <c r="W14" s="3" t="s">
        <v>694</v>
      </c>
      <c r="X14" s="3" t="s">
        <v>720</v>
      </c>
      <c r="Y14" s="3" t="s">
        <v>720</v>
      </c>
      <c r="Z14" s="3"/>
      <c r="AA14" s="3"/>
      <c r="AB14" s="3"/>
      <c r="AC14" s="3"/>
    </row>
    <row r="15" spans="1:31" ht="43.2" x14ac:dyDescent="0.3">
      <c r="A15" s="3" t="s">
        <v>723</v>
      </c>
      <c r="B15" s="3" t="s">
        <v>724</v>
      </c>
      <c r="C15" s="3" t="s">
        <v>725</v>
      </c>
      <c r="D15" s="3" t="s">
        <v>726</v>
      </c>
      <c r="E15" s="3" t="s">
        <v>727</v>
      </c>
      <c r="F15" s="3">
        <v>51</v>
      </c>
      <c r="G15" s="3" t="s">
        <v>728</v>
      </c>
      <c r="H15" s="3"/>
      <c r="I15" s="10" t="s">
        <v>729</v>
      </c>
      <c r="J15" s="10">
        <v>532</v>
      </c>
      <c r="K15" s="11" t="s">
        <v>730</v>
      </c>
      <c r="L15" s="3"/>
      <c r="M15" s="3"/>
      <c r="N15" s="8" t="s">
        <v>731</v>
      </c>
      <c r="O15" s="3" t="s">
        <v>732</v>
      </c>
      <c r="P15" s="3" t="s">
        <v>733</v>
      </c>
      <c r="Q15" s="3"/>
      <c r="R15" s="3"/>
      <c r="S15" s="3" t="s">
        <v>734</v>
      </c>
      <c r="T15" s="3" t="s">
        <v>735</v>
      </c>
      <c r="U15" s="3" t="s">
        <v>736</v>
      </c>
      <c r="V15" s="3" t="s">
        <v>563</v>
      </c>
      <c r="W15" s="3" t="s">
        <v>734</v>
      </c>
      <c r="X15" s="3" t="s">
        <v>734</v>
      </c>
      <c r="Y15" s="3" t="s">
        <v>734</v>
      </c>
      <c r="Z15" s="3"/>
      <c r="AA15" s="3"/>
      <c r="AB15" s="3"/>
      <c r="AC15" s="3"/>
    </row>
    <row r="16" spans="1:31" ht="28.8" x14ac:dyDescent="0.3">
      <c r="A16" s="3" t="s">
        <v>737</v>
      </c>
      <c r="B16" s="3" t="s">
        <v>738</v>
      </c>
      <c r="C16" s="3" t="s">
        <v>739</v>
      </c>
      <c r="D16" s="3" t="s">
        <v>740</v>
      </c>
      <c r="E16" s="3" t="s">
        <v>741</v>
      </c>
      <c r="F16" s="3">
        <v>533</v>
      </c>
      <c r="G16" s="3" t="s">
        <v>742</v>
      </c>
      <c r="H16" s="3"/>
      <c r="I16" s="10" t="s">
        <v>743</v>
      </c>
      <c r="J16" s="10">
        <v>973</v>
      </c>
      <c r="K16" s="11" t="s">
        <v>744</v>
      </c>
      <c r="L16" s="3"/>
      <c r="M16" s="3"/>
      <c r="N16" s="8" t="s">
        <v>745</v>
      </c>
      <c r="O16" s="3" t="s">
        <v>746</v>
      </c>
      <c r="P16" s="3" t="s">
        <v>747</v>
      </c>
      <c r="Q16" s="3"/>
      <c r="R16" s="3"/>
      <c r="S16" s="3" t="s">
        <v>748</v>
      </c>
      <c r="T16" s="3" t="s">
        <v>749</v>
      </c>
      <c r="U16" s="3" t="s">
        <v>750</v>
      </c>
      <c r="V16" s="3" t="s">
        <v>751</v>
      </c>
      <c r="W16" s="3" t="s">
        <v>748</v>
      </c>
      <c r="X16" s="3" t="s">
        <v>748</v>
      </c>
      <c r="Y16" s="3" t="s">
        <v>748</v>
      </c>
      <c r="Z16" s="3"/>
      <c r="AA16" s="3"/>
      <c r="AB16" s="3"/>
      <c r="AC16" s="3"/>
    </row>
    <row r="17" spans="1:29" ht="28.8" x14ac:dyDescent="0.3">
      <c r="A17" s="3" t="s">
        <v>752</v>
      </c>
      <c r="B17" s="3" t="s">
        <v>753</v>
      </c>
      <c r="C17" s="3" t="s">
        <v>754</v>
      </c>
      <c r="D17" s="3" t="s">
        <v>755</v>
      </c>
      <c r="E17" s="3" t="s">
        <v>756</v>
      </c>
      <c r="F17" s="3">
        <v>36</v>
      </c>
      <c r="G17" s="3" t="s">
        <v>757</v>
      </c>
      <c r="H17" s="3"/>
      <c r="I17" s="10" t="s">
        <v>758</v>
      </c>
      <c r="J17" s="10">
        <v>32</v>
      </c>
      <c r="K17" s="11" t="s">
        <v>759</v>
      </c>
      <c r="L17" s="3"/>
      <c r="M17" s="3"/>
      <c r="N17" s="8" t="s">
        <v>760</v>
      </c>
      <c r="O17" s="3" t="s">
        <v>761</v>
      </c>
      <c r="P17" s="3" t="s">
        <v>762</v>
      </c>
      <c r="Q17" s="3"/>
      <c r="R17" s="3"/>
      <c r="S17" s="3" t="s">
        <v>763</v>
      </c>
      <c r="T17" s="3" t="s">
        <v>764</v>
      </c>
      <c r="U17" s="3" t="s">
        <v>765</v>
      </c>
      <c r="V17" s="3" t="s">
        <v>766</v>
      </c>
      <c r="W17" s="3" t="s">
        <v>767</v>
      </c>
      <c r="X17" s="3" t="s">
        <v>768</v>
      </c>
      <c r="Y17" s="3" t="s">
        <v>763</v>
      </c>
      <c r="Z17" s="3"/>
      <c r="AA17" s="3"/>
      <c r="AB17" s="3"/>
      <c r="AC17" s="3"/>
    </row>
    <row r="18" spans="1:29" ht="28.8" x14ac:dyDescent="0.3">
      <c r="A18" s="3" t="s">
        <v>769</v>
      </c>
      <c r="B18" s="3" t="s">
        <v>770</v>
      </c>
      <c r="C18" s="3" t="s">
        <v>771</v>
      </c>
      <c r="D18" s="3" t="s">
        <v>772</v>
      </c>
      <c r="E18" s="3" t="s">
        <v>615</v>
      </c>
      <c r="F18" s="3">
        <v>978</v>
      </c>
      <c r="G18" s="3" t="s">
        <v>616</v>
      </c>
      <c r="H18" s="3"/>
      <c r="I18" s="10" t="s">
        <v>773</v>
      </c>
      <c r="J18" s="10">
        <v>36</v>
      </c>
      <c r="K18" s="11" t="s">
        <v>774</v>
      </c>
      <c r="L18" s="3"/>
      <c r="M18" s="3"/>
      <c r="N18" s="8" t="s">
        <v>775</v>
      </c>
      <c r="O18" s="3" t="s">
        <v>776</v>
      </c>
      <c r="P18" s="3" t="s">
        <v>191</v>
      </c>
      <c r="Q18" s="3"/>
      <c r="R18" s="3"/>
      <c r="S18" s="3" t="s">
        <v>777</v>
      </c>
      <c r="T18" s="3" t="s">
        <v>778</v>
      </c>
      <c r="U18" s="3" t="s">
        <v>779</v>
      </c>
      <c r="V18" s="3" t="s">
        <v>766</v>
      </c>
      <c r="W18" s="3" t="s">
        <v>767</v>
      </c>
      <c r="X18" s="3" t="s">
        <v>768</v>
      </c>
      <c r="Y18" s="3" t="s">
        <v>777</v>
      </c>
      <c r="Z18" s="3"/>
      <c r="AA18" s="3"/>
      <c r="AB18" s="3"/>
      <c r="AC18" s="3"/>
    </row>
    <row r="19" spans="1:29" ht="28.8" x14ac:dyDescent="0.3">
      <c r="A19" s="3" t="s">
        <v>780</v>
      </c>
      <c r="B19" s="3" t="s">
        <v>781</v>
      </c>
      <c r="C19" s="3" t="s">
        <v>782</v>
      </c>
      <c r="D19" s="3" t="s">
        <v>783</v>
      </c>
      <c r="E19" s="3" t="s">
        <v>784</v>
      </c>
      <c r="F19" s="3">
        <v>944</v>
      </c>
      <c r="G19" s="3" t="s">
        <v>785</v>
      </c>
      <c r="H19" s="3"/>
      <c r="I19" s="10" t="s">
        <v>786</v>
      </c>
      <c r="J19" s="10">
        <v>533</v>
      </c>
      <c r="K19" s="11" t="s">
        <v>787</v>
      </c>
      <c r="L19" s="3"/>
      <c r="M19" s="3"/>
      <c r="N19" s="8" t="s">
        <v>788</v>
      </c>
      <c r="O19" s="3" t="s">
        <v>789</v>
      </c>
      <c r="P19" s="3" t="s">
        <v>790</v>
      </c>
      <c r="Q19" s="3"/>
      <c r="R19" s="3"/>
      <c r="S19" s="3" t="s">
        <v>791</v>
      </c>
      <c r="T19" s="3" t="s">
        <v>792</v>
      </c>
      <c r="U19" s="3" t="s">
        <v>793</v>
      </c>
      <c r="V19" s="3" t="s">
        <v>766</v>
      </c>
      <c r="W19" s="3" t="s">
        <v>767</v>
      </c>
      <c r="X19" s="3" t="s">
        <v>791</v>
      </c>
      <c r="Y19" s="3" t="s">
        <v>791</v>
      </c>
      <c r="Z19" s="3"/>
      <c r="AA19" s="3"/>
      <c r="AB19" s="3"/>
      <c r="AC19" s="3"/>
    </row>
    <row r="20" spans="1:29" ht="28.8" x14ac:dyDescent="0.3">
      <c r="A20" s="3" t="s">
        <v>794</v>
      </c>
      <c r="B20" s="3" t="s">
        <v>795</v>
      </c>
      <c r="C20" s="3" t="s">
        <v>796</v>
      </c>
      <c r="D20" s="3" t="s">
        <v>797</v>
      </c>
      <c r="E20" s="3" t="s">
        <v>798</v>
      </c>
      <c r="F20" s="3">
        <v>44</v>
      </c>
      <c r="G20" s="3" t="s">
        <v>799</v>
      </c>
      <c r="H20" s="3"/>
      <c r="I20" s="10" t="s">
        <v>800</v>
      </c>
      <c r="J20" s="10">
        <v>944</v>
      </c>
      <c r="K20" s="11" t="s">
        <v>801</v>
      </c>
      <c r="L20" s="3"/>
      <c r="M20" s="3"/>
      <c r="N20" s="8" t="s">
        <v>802</v>
      </c>
      <c r="O20" s="3" t="s">
        <v>803</v>
      </c>
      <c r="P20" s="3" t="s">
        <v>804</v>
      </c>
      <c r="Q20" s="3"/>
      <c r="R20" s="3"/>
      <c r="S20" s="3" t="s">
        <v>805</v>
      </c>
      <c r="T20" s="3" t="s">
        <v>806</v>
      </c>
      <c r="U20" s="3" t="s">
        <v>807</v>
      </c>
      <c r="V20" s="3" t="s">
        <v>766</v>
      </c>
      <c r="W20" s="3" t="s">
        <v>767</v>
      </c>
      <c r="X20" s="3" t="s">
        <v>808</v>
      </c>
      <c r="Y20" s="3" t="s">
        <v>805</v>
      </c>
      <c r="Z20" s="3"/>
      <c r="AA20" s="3"/>
      <c r="AB20" s="3"/>
      <c r="AC20" s="3"/>
    </row>
    <row r="21" spans="1:29" ht="28.8" x14ac:dyDescent="0.3">
      <c r="A21" s="3" t="s">
        <v>809</v>
      </c>
      <c r="B21" s="3" t="s">
        <v>810</v>
      </c>
      <c r="C21" s="3" t="s">
        <v>811</v>
      </c>
      <c r="D21" s="3" t="s">
        <v>812</v>
      </c>
      <c r="E21" s="3" t="s">
        <v>813</v>
      </c>
      <c r="F21" s="3">
        <v>48</v>
      </c>
      <c r="G21" s="3" t="s">
        <v>814</v>
      </c>
      <c r="H21" s="3"/>
      <c r="I21" s="10" t="s">
        <v>815</v>
      </c>
      <c r="J21" s="10">
        <v>977</v>
      </c>
      <c r="K21" s="11" t="s">
        <v>816</v>
      </c>
      <c r="L21" s="3"/>
      <c r="M21" s="3"/>
      <c r="N21" s="8" t="s">
        <v>817</v>
      </c>
      <c r="O21" s="3" t="s">
        <v>818</v>
      </c>
      <c r="P21" s="3" t="s">
        <v>819</v>
      </c>
      <c r="Q21" s="3"/>
      <c r="R21" s="3"/>
      <c r="S21" s="3" t="s">
        <v>820</v>
      </c>
      <c r="T21" s="3" t="s">
        <v>821</v>
      </c>
      <c r="U21" s="3" t="s">
        <v>822</v>
      </c>
      <c r="V21" s="3" t="s">
        <v>766</v>
      </c>
      <c r="W21" s="3" t="s">
        <v>767</v>
      </c>
      <c r="X21" s="3" t="s">
        <v>808</v>
      </c>
      <c r="Y21" s="3" t="s">
        <v>820</v>
      </c>
      <c r="Z21" s="3"/>
      <c r="AA21" s="3"/>
      <c r="AB21" s="3"/>
      <c r="AC21" s="3"/>
    </row>
    <row r="22" spans="1:29" ht="28.8" x14ac:dyDescent="0.3">
      <c r="A22" s="3" t="s">
        <v>823</v>
      </c>
      <c r="B22" s="3" t="s">
        <v>824</v>
      </c>
      <c r="C22" s="3" t="s">
        <v>825</v>
      </c>
      <c r="D22" s="3" t="s">
        <v>826</v>
      </c>
      <c r="E22" s="3" t="s">
        <v>827</v>
      </c>
      <c r="F22" s="3">
        <v>50</v>
      </c>
      <c r="G22" s="3" t="s">
        <v>828</v>
      </c>
      <c r="H22" s="3"/>
      <c r="I22" s="10" t="s">
        <v>829</v>
      </c>
      <c r="J22" s="10">
        <v>52</v>
      </c>
      <c r="K22" s="11" t="s">
        <v>830</v>
      </c>
      <c r="L22" s="3"/>
      <c r="M22" s="3"/>
      <c r="N22" s="8" t="s">
        <v>831</v>
      </c>
      <c r="O22" s="3" t="s">
        <v>832</v>
      </c>
      <c r="P22" s="3" t="s">
        <v>833</v>
      </c>
      <c r="Q22" s="3"/>
      <c r="R22" s="3"/>
      <c r="S22" s="3" t="s">
        <v>834</v>
      </c>
      <c r="T22" s="3" t="s">
        <v>835</v>
      </c>
      <c r="U22" s="3" t="s">
        <v>836</v>
      </c>
      <c r="V22" s="3" t="s">
        <v>766</v>
      </c>
      <c r="W22" s="3" t="s">
        <v>767</v>
      </c>
      <c r="X22" s="3" t="s">
        <v>808</v>
      </c>
      <c r="Y22" s="3" t="s">
        <v>837</v>
      </c>
      <c r="Z22" s="3"/>
      <c r="AA22" s="3"/>
      <c r="AB22" s="3"/>
      <c r="AC22" s="3"/>
    </row>
    <row r="23" spans="1:29" ht="28.8" x14ac:dyDescent="0.3">
      <c r="A23" s="3" t="s">
        <v>838</v>
      </c>
      <c r="B23" s="3" t="s">
        <v>839</v>
      </c>
      <c r="C23" s="3" t="s">
        <v>840</v>
      </c>
      <c r="D23" s="3" t="s">
        <v>841</v>
      </c>
      <c r="E23" s="3" t="s">
        <v>842</v>
      </c>
      <c r="F23" s="3">
        <v>52</v>
      </c>
      <c r="G23" s="3" t="s">
        <v>843</v>
      </c>
      <c r="H23" s="3"/>
      <c r="I23" s="10" t="s">
        <v>844</v>
      </c>
      <c r="J23" s="10">
        <v>50</v>
      </c>
      <c r="K23" s="11" t="s">
        <v>845</v>
      </c>
      <c r="L23" s="3"/>
      <c r="M23" s="3"/>
      <c r="N23" s="8" t="s">
        <v>846</v>
      </c>
      <c r="O23" s="3" t="s">
        <v>847</v>
      </c>
      <c r="P23" s="3" t="s">
        <v>848</v>
      </c>
      <c r="Q23" s="3"/>
      <c r="R23" s="3"/>
      <c r="S23" s="3" t="s">
        <v>849</v>
      </c>
      <c r="T23" s="3" t="s">
        <v>850</v>
      </c>
      <c r="U23" s="3" t="s">
        <v>851</v>
      </c>
      <c r="V23" s="3" t="s">
        <v>766</v>
      </c>
      <c r="W23" s="3" t="s">
        <v>767</v>
      </c>
      <c r="X23" s="3" t="s">
        <v>808</v>
      </c>
      <c r="Y23" s="3" t="s">
        <v>837</v>
      </c>
      <c r="Z23" s="3"/>
      <c r="AA23" s="3"/>
      <c r="AB23" s="3"/>
      <c r="AC23" s="3"/>
    </row>
    <row r="24" spans="1:29" ht="43.2" x14ac:dyDescent="0.3">
      <c r="A24" s="3" t="s">
        <v>852</v>
      </c>
      <c r="B24" s="3" t="s">
        <v>853</v>
      </c>
      <c r="C24" s="3" t="s">
        <v>854</v>
      </c>
      <c r="D24" s="3" t="s">
        <v>855</v>
      </c>
      <c r="E24" s="3" t="s">
        <v>856</v>
      </c>
      <c r="F24" s="3">
        <v>974</v>
      </c>
      <c r="G24" s="3" t="s">
        <v>857</v>
      </c>
      <c r="H24" s="3"/>
      <c r="I24" s="10" t="s">
        <v>858</v>
      </c>
      <c r="J24" s="10">
        <v>975</v>
      </c>
      <c r="K24" s="11" t="s">
        <v>859</v>
      </c>
      <c r="L24" s="3"/>
      <c r="M24" s="3"/>
      <c r="N24" s="8" t="s">
        <v>860</v>
      </c>
      <c r="O24" s="3" t="s">
        <v>861</v>
      </c>
      <c r="P24" s="3" t="s">
        <v>862</v>
      </c>
      <c r="Q24" s="3"/>
      <c r="R24" s="3"/>
      <c r="S24" s="3" t="s">
        <v>863</v>
      </c>
      <c r="T24" s="3" t="s">
        <v>864</v>
      </c>
      <c r="U24" s="3" t="s">
        <v>865</v>
      </c>
      <c r="V24" s="3" t="s">
        <v>766</v>
      </c>
      <c r="W24" s="3" t="s">
        <v>767</v>
      </c>
      <c r="X24" s="3" t="s">
        <v>808</v>
      </c>
      <c r="Y24" s="3" t="s">
        <v>863</v>
      </c>
      <c r="Z24" s="3"/>
      <c r="AA24" s="3"/>
      <c r="AB24" s="3"/>
      <c r="AC24" s="3"/>
    </row>
    <row r="25" spans="1:29" ht="28.8" x14ac:dyDescent="0.3">
      <c r="A25" s="3" t="s">
        <v>866</v>
      </c>
      <c r="B25" s="3" t="s">
        <v>867</v>
      </c>
      <c r="C25" s="3" t="s">
        <v>868</v>
      </c>
      <c r="D25" s="3" t="s">
        <v>869</v>
      </c>
      <c r="E25" s="3" t="s">
        <v>615</v>
      </c>
      <c r="F25" s="3">
        <v>978</v>
      </c>
      <c r="G25" s="3" t="s">
        <v>616</v>
      </c>
      <c r="H25" s="3"/>
      <c r="I25" s="10" t="s">
        <v>870</v>
      </c>
      <c r="J25" s="10">
        <v>48</v>
      </c>
      <c r="K25" s="11" t="s">
        <v>871</v>
      </c>
      <c r="L25" s="3"/>
      <c r="M25" s="3"/>
      <c r="N25" s="8" t="s">
        <v>872</v>
      </c>
      <c r="O25" s="3" t="s">
        <v>873</v>
      </c>
      <c r="P25" s="3" t="s">
        <v>874</v>
      </c>
      <c r="Q25" s="3"/>
      <c r="R25" s="3"/>
      <c r="S25" s="3" t="s">
        <v>875</v>
      </c>
      <c r="T25" s="3" t="s">
        <v>876</v>
      </c>
      <c r="U25" s="3" t="s">
        <v>877</v>
      </c>
      <c r="V25" s="3" t="s">
        <v>766</v>
      </c>
      <c r="W25" s="3" t="s">
        <v>767</v>
      </c>
      <c r="X25" s="3" t="s">
        <v>808</v>
      </c>
      <c r="Y25" s="3" t="s">
        <v>875</v>
      </c>
      <c r="Z25" s="3"/>
      <c r="AA25" s="3"/>
      <c r="AB25" s="3"/>
      <c r="AC25" s="3"/>
    </row>
    <row r="26" spans="1:29" ht="43.2" x14ac:dyDescent="0.3">
      <c r="A26" s="3" t="s">
        <v>878</v>
      </c>
      <c r="B26" s="3" t="s">
        <v>879</v>
      </c>
      <c r="C26" s="3" t="s">
        <v>880</v>
      </c>
      <c r="D26" s="3" t="s">
        <v>881</v>
      </c>
      <c r="E26" s="3" t="s">
        <v>882</v>
      </c>
      <c r="F26" s="3">
        <v>84</v>
      </c>
      <c r="G26" s="3" t="s">
        <v>883</v>
      </c>
      <c r="H26" s="3"/>
      <c r="I26" s="10" t="s">
        <v>884</v>
      </c>
      <c r="J26" s="10">
        <v>108</v>
      </c>
      <c r="K26" s="11" t="s">
        <v>885</v>
      </c>
      <c r="L26" s="3"/>
      <c r="M26" s="3"/>
      <c r="N26" s="8" t="s">
        <v>886</v>
      </c>
      <c r="O26" s="3" t="s">
        <v>887</v>
      </c>
      <c r="P26" s="3" t="s">
        <v>192</v>
      </c>
      <c r="Q26" s="3"/>
      <c r="R26" s="3"/>
      <c r="S26" s="3" t="s">
        <v>888</v>
      </c>
      <c r="T26" s="3" t="s">
        <v>889</v>
      </c>
      <c r="U26" s="3" t="s">
        <v>890</v>
      </c>
      <c r="V26" s="3" t="s">
        <v>766</v>
      </c>
      <c r="W26" s="3" t="s">
        <v>891</v>
      </c>
      <c r="X26" s="3" t="s">
        <v>888</v>
      </c>
      <c r="Y26" s="3" t="s">
        <v>888</v>
      </c>
      <c r="Z26" s="3"/>
      <c r="AA26" s="3"/>
      <c r="AB26" s="3"/>
      <c r="AC26" s="3"/>
    </row>
    <row r="27" spans="1:29" ht="43.2" x14ac:dyDescent="0.3">
      <c r="A27" s="3" t="s">
        <v>892</v>
      </c>
      <c r="B27" s="3" t="s">
        <v>893</v>
      </c>
      <c r="C27" s="3" t="s">
        <v>894</v>
      </c>
      <c r="D27" s="3" t="s">
        <v>895</v>
      </c>
      <c r="E27" s="3" t="s">
        <v>91</v>
      </c>
      <c r="F27" s="3">
        <v>952</v>
      </c>
      <c r="G27" s="3" t="s">
        <v>60</v>
      </c>
      <c r="H27" s="3"/>
      <c r="I27" s="10" t="s">
        <v>896</v>
      </c>
      <c r="J27" s="10">
        <v>60</v>
      </c>
      <c r="K27" s="11" t="s">
        <v>897</v>
      </c>
      <c r="L27" s="3"/>
      <c r="M27" s="3"/>
      <c r="N27" s="8" t="s">
        <v>898</v>
      </c>
      <c r="O27" s="3" t="s">
        <v>899</v>
      </c>
      <c r="P27" s="3" t="s">
        <v>900</v>
      </c>
      <c r="Q27" s="3"/>
      <c r="R27" s="3"/>
      <c r="S27" s="3" t="s">
        <v>901</v>
      </c>
      <c r="T27" s="3" t="s">
        <v>902</v>
      </c>
      <c r="U27" s="3" t="s">
        <v>903</v>
      </c>
      <c r="V27" s="3" t="s">
        <v>766</v>
      </c>
      <c r="W27" s="3" t="s">
        <v>891</v>
      </c>
      <c r="X27" s="3" t="s">
        <v>901</v>
      </c>
      <c r="Y27" s="3" t="s">
        <v>901</v>
      </c>
      <c r="Z27" s="3"/>
      <c r="AA27" s="3"/>
      <c r="AB27" s="3"/>
      <c r="AC27" s="3"/>
    </row>
    <row r="28" spans="1:29" ht="28.8" x14ac:dyDescent="0.3">
      <c r="A28" s="3" t="s">
        <v>904</v>
      </c>
      <c r="B28" s="3" t="s">
        <v>905</v>
      </c>
      <c r="C28" s="3" t="s">
        <v>906</v>
      </c>
      <c r="D28" s="3" t="s">
        <v>907</v>
      </c>
      <c r="E28" s="3" t="s">
        <v>908</v>
      </c>
      <c r="F28" s="3">
        <v>60</v>
      </c>
      <c r="G28" s="3" t="s">
        <v>909</v>
      </c>
      <c r="H28" s="3"/>
      <c r="I28" s="10" t="s">
        <v>910</v>
      </c>
      <c r="J28" s="10">
        <v>96</v>
      </c>
      <c r="K28" s="11" t="s">
        <v>911</v>
      </c>
      <c r="L28" s="3"/>
      <c r="M28" s="3"/>
      <c r="N28" s="8" t="s">
        <v>912</v>
      </c>
      <c r="O28" s="3" t="s">
        <v>913</v>
      </c>
      <c r="P28" s="3" t="s">
        <v>914</v>
      </c>
      <c r="Q28" s="3"/>
      <c r="R28" s="3"/>
      <c r="S28" s="3" t="s">
        <v>915</v>
      </c>
      <c r="T28" s="3" t="s">
        <v>916</v>
      </c>
      <c r="U28" s="3" t="s">
        <v>917</v>
      </c>
      <c r="V28" s="3" t="s">
        <v>766</v>
      </c>
      <c r="W28" s="3" t="s">
        <v>918</v>
      </c>
      <c r="X28" s="3" t="s">
        <v>919</v>
      </c>
      <c r="Y28" s="3" t="s">
        <v>918</v>
      </c>
      <c r="Z28" s="3"/>
      <c r="AA28" s="3"/>
      <c r="AB28" s="3"/>
      <c r="AC28" s="3"/>
    </row>
    <row r="29" spans="1:29" ht="28.8" x14ac:dyDescent="0.3">
      <c r="A29" s="3" t="s">
        <v>920</v>
      </c>
      <c r="B29" s="3" t="s">
        <v>921</v>
      </c>
      <c r="C29" s="3" t="s">
        <v>922</v>
      </c>
      <c r="D29" s="3" t="s">
        <v>923</v>
      </c>
      <c r="E29" s="3" t="s">
        <v>922</v>
      </c>
      <c r="F29" s="3">
        <v>64</v>
      </c>
      <c r="G29" s="3" t="s">
        <v>924</v>
      </c>
      <c r="H29" s="3"/>
      <c r="I29" s="10" t="s">
        <v>925</v>
      </c>
      <c r="J29" s="10">
        <v>68</v>
      </c>
      <c r="K29" s="11" t="s">
        <v>926</v>
      </c>
      <c r="L29" s="3"/>
      <c r="M29" s="3"/>
      <c r="N29" s="8" t="s">
        <v>927</v>
      </c>
      <c r="O29" s="3" t="s">
        <v>928</v>
      </c>
      <c r="P29" s="3" t="s">
        <v>929</v>
      </c>
      <c r="Q29" s="3"/>
      <c r="R29" s="3"/>
      <c r="S29" s="3" t="s">
        <v>930</v>
      </c>
      <c r="T29" s="3" t="s">
        <v>931</v>
      </c>
      <c r="U29" s="3" t="s">
        <v>932</v>
      </c>
      <c r="V29" s="3" t="s">
        <v>766</v>
      </c>
      <c r="W29" s="3" t="s">
        <v>933</v>
      </c>
      <c r="X29" s="3" t="s">
        <v>933</v>
      </c>
      <c r="Y29" s="3" t="s">
        <v>933</v>
      </c>
      <c r="Z29" s="3"/>
      <c r="AA29" s="3"/>
      <c r="AB29" s="3"/>
      <c r="AC29" s="3"/>
    </row>
    <row r="30" spans="1:29" ht="28.8" x14ac:dyDescent="0.3">
      <c r="A30" s="3" t="s">
        <v>934</v>
      </c>
      <c r="B30" s="3" t="s">
        <v>935</v>
      </c>
      <c r="C30" s="3" t="s">
        <v>936</v>
      </c>
      <c r="D30" s="3" t="s">
        <v>937</v>
      </c>
      <c r="E30" s="3" t="s">
        <v>938</v>
      </c>
      <c r="F30" s="3">
        <v>68</v>
      </c>
      <c r="G30" s="3" t="s">
        <v>939</v>
      </c>
      <c r="H30" s="3"/>
      <c r="I30" s="10" t="s">
        <v>940</v>
      </c>
      <c r="J30" s="10">
        <v>986</v>
      </c>
      <c r="K30" s="11" t="s">
        <v>941</v>
      </c>
      <c r="L30" s="3"/>
      <c r="M30" s="3"/>
      <c r="N30" s="8" t="s">
        <v>942</v>
      </c>
      <c r="O30" s="3" t="s">
        <v>943</v>
      </c>
      <c r="P30" s="3" t="s">
        <v>944</v>
      </c>
      <c r="Q30" s="3"/>
      <c r="R30" s="3"/>
      <c r="S30" s="3" t="s">
        <v>945</v>
      </c>
      <c r="T30" s="3" t="s">
        <v>945</v>
      </c>
      <c r="U30" s="3" t="s">
        <v>945</v>
      </c>
      <c r="V30" s="3" t="s">
        <v>945</v>
      </c>
      <c r="W30" s="3" t="s">
        <v>945</v>
      </c>
      <c r="X30" s="3" t="s">
        <v>945</v>
      </c>
      <c r="Y30" s="3" t="s">
        <v>945</v>
      </c>
      <c r="Z30" s="3"/>
      <c r="AA30" s="3"/>
      <c r="AB30" s="3"/>
      <c r="AC30" s="3"/>
    </row>
    <row r="31" spans="1:29" ht="28.8" x14ac:dyDescent="0.3">
      <c r="A31" s="3" t="s">
        <v>946</v>
      </c>
      <c r="B31" s="3" t="s">
        <v>947</v>
      </c>
      <c r="C31" s="3" t="s">
        <v>948</v>
      </c>
      <c r="D31" s="3" t="s">
        <v>949</v>
      </c>
      <c r="E31" s="3" t="s">
        <v>950</v>
      </c>
      <c r="F31" s="3">
        <v>977</v>
      </c>
      <c r="G31" s="3" t="s">
        <v>951</v>
      </c>
      <c r="H31" s="3"/>
      <c r="I31" s="10" t="s">
        <v>952</v>
      </c>
      <c r="J31" s="10">
        <v>44</v>
      </c>
      <c r="K31" s="11" t="s">
        <v>953</v>
      </c>
      <c r="L31" s="3"/>
      <c r="M31" s="3"/>
      <c r="N31" s="8" t="s">
        <v>954</v>
      </c>
      <c r="O31" s="3" t="s">
        <v>955</v>
      </c>
      <c r="P31" s="3" t="s">
        <v>956</v>
      </c>
      <c r="Q31" s="3"/>
      <c r="R31" s="3"/>
      <c r="S31" s="3"/>
      <c r="T31" s="3"/>
      <c r="U31" s="3"/>
      <c r="V31" s="3"/>
      <c r="W31" s="3"/>
      <c r="X31" s="3"/>
      <c r="Y31" s="3"/>
      <c r="Z31" s="3"/>
      <c r="AA31" s="3"/>
      <c r="AB31" s="3"/>
      <c r="AC31" s="3"/>
    </row>
    <row r="32" spans="1:29" x14ac:dyDescent="0.3">
      <c r="A32" s="3" t="s">
        <v>957</v>
      </c>
      <c r="B32" s="3" t="s">
        <v>958</v>
      </c>
      <c r="C32" s="3" t="s">
        <v>959</v>
      </c>
      <c r="D32" s="3" t="s">
        <v>960</v>
      </c>
      <c r="E32" s="3" t="s">
        <v>961</v>
      </c>
      <c r="F32" s="3">
        <v>72</v>
      </c>
      <c r="G32" s="3" t="s">
        <v>962</v>
      </c>
      <c r="H32" s="3"/>
      <c r="I32" s="10" t="s">
        <v>963</v>
      </c>
      <c r="J32" s="10">
        <v>64</v>
      </c>
      <c r="K32" s="11" t="s">
        <v>924</v>
      </c>
      <c r="L32" s="3"/>
      <c r="M32" s="3"/>
      <c r="N32" s="8" t="s">
        <v>964</v>
      </c>
      <c r="O32" s="3" t="s">
        <v>965</v>
      </c>
      <c r="P32" s="3" t="s">
        <v>966</v>
      </c>
      <c r="Q32" s="3"/>
      <c r="R32" s="3"/>
      <c r="S32" s="3"/>
      <c r="T32" s="3"/>
      <c r="U32" s="3"/>
      <c r="V32" s="3"/>
      <c r="W32" s="3"/>
      <c r="X32" s="3"/>
      <c r="Y32" s="3"/>
      <c r="Z32" s="3"/>
      <c r="AA32" s="3"/>
      <c r="AB32" s="3"/>
      <c r="AC32" s="3"/>
    </row>
    <row r="33" spans="1:29" x14ac:dyDescent="0.3">
      <c r="A33" s="3" t="s">
        <v>967</v>
      </c>
      <c r="B33" s="3" t="s">
        <v>968</v>
      </c>
      <c r="C33" s="3" t="s">
        <v>969</v>
      </c>
      <c r="D33" s="3" t="s">
        <v>970</v>
      </c>
      <c r="E33" s="3" t="s">
        <v>971</v>
      </c>
      <c r="F33" s="3">
        <v>986</v>
      </c>
      <c r="G33" s="3" t="s">
        <v>972</v>
      </c>
      <c r="H33" s="3"/>
      <c r="I33" s="10" t="s">
        <v>973</v>
      </c>
      <c r="J33" s="10">
        <v>72</v>
      </c>
      <c r="K33" s="11" t="s">
        <v>974</v>
      </c>
      <c r="L33" s="3"/>
      <c r="M33" s="3"/>
      <c r="N33" s="8" t="s">
        <v>975</v>
      </c>
      <c r="O33" s="3" t="s">
        <v>976</v>
      </c>
      <c r="P33" s="3" t="s">
        <v>977</v>
      </c>
      <c r="Q33" s="3"/>
      <c r="R33" s="3"/>
      <c r="S33" s="3"/>
      <c r="T33" s="3"/>
      <c r="U33" s="3"/>
      <c r="V33" s="3"/>
      <c r="W33" s="3"/>
      <c r="X33" s="3"/>
      <c r="Y33" s="3"/>
      <c r="Z33" s="3"/>
      <c r="AA33" s="3"/>
      <c r="AB33" s="3"/>
      <c r="AC33" s="3"/>
    </row>
    <row r="34" spans="1:29" x14ac:dyDescent="0.3">
      <c r="A34" s="3" t="s">
        <v>978</v>
      </c>
      <c r="B34" s="3" t="s">
        <v>979</v>
      </c>
      <c r="C34" s="3" t="s">
        <v>980</v>
      </c>
      <c r="D34" s="3" t="s">
        <v>981</v>
      </c>
      <c r="E34" s="3" t="s">
        <v>982</v>
      </c>
      <c r="F34" s="3">
        <v>975</v>
      </c>
      <c r="G34" s="3" t="s">
        <v>983</v>
      </c>
      <c r="H34" s="3"/>
      <c r="I34" s="10" t="s">
        <v>984</v>
      </c>
      <c r="J34" s="10">
        <v>974</v>
      </c>
      <c r="K34" s="11" t="s">
        <v>985</v>
      </c>
      <c r="L34" s="3"/>
      <c r="M34" s="3"/>
      <c r="N34" s="8" t="s">
        <v>986</v>
      </c>
      <c r="O34" s="3" t="s">
        <v>987</v>
      </c>
      <c r="P34" s="3" t="s">
        <v>988</v>
      </c>
      <c r="Q34" s="3"/>
      <c r="R34" s="3"/>
      <c r="S34" s="3"/>
      <c r="T34" s="3"/>
      <c r="U34" s="3"/>
      <c r="V34" s="3"/>
      <c r="W34" s="3"/>
      <c r="X34" s="3"/>
      <c r="Y34" s="3"/>
      <c r="Z34" s="3"/>
      <c r="AA34" s="3"/>
      <c r="AB34" s="3"/>
      <c r="AC34" s="3"/>
    </row>
    <row r="35" spans="1:29" x14ac:dyDescent="0.3">
      <c r="A35" s="3" t="s">
        <v>989</v>
      </c>
      <c r="B35" s="3" t="s">
        <v>990</v>
      </c>
      <c r="C35" s="3" t="s">
        <v>991</v>
      </c>
      <c r="D35" s="3" t="s">
        <v>992</v>
      </c>
      <c r="E35" s="3" t="s">
        <v>91</v>
      </c>
      <c r="F35" s="3">
        <v>952</v>
      </c>
      <c r="G35" s="3" t="s">
        <v>60</v>
      </c>
      <c r="H35" s="3"/>
      <c r="I35" s="10" t="s">
        <v>993</v>
      </c>
      <c r="J35" s="10">
        <v>84</v>
      </c>
      <c r="K35" s="11" t="s">
        <v>994</v>
      </c>
      <c r="L35" s="3"/>
      <c r="M35" s="3"/>
      <c r="N35" s="8" t="s">
        <v>995</v>
      </c>
      <c r="O35" s="3" t="s">
        <v>996</v>
      </c>
      <c r="P35" s="3" t="s">
        <v>186</v>
      </c>
      <c r="Q35" s="3"/>
      <c r="R35" s="3"/>
      <c r="S35" s="3"/>
      <c r="T35" s="3"/>
      <c r="U35" s="3"/>
      <c r="V35" s="3"/>
      <c r="W35" s="3"/>
      <c r="X35" s="3"/>
      <c r="Y35" s="3"/>
      <c r="Z35" s="3"/>
      <c r="AA35" s="3"/>
      <c r="AB35" s="3"/>
      <c r="AC35" s="3"/>
    </row>
    <row r="36" spans="1:29" ht="28.8" x14ac:dyDescent="0.3">
      <c r="A36" s="3" t="s">
        <v>997</v>
      </c>
      <c r="B36" s="3" t="s">
        <v>998</v>
      </c>
      <c r="C36" s="3" t="s">
        <v>999</v>
      </c>
      <c r="D36" s="3" t="s">
        <v>1000</v>
      </c>
      <c r="E36" s="3" t="s">
        <v>1001</v>
      </c>
      <c r="F36" s="3">
        <v>108</v>
      </c>
      <c r="G36" s="3" t="s">
        <v>1002</v>
      </c>
      <c r="H36" s="3"/>
      <c r="I36" s="10" t="s">
        <v>1003</v>
      </c>
      <c r="J36" s="10">
        <v>124</v>
      </c>
      <c r="K36" s="11" t="s">
        <v>1004</v>
      </c>
      <c r="L36" s="3"/>
      <c r="M36" s="3"/>
      <c r="N36" s="8" t="s">
        <v>1005</v>
      </c>
      <c r="O36" s="3" t="s">
        <v>1006</v>
      </c>
      <c r="P36" s="3" t="s">
        <v>1007</v>
      </c>
      <c r="Q36" s="3"/>
      <c r="R36" s="3"/>
      <c r="S36" s="3"/>
      <c r="T36" s="3"/>
      <c r="U36" s="3"/>
      <c r="V36" s="3"/>
      <c r="W36" s="3"/>
      <c r="X36" s="3"/>
      <c r="Y36" s="3"/>
      <c r="Z36" s="3"/>
      <c r="AA36" s="3"/>
      <c r="AB36" s="3"/>
      <c r="AC36" s="3"/>
    </row>
    <row r="37" spans="1:29" ht="28.8" x14ac:dyDescent="0.3">
      <c r="A37" s="3" t="s">
        <v>1008</v>
      </c>
      <c r="B37" s="3" t="s">
        <v>1009</v>
      </c>
      <c r="C37" s="3" t="s">
        <v>1010</v>
      </c>
      <c r="D37" s="3" t="s">
        <v>1011</v>
      </c>
      <c r="E37" s="3" t="s">
        <v>1012</v>
      </c>
      <c r="F37" s="3">
        <v>116</v>
      </c>
      <c r="G37" s="3" t="s">
        <v>1013</v>
      </c>
      <c r="H37" s="3"/>
      <c r="I37" s="10" t="s">
        <v>1014</v>
      </c>
      <c r="J37" s="10">
        <v>976</v>
      </c>
      <c r="K37" s="11" t="s">
        <v>1015</v>
      </c>
      <c r="L37" s="3"/>
      <c r="M37" s="3"/>
      <c r="N37" s="8" t="s">
        <v>1016</v>
      </c>
      <c r="O37" s="3" t="s">
        <v>1017</v>
      </c>
      <c r="P37" s="3" t="s">
        <v>1018</v>
      </c>
      <c r="Q37" s="3"/>
      <c r="R37" s="3"/>
      <c r="S37" s="3"/>
      <c r="T37" s="3"/>
      <c r="U37" s="3"/>
      <c r="V37" s="3"/>
      <c r="W37" s="3"/>
      <c r="X37" s="3"/>
      <c r="Y37" s="3"/>
      <c r="Z37" s="3"/>
      <c r="AA37" s="3"/>
      <c r="AB37" s="3"/>
      <c r="AC37" s="3"/>
    </row>
    <row r="38" spans="1:29" x14ac:dyDescent="0.3">
      <c r="A38" s="3" t="s">
        <v>1019</v>
      </c>
      <c r="B38" s="3" t="s">
        <v>1020</v>
      </c>
      <c r="C38" s="3" t="s">
        <v>1021</v>
      </c>
      <c r="D38" s="3" t="s">
        <v>1022</v>
      </c>
      <c r="E38" s="3" t="s">
        <v>1023</v>
      </c>
      <c r="F38" s="3">
        <v>950</v>
      </c>
      <c r="G38" s="3" t="s">
        <v>1024</v>
      </c>
      <c r="H38" s="3"/>
      <c r="I38" s="10" t="s">
        <v>1025</v>
      </c>
      <c r="J38" s="10">
        <v>756</v>
      </c>
      <c r="K38" s="11" t="s">
        <v>1026</v>
      </c>
      <c r="L38" s="3"/>
      <c r="M38" s="3"/>
      <c r="N38" s="8" t="s">
        <v>1027</v>
      </c>
      <c r="O38" s="3" t="s">
        <v>1028</v>
      </c>
      <c r="P38" s="3" t="s">
        <v>1029</v>
      </c>
      <c r="Q38" s="3"/>
      <c r="R38" s="3"/>
      <c r="S38" s="3"/>
      <c r="T38" s="3"/>
      <c r="U38" s="3"/>
      <c r="V38" s="3"/>
      <c r="W38" s="3"/>
      <c r="X38" s="3"/>
      <c r="Y38" s="3"/>
      <c r="Z38" s="3"/>
      <c r="AA38" s="3"/>
      <c r="AB38" s="3"/>
      <c r="AC38" s="3"/>
    </row>
    <row r="39" spans="1:29" ht="28.8" x14ac:dyDescent="0.3">
      <c r="A39" s="3" t="s">
        <v>1030</v>
      </c>
      <c r="B39" s="3" t="s">
        <v>1031</v>
      </c>
      <c r="C39" s="3" t="s">
        <v>1032</v>
      </c>
      <c r="D39" s="3" t="s">
        <v>1033</v>
      </c>
      <c r="E39" s="3" t="s">
        <v>1034</v>
      </c>
      <c r="F39" s="3">
        <v>124</v>
      </c>
      <c r="G39" s="3" t="s">
        <v>1035</v>
      </c>
      <c r="H39" s="3"/>
      <c r="I39" s="10" t="s">
        <v>1036</v>
      </c>
      <c r="J39" s="10">
        <v>990</v>
      </c>
      <c r="K39" s="11" t="s">
        <v>1037</v>
      </c>
      <c r="L39" s="3"/>
      <c r="M39" s="3"/>
      <c r="N39" s="8" t="s">
        <v>1038</v>
      </c>
      <c r="O39" s="3" t="s">
        <v>1039</v>
      </c>
      <c r="P39" s="3" t="s">
        <v>1040</v>
      </c>
      <c r="Q39" s="3"/>
      <c r="R39" s="3"/>
      <c r="S39" s="3"/>
      <c r="T39" s="3"/>
      <c r="U39" s="3"/>
      <c r="V39" s="3"/>
      <c r="W39" s="3"/>
      <c r="X39" s="3"/>
      <c r="Y39" s="3"/>
      <c r="Z39" s="3"/>
      <c r="AA39" s="3"/>
      <c r="AB39" s="3"/>
      <c r="AC39" s="3"/>
    </row>
    <row r="40" spans="1:29" x14ac:dyDescent="0.3">
      <c r="A40" s="3" t="s">
        <v>1041</v>
      </c>
      <c r="B40" s="3" t="s">
        <v>1042</v>
      </c>
      <c r="C40" s="3" t="s">
        <v>1043</v>
      </c>
      <c r="D40" s="3" t="s">
        <v>1044</v>
      </c>
      <c r="E40" s="3" t="s">
        <v>1045</v>
      </c>
      <c r="F40" s="3">
        <v>132</v>
      </c>
      <c r="G40" s="3" t="s">
        <v>1046</v>
      </c>
      <c r="H40" s="3"/>
      <c r="I40" s="10" t="s">
        <v>1047</v>
      </c>
      <c r="J40" s="10">
        <v>0</v>
      </c>
      <c r="K40" s="11" t="s">
        <v>1048</v>
      </c>
      <c r="L40" s="3"/>
      <c r="M40" s="3"/>
      <c r="N40" s="8" t="s">
        <v>1049</v>
      </c>
      <c r="O40" s="3" t="s">
        <v>1050</v>
      </c>
      <c r="P40" s="3" t="s">
        <v>1051</v>
      </c>
      <c r="Q40" s="3"/>
      <c r="R40" s="3"/>
      <c r="S40" s="3"/>
      <c r="T40" s="3"/>
      <c r="U40" s="3"/>
      <c r="V40" s="3"/>
      <c r="W40" s="3"/>
      <c r="X40" s="3"/>
      <c r="Y40" s="3"/>
      <c r="Z40" s="3"/>
      <c r="AA40" s="3"/>
      <c r="AB40" s="3"/>
      <c r="AC40" s="3"/>
    </row>
    <row r="41" spans="1:29" ht="28.8" x14ac:dyDescent="0.3">
      <c r="A41" s="3" t="s">
        <v>1052</v>
      </c>
      <c r="B41" s="3" t="s">
        <v>1053</v>
      </c>
      <c r="C41" s="3" t="s">
        <v>1054</v>
      </c>
      <c r="D41" s="3" t="s">
        <v>1055</v>
      </c>
      <c r="E41" s="3" t="s">
        <v>1056</v>
      </c>
      <c r="F41" s="3">
        <v>990</v>
      </c>
      <c r="G41" s="3" t="s">
        <v>1037</v>
      </c>
      <c r="H41" s="3"/>
      <c r="I41" s="10" t="s">
        <v>1057</v>
      </c>
      <c r="J41" s="10">
        <v>170</v>
      </c>
      <c r="K41" s="11" t="s">
        <v>1058</v>
      </c>
      <c r="L41" s="3"/>
      <c r="M41" s="3"/>
      <c r="N41" s="8" t="s">
        <v>1059</v>
      </c>
      <c r="O41" s="3" t="s">
        <v>1060</v>
      </c>
      <c r="P41" s="3" t="s">
        <v>1061</v>
      </c>
      <c r="Q41" s="3"/>
      <c r="R41" s="3"/>
      <c r="S41" s="3"/>
      <c r="T41" s="3"/>
      <c r="U41" s="3"/>
      <c r="V41" s="3"/>
      <c r="W41" s="3"/>
      <c r="X41" s="3"/>
      <c r="Y41" s="3"/>
      <c r="Z41" s="3"/>
      <c r="AA41" s="3"/>
      <c r="AB41" s="3"/>
      <c r="AC41" s="3"/>
    </row>
    <row r="42" spans="1:29" x14ac:dyDescent="0.3">
      <c r="A42" s="3" t="s">
        <v>1062</v>
      </c>
      <c r="B42" s="3" t="s">
        <v>1063</v>
      </c>
      <c r="C42" s="3" t="s">
        <v>1064</v>
      </c>
      <c r="D42" s="3" t="s">
        <v>1065</v>
      </c>
      <c r="E42" s="3" t="s">
        <v>1066</v>
      </c>
      <c r="F42" s="3">
        <v>0</v>
      </c>
      <c r="G42" s="3" t="s">
        <v>1067</v>
      </c>
      <c r="H42" s="3"/>
      <c r="I42" s="10" t="s">
        <v>1068</v>
      </c>
      <c r="J42" s="10">
        <v>188</v>
      </c>
      <c r="K42" s="11" t="s">
        <v>1069</v>
      </c>
      <c r="L42" s="3"/>
      <c r="M42" s="3"/>
      <c r="N42" s="8" t="s">
        <v>1070</v>
      </c>
      <c r="O42" s="3" t="s">
        <v>1071</v>
      </c>
      <c r="P42" s="3" t="s">
        <v>1072</v>
      </c>
      <c r="Q42" s="3"/>
      <c r="R42" s="3"/>
      <c r="S42" s="3"/>
      <c r="T42" s="3"/>
      <c r="U42" s="3"/>
      <c r="V42" s="3"/>
      <c r="W42" s="3"/>
      <c r="X42" s="3"/>
      <c r="Y42" s="3"/>
      <c r="Z42" s="3"/>
      <c r="AA42" s="3"/>
      <c r="AB42" s="3"/>
      <c r="AC42" s="3"/>
    </row>
    <row r="43" spans="1:29" x14ac:dyDescent="0.3">
      <c r="A43" s="3" t="s">
        <v>1073</v>
      </c>
      <c r="B43" s="3" t="s">
        <v>1074</v>
      </c>
      <c r="C43" s="3" t="s">
        <v>1075</v>
      </c>
      <c r="D43" s="3" t="s">
        <v>1076</v>
      </c>
      <c r="E43" s="3" t="s">
        <v>615</v>
      </c>
      <c r="F43" s="3">
        <v>978</v>
      </c>
      <c r="G43" s="3" t="s">
        <v>616</v>
      </c>
      <c r="H43" s="3"/>
      <c r="I43" s="10" t="s">
        <v>1077</v>
      </c>
      <c r="J43" s="10">
        <v>931</v>
      </c>
      <c r="K43" s="11" t="s">
        <v>1078</v>
      </c>
      <c r="L43" s="3"/>
      <c r="M43" s="3"/>
      <c r="N43" s="8" t="s">
        <v>1079</v>
      </c>
      <c r="O43" s="3" t="s">
        <v>1080</v>
      </c>
      <c r="P43" s="3" t="s">
        <v>1081</v>
      </c>
      <c r="Q43" s="3"/>
      <c r="R43" s="3"/>
      <c r="S43" s="3"/>
      <c r="T43" s="3"/>
      <c r="U43" s="3"/>
      <c r="V43" s="3"/>
      <c r="W43" s="3"/>
      <c r="X43" s="3"/>
      <c r="Y43" s="3"/>
      <c r="Z43" s="3"/>
      <c r="AA43" s="3"/>
      <c r="AB43" s="3"/>
      <c r="AC43" s="3"/>
    </row>
    <row r="44" spans="1:29" x14ac:dyDescent="0.3">
      <c r="A44" s="3" t="s">
        <v>1082</v>
      </c>
      <c r="B44" s="3" t="s">
        <v>1083</v>
      </c>
      <c r="C44" s="3" t="s">
        <v>1084</v>
      </c>
      <c r="D44" s="3" t="s">
        <v>1085</v>
      </c>
      <c r="E44" s="3" t="s">
        <v>1086</v>
      </c>
      <c r="F44" s="3">
        <v>170</v>
      </c>
      <c r="G44" s="3" t="s">
        <v>1087</v>
      </c>
      <c r="H44" s="3"/>
      <c r="I44" s="10" t="s">
        <v>1088</v>
      </c>
      <c r="J44" s="10">
        <v>132</v>
      </c>
      <c r="K44" s="11" t="s">
        <v>1089</v>
      </c>
      <c r="L44" s="3"/>
      <c r="M44" s="3"/>
      <c r="N44" s="8" t="s">
        <v>1090</v>
      </c>
      <c r="O44" s="3" t="s">
        <v>1091</v>
      </c>
      <c r="P44" s="3" t="s">
        <v>1092</v>
      </c>
      <c r="Q44" s="3"/>
      <c r="R44" s="3"/>
      <c r="S44" s="3"/>
      <c r="T44" s="3"/>
      <c r="U44" s="3"/>
      <c r="V44" s="3"/>
      <c r="W44" s="3"/>
      <c r="X44" s="3"/>
      <c r="Y44" s="3"/>
      <c r="Z44" s="3"/>
      <c r="AA44" s="3"/>
      <c r="AB44" s="3"/>
      <c r="AC44" s="3"/>
    </row>
    <row r="45" spans="1:29" x14ac:dyDescent="0.3">
      <c r="A45" s="3" t="s">
        <v>1093</v>
      </c>
      <c r="B45" s="3" t="s">
        <v>1094</v>
      </c>
      <c r="C45" s="3" t="s">
        <v>1095</v>
      </c>
      <c r="D45" s="3" t="s">
        <v>1096</v>
      </c>
      <c r="E45" s="3" t="s">
        <v>1097</v>
      </c>
      <c r="F45" s="3">
        <v>174</v>
      </c>
      <c r="G45" s="3" t="s">
        <v>1098</v>
      </c>
      <c r="H45" s="3"/>
      <c r="I45" s="10" t="s">
        <v>1099</v>
      </c>
      <c r="J45" s="10">
        <v>203</v>
      </c>
      <c r="K45" s="11" t="s">
        <v>1100</v>
      </c>
      <c r="L45" s="3"/>
      <c r="M45" s="3"/>
      <c r="N45" s="8" t="s">
        <v>1101</v>
      </c>
      <c r="O45" s="3" t="s">
        <v>1102</v>
      </c>
      <c r="P45" s="3" t="s">
        <v>1103</v>
      </c>
      <c r="Q45" s="3"/>
      <c r="R45" s="3"/>
      <c r="S45" s="3"/>
      <c r="T45" s="3"/>
      <c r="U45" s="3"/>
      <c r="V45" s="3"/>
      <c r="W45" s="3"/>
      <c r="X45" s="3"/>
      <c r="Y45" s="3"/>
      <c r="Z45" s="3"/>
      <c r="AA45" s="3"/>
      <c r="AB45" s="3"/>
      <c r="AC45" s="3"/>
    </row>
    <row r="46" spans="1:29" x14ac:dyDescent="0.3">
      <c r="A46" t="s">
        <v>1104</v>
      </c>
      <c r="B46" t="s">
        <v>1105</v>
      </c>
      <c r="C46" t="s">
        <v>1106</v>
      </c>
      <c r="D46" t="s">
        <v>1107</v>
      </c>
      <c r="E46" t="s">
        <v>1108</v>
      </c>
      <c r="F46">
        <v>408</v>
      </c>
      <c r="G46" t="s">
        <v>1109</v>
      </c>
      <c r="H46" s="3"/>
      <c r="I46" s="10" t="s">
        <v>1110</v>
      </c>
      <c r="J46" s="10">
        <v>262</v>
      </c>
      <c r="K46" s="11" t="s">
        <v>1111</v>
      </c>
      <c r="L46" s="3"/>
      <c r="M46" s="3"/>
      <c r="N46" s="8" t="s">
        <v>1112</v>
      </c>
      <c r="O46" s="3" t="s">
        <v>1113</v>
      </c>
      <c r="P46" s="3" t="s">
        <v>1114</v>
      </c>
      <c r="Q46" s="3"/>
      <c r="R46" s="3"/>
      <c r="S46" s="3"/>
      <c r="T46" s="3"/>
      <c r="U46" s="3"/>
      <c r="V46" s="3"/>
      <c r="W46" s="3"/>
      <c r="X46" s="3"/>
      <c r="Y46" s="3"/>
      <c r="Z46" s="3"/>
      <c r="AA46" s="3"/>
      <c r="AB46" s="3"/>
      <c r="AC46" s="3"/>
    </row>
    <row r="47" spans="1:29" ht="28.8" x14ac:dyDescent="0.3">
      <c r="A47" t="s">
        <v>1115</v>
      </c>
      <c r="B47" t="s">
        <v>1116</v>
      </c>
      <c r="C47" t="s">
        <v>1117</v>
      </c>
      <c r="D47" t="s">
        <v>1118</v>
      </c>
      <c r="E47" t="s">
        <v>1119</v>
      </c>
      <c r="F47">
        <v>410</v>
      </c>
      <c r="G47" t="s">
        <v>1120</v>
      </c>
      <c r="H47" s="3"/>
      <c r="I47" s="10" t="s">
        <v>1121</v>
      </c>
      <c r="J47" s="10">
        <v>208</v>
      </c>
      <c r="K47" s="11" t="s">
        <v>1122</v>
      </c>
      <c r="L47" s="3"/>
      <c r="M47" s="3"/>
      <c r="N47" s="8" t="s">
        <v>1123</v>
      </c>
      <c r="O47" s="3" t="s">
        <v>1124</v>
      </c>
      <c r="P47" s="3" t="s">
        <v>1125</v>
      </c>
      <c r="Q47" s="3"/>
      <c r="R47" s="3"/>
      <c r="S47" s="3"/>
      <c r="T47" s="3"/>
      <c r="U47" s="3"/>
      <c r="V47" s="3"/>
      <c r="W47" s="3"/>
      <c r="X47" s="3"/>
      <c r="Y47" s="3"/>
      <c r="Z47" s="3"/>
      <c r="AA47" s="3"/>
      <c r="AB47" s="3"/>
      <c r="AC47" s="3"/>
    </row>
    <row r="48" spans="1:29" ht="28.8" x14ac:dyDescent="0.3">
      <c r="A48" s="3" t="s">
        <v>1126</v>
      </c>
      <c r="B48" s="3" t="s">
        <v>1127</v>
      </c>
      <c r="C48" s="3" t="s">
        <v>1128</v>
      </c>
      <c r="D48" s="3" t="s">
        <v>1129</v>
      </c>
      <c r="E48" s="3" t="s">
        <v>1130</v>
      </c>
      <c r="F48" s="3">
        <v>188</v>
      </c>
      <c r="G48" s="3" t="s">
        <v>1131</v>
      </c>
      <c r="H48" s="3"/>
      <c r="I48" s="10" t="s">
        <v>1132</v>
      </c>
      <c r="J48" s="10">
        <v>214</v>
      </c>
      <c r="K48" s="11" t="s">
        <v>1133</v>
      </c>
      <c r="L48" s="3"/>
      <c r="M48" s="3"/>
      <c r="N48" s="8" t="s">
        <v>1134</v>
      </c>
      <c r="O48" s="3" t="s">
        <v>1135</v>
      </c>
      <c r="P48" s="3" t="s">
        <v>1136</v>
      </c>
      <c r="Q48" s="3"/>
      <c r="R48" s="3"/>
      <c r="S48" s="3"/>
      <c r="T48" s="3"/>
      <c r="U48" s="3"/>
      <c r="V48" s="3"/>
      <c r="W48" s="3"/>
      <c r="X48" s="3"/>
      <c r="Y48" s="3"/>
      <c r="Z48" s="3"/>
      <c r="AA48" s="3"/>
      <c r="AB48" s="3"/>
      <c r="AC48" s="3"/>
    </row>
    <row r="49" spans="1:29" x14ac:dyDescent="0.3">
      <c r="A49" s="3" t="s">
        <v>1137</v>
      </c>
      <c r="B49" s="3" t="s">
        <v>1138</v>
      </c>
      <c r="C49" s="3" t="s">
        <v>1139</v>
      </c>
      <c r="D49" s="3" t="s">
        <v>1140</v>
      </c>
      <c r="E49" s="3" t="s">
        <v>91</v>
      </c>
      <c r="F49" s="3">
        <v>952</v>
      </c>
      <c r="G49" s="3" t="s">
        <v>60</v>
      </c>
      <c r="H49" s="3"/>
      <c r="I49" s="10" t="s">
        <v>1141</v>
      </c>
      <c r="J49" s="10">
        <v>12</v>
      </c>
      <c r="K49" s="11" t="s">
        <v>1142</v>
      </c>
      <c r="L49" s="3"/>
      <c r="M49" s="3"/>
      <c r="N49" s="8" t="s">
        <v>1143</v>
      </c>
      <c r="O49" s="3" t="s">
        <v>1144</v>
      </c>
      <c r="P49" s="3" t="s">
        <v>1145</v>
      </c>
      <c r="Q49" s="3"/>
      <c r="R49" s="3"/>
      <c r="S49" s="3"/>
      <c r="T49" s="3"/>
      <c r="U49" s="3"/>
      <c r="V49" s="3"/>
      <c r="W49" s="3"/>
      <c r="X49" s="3"/>
      <c r="Y49" s="3"/>
      <c r="Z49" s="3"/>
      <c r="AA49" s="3"/>
      <c r="AB49" s="3"/>
      <c r="AC49" s="3"/>
    </row>
    <row r="50" spans="1:29" x14ac:dyDescent="0.3">
      <c r="A50" s="3" t="s">
        <v>1146</v>
      </c>
      <c r="B50" s="3" t="s">
        <v>1147</v>
      </c>
      <c r="C50" s="3" t="s">
        <v>1148</v>
      </c>
      <c r="D50" s="3" t="s">
        <v>1149</v>
      </c>
      <c r="E50" s="3" t="s">
        <v>1150</v>
      </c>
      <c r="F50" s="3">
        <v>191</v>
      </c>
      <c r="G50" s="3" t="s">
        <v>1151</v>
      </c>
      <c r="H50" s="3"/>
      <c r="I50" s="10" t="s">
        <v>1152</v>
      </c>
      <c r="J50" s="10">
        <v>818</v>
      </c>
      <c r="K50" s="11" t="s">
        <v>1153</v>
      </c>
      <c r="L50" s="3"/>
      <c r="M50" s="3"/>
      <c r="N50" s="8" t="s">
        <v>1154</v>
      </c>
      <c r="O50" s="3" t="s">
        <v>1155</v>
      </c>
      <c r="P50" s="3" t="s">
        <v>1156</v>
      </c>
      <c r="Q50" s="3"/>
      <c r="R50" s="3"/>
      <c r="S50" s="3"/>
      <c r="T50" s="3"/>
      <c r="U50" s="3"/>
      <c r="V50" s="3"/>
      <c r="W50" s="3"/>
      <c r="X50" s="3"/>
      <c r="Y50" s="3"/>
      <c r="Z50" s="3"/>
      <c r="AA50" s="3"/>
      <c r="AB50" s="3"/>
      <c r="AC50" s="3"/>
    </row>
    <row r="51" spans="1:29" x14ac:dyDescent="0.3">
      <c r="A51" s="3" t="s">
        <v>1157</v>
      </c>
      <c r="B51" s="3" t="s">
        <v>1158</v>
      </c>
      <c r="C51" s="3" t="s">
        <v>1159</v>
      </c>
      <c r="D51" s="3" t="s">
        <v>1160</v>
      </c>
      <c r="E51" s="3" t="s">
        <v>1161</v>
      </c>
      <c r="F51" s="3">
        <v>931</v>
      </c>
      <c r="G51" s="3" t="s">
        <v>1162</v>
      </c>
      <c r="H51" s="3"/>
      <c r="I51" s="10" t="s">
        <v>1163</v>
      </c>
      <c r="J51" s="10">
        <v>232</v>
      </c>
      <c r="K51" s="11" t="s">
        <v>1164</v>
      </c>
      <c r="L51" s="3"/>
      <c r="M51" s="3"/>
      <c r="N51" s="8" t="s">
        <v>1165</v>
      </c>
      <c r="O51" s="3" t="s">
        <v>1166</v>
      </c>
      <c r="P51" s="3" t="s">
        <v>1167</v>
      </c>
      <c r="Q51" s="3"/>
      <c r="R51" s="3"/>
      <c r="S51" s="3"/>
      <c r="T51" s="3"/>
      <c r="U51" s="3"/>
      <c r="V51" s="3"/>
      <c r="W51" s="3"/>
      <c r="X51" s="3"/>
      <c r="Y51" s="3"/>
      <c r="Z51" s="3"/>
      <c r="AA51" s="3"/>
      <c r="AB51" s="3"/>
      <c r="AC51" s="3"/>
    </row>
    <row r="52" spans="1:29" ht="28.8" x14ac:dyDescent="0.3">
      <c r="A52" s="3" t="s">
        <v>1168</v>
      </c>
      <c r="B52" s="3" t="s">
        <v>1169</v>
      </c>
      <c r="C52" s="3" t="s">
        <v>1170</v>
      </c>
      <c r="D52" s="3" t="s">
        <v>1171</v>
      </c>
      <c r="E52" s="3" t="s">
        <v>1172</v>
      </c>
      <c r="F52" s="3">
        <v>208</v>
      </c>
      <c r="G52" s="3" t="s">
        <v>1173</v>
      </c>
      <c r="H52" s="3"/>
      <c r="I52" s="10" t="s">
        <v>1174</v>
      </c>
      <c r="J52" s="10">
        <v>230</v>
      </c>
      <c r="K52" s="11" t="s">
        <v>1175</v>
      </c>
      <c r="L52" s="3"/>
      <c r="M52" s="3"/>
      <c r="N52" s="8" t="s">
        <v>1176</v>
      </c>
      <c r="O52" s="3" t="s">
        <v>1177</v>
      </c>
      <c r="P52" s="3" t="s">
        <v>1178</v>
      </c>
      <c r="Q52" s="3"/>
      <c r="R52" s="3"/>
      <c r="S52" s="3"/>
      <c r="T52" s="3"/>
      <c r="U52" s="3"/>
      <c r="V52" s="3"/>
      <c r="W52" s="3"/>
      <c r="X52" s="3"/>
      <c r="Y52" s="3"/>
      <c r="Z52" s="3"/>
      <c r="AA52" s="3"/>
      <c r="AB52" s="3"/>
      <c r="AC52" s="3"/>
    </row>
    <row r="53" spans="1:29" x14ac:dyDescent="0.3">
      <c r="A53" s="3" t="s">
        <v>1179</v>
      </c>
      <c r="B53" s="3" t="s">
        <v>1180</v>
      </c>
      <c r="C53" s="3" t="s">
        <v>1181</v>
      </c>
      <c r="D53" s="3" t="s">
        <v>1182</v>
      </c>
      <c r="E53" s="3" t="s">
        <v>1183</v>
      </c>
      <c r="F53" s="3">
        <v>96</v>
      </c>
      <c r="G53" s="3" t="s">
        <v>1184</v>
      </c>
      <c r="H53" s="3"/>
      <c r="I53" s="10" t="s">
        <v>1185</v>
      </c>
      <c r="J53" s="10">
        <v>978</v>
      </c>
      <c r="K53" s="11" t="s">
        <v>1186</v>
      </c>
      <c r="L53" s="3"/>
      <c r="M53" s="3"/>
      <c r="N53" s="8" t="s">
        <v>1187</v>
      </c>
      <c r="O53" s="3" t="s">
        <v>1188</v>
      </c>
      <c r="P53" s="3" t="s">
        <v>188</v>
      </c>
      <c r="Q53" s="3"/>
      <c r="R53" s="3"/>
      <c r="S53" s="3"/>
      <c r="T53" s="3"/>
      <c r="U53" s="3"/>
      <c r="V53" s="3"/>
      <c r="W53" s="3"/>
      <c r="X53" s="3"/>
      <c r="Y53" s="3"/>
      <c r="Z53" s="3"/>
      <c r="AA53" s="3"/>
      <c r="AB53" s="3"/>
      <c r="AC53" s="3"/>
    </row>
    <row r="54" spans="1:29" x14ac:dyDescent="0.3">
      <c r="A54" s="3" t="s">
        <v>1189</v>
      </c>
      <c r="B54" s="3" t="s">
        <v>1190</v>
      </c>
      <c r="C54" s="3" t="s">
        <v>1191</v>
      </c>
      <c r="D54" s="3" t="s">
        <v>1192</v>
      </c>
      <c r="E54" s="3" t="s">
        <v>1193</v>
      </c>
      <c r="F54" s="3">
        <v>262</v>
      </c>
      <c r="G54" s="3" t="s">
        <v>1194</v>
      </c>
      <c r="H54" s="3"/>
      <c r="I54" s="10" t="s">
        <v>1195</v>
      </c>
      <c r="J54" s="10">
        <v>242</v>
      </c>
      <c r="K54" s="11" t="s">
        <v>1196</v>
      </c>
      <c r="L54" s="3"/>
      <c r="M54" s="3"/>
      <c r="N54" s="8" t="s">
        <v>1197</v>
      </c>
      <c r="O54" s="3" t="s">
        <v>1198</v>
      </c>
      <c r="P54" s="3" t="s">
        <v>182</v>
      </c>
      <c r="Q54" s="3"/>
      <c r="R54" s="3"/>
      <c r="S54" s="3"/>
      <c r="T54" s="3"/>
      <c r="U54" s="3"/>
      <c r="V54" s="3"/>
      <c r="W54" s="3"/>
      <c r="X54" s="3"/>
      <c r="Y54" s="3"/>
      <c r="Z54" s="3"/>
      <c r="AA54" s="3"/>
      <c r="AB54" s="3"/>
      <c r="AC54" s="3"/>
    </row>
    <row r="55" spans="1:29" ht="28.8" x14ac:dyDescent="0.3">
      <c r="A55" s="3" t="s">
        <v>1199</v>
      </c>
      <c r="B55" s="3" t="s">
        <v>1200</v>
      </c>
      <c r="C55" s="3" t="s">
        <v>1201</v>
      </c>
      <c r="D55" s="3" t="s">
        <v>1202</v>
      </c>
      <c r="E55" s="3" t="s">
        <v>657</v>
      </c>
      <c r="F55" s="3">
        <v>951</v>
      </c>
      <c r="G55" s="3" t="s">
        <v>658</v>
      </c>
      <c r="H55" s="3"/>
      <c r="I55" s="10" t="s">
        <v>1203</v>
      </c>
      <c r="J55" s="10">
        <v>238</v>
      </c>
      <c r="K55" s="11" t="s">
        <v>1204</v>
      </c>
      <c r="L55" s="3"/>
      <c r="M55" s="3"/>
      <c r="N55" s="8" t="s">
        <v>1205</v>
      </c>
      <c r="O55" s="3" t="s">
        <v>1206</v>
      </c>
      <c r="P55" s="3" t="s">
        <v>1207</v>
      </c>
      <c r="Q55" s="3"/>
      <c r="R55" s="3"/>
      <c r="S55" s="3"/>
      <c r="T55" s="3"/>
      <c r="U55" s="3"/>
      <c r="V55" s="3"/>
      <c r="W55" s="3"/>
      <c r="X55" s="3"/>
      <c r="Y55" s="3"/>
      <c r="Z55" s="3"/>
      <c r="AA55" s="3"/>
      <c r="AB55" s="3"/>
      <c r="AC55" s="3"/>
    </row>
    <row r="56" spans="1:29" x14ac:dyDescent="0.3">
      <c r="A56" t="s">
        <v>1208</v>
      </c>
      <c r="B56" t="s">
        <v>1209</v>
      </c>
      <c r="C56" t="s">
        <v>1210</v>
      </c>
      <c r="D56" t="s">
        <v>1211</v>
      </c>
      <c r="E56" t="s">
        <v>1212</v>
      </c>
      <c r="F56">
        <v>818</v>
      </c>
      <c r="G56" t="s">
        <v>1213</v>
      </c>
      <c r="H56" s="3"/>
      <c r="I56" s="10" t="s">
        <v>1214</v>
      </c>
      <c r="J56" s="10">
        <v>826</v>
      </c>
      <c r="K56" s="11" t="s">
        <v>1215</v>
      </c>
      <c r="L56" s="3"/>
      <c r="M56" s="3"/>
      <c r="N56" s="8" t="s">
        <v>1216</v>
      </c>
      <c r="O56" s="3" t="s">
        <v>1217</v>
      </c>
      <c r="P56" s="3" t="s">
        <v>1218</v>
      </c>
      <c r="Q56" s="3"/>
      <c r="R56" s="3"/>
      <c r="S56" s="3"/>
      <c r="T56" s="3"/>
      <c r="U56" s="3"/>
      <c r="V56" s="3"/>
      <c r="W56" s="3"/>
      <c r="X56" s="3"/>
      <c r="Y56" s="3"/>
      <c r="Z56" s="3"/>
      <c r="AA56" s="3"/>
      <c r="AB56" s="3"/>
      <c r="AC56" s="3"/>
    </row>
    <row r="57" spans="1:29" x14ac:dyDescent="0.3">
      <c r="A57" t="s">
        <v>1219</v>
      </c>
      <c r="B57" t="s">
        <v>1220</v>
      </c>
      <c r="C57" t="s">
        <v>1221</v>
      </c>
      <c r="D57" t="s">
        <v>1222</v>
      </c>
      <c r="E57" t="s">
        <v>1223</v>
      </c>
      <c r="F57">
        <v>784</v>
      </c>
      <c r="G57" t="s">
        <v>1224</v>
      </c>
      <c r="H57" s="3"/>
      <c r="I57" s="10" t="s">
        <v>1225</v>
      </c>
      <c r="J57" s="10">
        <v>981</v>
      </c>
      <c r="K57" s="11" t="s">
        <v>1226</v>
      </c>
      <c r="L57" s="3"/>
      <c r="M57" s="3"/>
      <c r="N57" s="8" t="s">
        <v>1227</v>
      </c>
      <c r="O57" s="3" t="s">
        <v>1228</v>
      </c>
      <c r="P57" s="3" t="s">
        <v>1229</v>
      </c>
      <c r="Q57" s="3"/>
      <c r="R57" s="3"/>
      <c r="S57" s="3"/>
      <c r="T57" s="3"/>
      <c r="U57" s="3"/>
      <c r="V57" s="3"/>
      <c r="W57" s="3"/>
      <c r="X57" s="3"/>
      <c r="Y57" s="3"/>
      <c r="Z57" s="3"/>
      <c r="AA57" s="3"/>
      <c r="AB57" s="3"/>
      <c r="AC57" s="3"/>
    </row>
    <row r="58" spans="1:29" ht="43.2" x14ac:dyDescent="0.3">
      <c r="A58" t="s">
        <v>1230</v>
      </c>
      <c r="B58" t="s">
        <v>1231</v>
      </c>
      <c r="C58" t="s">
        <v>1232</v>
      </c>
      <c r="D58" t="s">
        <v>1233</v>
      </c>
      <c r="E58" t="s">
        <v>184</v>
      </c>
      <c r="F58">
        <v>840</v>
      </c>
      <c r="G58" t="s">
        <v>1234</v>
      </c>
      <c r="H58" s="3"/>
      <c r="I58" s="10" t="s">
        <v>1235</v>
      </c>
      <c r="J58" s="10">
        <v>0</v>
      </c>
      <c r="K58" s="11" t="s">
        <v>1236</v>
      </c>
      <c r="L58" s="3"/>
      <c r="M58" s="3"/>
      <c r="N58" s="8" t="s">
        <v>1237</v>
      </c>
      <c r="O58" s="3" t="s">
        <v>1238</v>
      </c>
      <c r="P58" s="3" t="s">
        <v>1239</v>
      </c>
      <c r="Q58" s="3"/>
      <c r="R58" s="3"/>
      <c r="S58" s="3"/>
      <c r="T58" s="3"/>
      <c r="U58" s="3"/>
      <c r="V58" s="3"/>
      <c r="W58" s="3"/>
      <c r="X58" s="3"/>
      <c r="Y58" s="3"/>
      <c r="Z58" s="3"/>
      <c r="AA58" s="3"/>
      <c r="AB58" s="3"/>
      <c r="AC58" s="3"/>
    </row>
    <row r="59" spans="1:29" x14ac:dyDescent="0.3">
      <c r="A59" t="s">
        <v>1240</v>
      </c>
      <c r="B59" t="s">
        <v>1241</v>
      </c>
      <c r="C59" t="s">
        <v>1242</v>
      </c>
      <c r="D59" t="s">
        <v>1243</v>
      </c>
      <c r="E59" t="s">
        <v>1244</v>
      </c>
      <c r="F59">
        <v>232</v>
      </c>
      <c r="G59" t="s">
        <v>1245</v>
      </c>
      <c r="H59" s="3"/>
      <c r="I59" s="10" t="s">
        <v>1246</v>
      </c>
      <c r="J59" s="10">
        <v>936</v>
      </c>
      <c r="K59" s="11" t="s">
        <v>1247</v>
      </c>
      <c r="L59" s="3"/>
      <c r="M59" s="3"/>
      <c r="N59" s="8" t="s">
        <v>1248</v>
      </c>
      <c r="O59" s="3" t="s">
        <v>1249</v>
      </c>
      <c r="P59" s="3" t="s">
        <v>1250</v>
      </c>
      <c r="Q59" s="3"/>
      <c r="R59" s="3"/>
      <c r="S59" s="3"/>
      <c r="T59" s="3"/>
      <c r="U59" s="3"/>
      <c r="V59" s="3"/>
      <c r="W59" s="3"/>
      <c r="X59" s="3"/>
      <c r="Y59" s="3"/>
      <c r="Z59" s="3"/>
      <c r="AA59" s="3"/>
      <c r="AB59" s="3"/>
      <c r="AC59" s="3"/>
    </row>
    <row r="60" spans="1:29" x14ac:dyDescent="0.3">
      <c r="A60" t="s">
        <v>1251</v>
      </c>
      <c r="B60" t="s">
        <v>1252</v>
      </c>
      <c r="C60" t="s">
        <v>1253</v>
      </c>
      <c r="D60" t="s">
        <v>1254</v>
      </c>
      <c r="E60" t="s">
        <v>615</v>
      </c>
      <c r="F60">
        <v>978</v>
      </c>
      <c r="G60" t="s">
        <v>616</v>
      </c>
      <c r="H60" s="3"/>
      <c r="I60" s="10" t="s">
        <v>1255</v>
      </c>
      <c r="J60" s="10">
        <v>292</v>
      </c>
      <c r="K60" s="11" t="s">
        <v>1256</v>
      </c>
      <c r="L60" s="3"/>
      <c r="M60" s="3"/>
      <c r="N60" s="8" t="s">
        <v>1257</v>
      </c>
      <c r="O60" s="3" t="s">
        <v>1258</v>
      </c>
      <c r="P60" s="3" t="s">
        <v>1259</v>
      </c>
      <c r="Q60" s="3"/>
      <c r="R60" s="3"/>
      <c r="S60" s="3"/>
      <c r="T60" s="3"/>
      <c r="U60" s="3"/>
      <c r="V60" s="3"/>
      <c r="W60" s="3"/>
      <c r="X60" s="3"/>
      <c r="Y60" s="3"/>
      <c r="Z60" s="3"/>
      <c r="AA60" s="3"/>
      <c r="AB60" s="3"/>
      <c r="AC60" s="3"/>
    </row>
    <row r="61" spans="1:29" x14ac:dyDescent="0.3">
      <c r="A61" t="s">
        <v>1260</v>
      </c>
      <c r="B61" t="s">
        <v>1261</v>
      </c>
      <c r="C61" t="s">
        <v>1262</v>
      </c>
      <c r="D61" t="s">
        <v>1263</v>
      </c>
      <c r="E61" t="s">
        <v>615</v>
      </c>
      <c r="F61">
        <v>978</v>
      </c>
      <c r="G61" t="s">
        <v>616</v>
      </c>
      <c r="H61" s="3"/>
      <c r="I61" s="10" t="s">
        <v>1264</v>
      </c>
      <c r="J61" s="10">
        <v>270</v>
      </c>
      <c r="K61" s="11" t="s">
        <v>1265</v>
      </c>
      <c r="L61" s="3"/>
      <c r="M61" s="3"/>
      <c r="N61" s="8" t="s">
        <v>1266</v>
      </c>
      <c r="O61" s="3" t="s">
        <v>1267</v>
      </c>
      <c r="P61" s="3" t="s">
        <v>1268</v>
      </c>
      <c r="Q61" s="3"/>
      <c r="R61" s="3"/>
      <c r="S61" s="3"/>
      <c r="T61" s="3"/>
      <c r="U61" s="3"/>
      <c r="V61" s="3"/>
      <c r="W61" s="3"/>
      <c r="X61" s="3"/>
      <c r="Y61" s="3"/>
      <c r="Z61" s="3"/>
      <c r="AA61" s="3"/>
      <c r="AB61" s="3"/>
      <c r="AC61" s="3"/>
    </row>
    <row r="62" spans="1:29" x14ac:dyDescent="0.3">
      <c r="A62" t="s">
        <v>1269</v>
      </c>
      <c r="B62" t="s">
        <v>1270</v>
      </c>
      <c r="C62" t="s">
        <v>1271</v>
      </c>
      <c r="D62" t="s">
        <v>1272</v>
      </c>
      <c r="E62" t="s">
        <v>1273</v>
      </c>
      <c r="F62">
        <v>748</v>
      </c>
      <c r="G62" t="s">
        <v>1274</v>
      </c>
      <c r="I62" s="1" t="s">
        <v>1275</v>
      </c>
      <c r="J62" s="1">
        <v>324</v>
      </c>
      <c r="K62" s="2" t="s">
        <v>1276</v>
      </c>
      <c r="N62" s="8" t="s">
        <v>1277</v>
      </c>
      <c r="O62" s="3" t="s">
        <v>1278</v>
      </c>
      <c r="P62" s="3" t="s">
        <v>1279</v>
      </c>
      <c r="Q62" s="3"/>
      <c r="R62" s="3"/>
      <c r="S62" s="3"/>
    </row>
    <row r="63" spans="1:29" ht="28.8" x14ac:dyDescent="0.3">
      <c r="A63" s="3" t="s">
        <v>1280</v>
      </c>
      <c r="B63" s="3" t="s">
        <v>1281</v>
      </c>
      <c r="C63" s="3" t="s">
        <v>1282</v>
      </c>
      <c r="D63" s="3" t="s">
        <v>1283</v>
      </c>
      <c r="E63" s="3" t="s">
        <v>184</v>
      </c>
      <c r="F63" s="3">
        <v>840</v>
      </c>
      <c r="G63" s="3" t="s">
        <v>1234</v>
      </c>
      <c r="I63" s="1" t="s">
        <v>1284</v>
      </c>
      <c r="J63" s="1">
        <v>320</v>
      </c>
      <c r="K63" s="2" t="s">
        <v>1285</v>
      </c>
      <c r="N63" s="8" t="s">
        <v>1286</v>
      </c>
      <c r="O63" s="3" t="s">
        <v>1287</v>
      </c>
      <c r="P63" s="3" t="s">
        <v>1288</v>
      </c>
      <c r="Q63" s="3"/>
      <c r="R63" s="3"/>
      <c r="S63" s="3"/>
    </row>
    <row r="64" spans="1:29" ht="28.8" x14ac:dyDescent="0.3">
      <c r="A64" t="s">
        <v>1289</v>
      </c>
      <c r="B64" t="s">
        <v>1290</v>
      </c>
      <c r="C64" t="s">
        <v>1291</v>
      </c>
      <c r="D64" t="s">
        <v>1292</v>
      </c>
      <c r="E64" t="s">
        <v>1293</v>
      </c>
      <c r="F64">
        <v>230</v>
      </c>
      <c r="G64" t="s">
        <v>1294</v>
      </c>
      <c r="I64" s="1" t="s">
        <v>1295</v>
      </c>
      <c r="J64" s="1">
        <v>328</v>
      </c>
      <c r="K64" s="2" t="s">
        <v>1296</v>
      </c>
      <c r="N64" s="8" t="s">
        <v>1297</v>
      </c>
      <c r="O64" s="3" t="s">
        <v>1298</v>
      </c>
      <c r="P64" s="3" t="s">
        <v>1299</v>
      </c>
      <c r="Q64" s="3"/>
      <c r="R64" s="3"/>
      <c r="S64" s="3"/>
    </row>
    <row r="65" spans="1:19" ht="28.8" x14ac:dyDescent="0.3">
      <c r="A65" t="s">
        <v>1300</v>
      </c>
      <c r="B65" t="s">
        <v>1301</v>
      </c>
      <c r="C65" t="s">
        <v>1302</v>
      </c>
      <c r="D65" t="s">
        <v>1303</v>
      </c>
      <c r="E65" t="s">
        <v>1304</v>
      </c>
      <c r="F65">
        <v>643</v>
      </c>
      <c r="G65" t="s">
        <v>1305</v>
      </c>
      <c r="I65" s="1" t="s">
        <v>1306</v>
      </c>
      <c r="J65" s="1">
        <v>344</v>
      </c>
      <c r="K65" s="2" t="s">
        <v>1307</v>
      </c>
      <c r="N65" s="8" t="s">
        <v>1308</v>
      </c>
      <c r="O65" s="3" t="s">
        <v>1309</v>
      </c>
      <c r="P65" s="3" t="s">
        <v>1310</v>
      </c>
      <c r="Q65" s="3"/>
      <c r="R65" s="3"/>
      <c r="S65" s="3"/>
    </row>
    <row r="66" spans="1:19" ht="43.2" x14ac:dyDescent="0.3">
      <c r="A66" t="s">
        <v>1311</v>
      </c>
      <c r="B66" t="s">
        <v>1312</v>
      </c>
      <c r="C66" t="s">
        <v>1313</v>
      </c>
      <c r="D66" t="s">
        <v>1314</v>
      </c>
      <c r="E66" t="s">
        <v>1315</v>
      </c>
      <c r="F66">
        <v>242</v>
      </c>
      <c r="G66" t="s">
        <v>1316</v>
      </c>
      <c r="I66" s="1" t="s">
        <v>1317</v>
      </c>
      <c r="J66" s="1">
        <v>340</v>
      </c>
      <c r="K66" s="2" t="s">
        <v>1318</v>
      </c>
      <c r="N66" s="8" t="s">
        <v>1319</v>
      </c>
      <c r="O66" s="3" t="s">
        <v>1320</v>
      </c>
      <c r="P66" s="3" t="s">
        <v>1321</v>
      </c>
      <c r="Q66" s="3"/>
      <c r="R66" s="3"/>
      <c r="S66" s="3"/>
    </row>
    <row r="67" spans="1:19" ht="28.8" x14ac:dyDescent="0.3">
      <c r="A67" t="s">
        <v>1322</v>
      </c>
      <c r="B67" t="s">
        <v>1323</v>
      </c>
      <c r="C67" t="s">
        <v>1324</v>
      </c>
      <c r="D67" t="s">
        <v>1325</v>
      </c>
      <c r="E67" t="s">
        <v>615</v>
      </c>
      <c r="F67">
        <v>978</v>
      </c>
      <c r="G67" t="s">
        <v>616</v>
      </c>
      <c r="I67" s="1" t="s">
        <v>1326</v>
      </c>
      <c r="J67" s="1">
        <v>191</v>
      </c>
      <c r="K67" s="2" t="s">
        <v>1327</v>
      </c>
      <c r="N67" s="8" t="s">
        <v>1328</v>
      </c>
      <c r="O67" s="3" t="s">
        <v>1329</v>
      </c>
      <c r="P67" s="3" t="s">
        <v>1330</v>
      </c>
      <c r="Q67" s="3"/>
      <c r="R67" s="3"/>
      <c r="S67" s="3"/>
    </row>
    <row r="68" spans="1:19" x14ac:dyDescent="0.3">
      <c r="A68" t="s">
        <v>1331</v>
      </c>
      <c r="B68" t="s">
        <v>1332</v>
      </c>
      <c r="C68" t="s">
        <v>1333</v>
      </c>
      <c r="D68" t="s">
        <v>1334</v>
      </c>
      <c r="E68" t="s">
        <v>615</v>
      </c>
      <c r="F68">
        <v>978</v>
      </c>
      <c r="G68" t="s">
        <v>616</v>
      </c>
      <c r="I68" s="1" t="s">
        <v>1335</v>
      </c>
      <c r="J68" s="1">
        <v>332</v>
      </c>
      <c r="K68" s="2" t="s">
        <v>1336</v>
      </c>
      <c r="N68" s="8" t="s">
        <v>1337</v>
      </c>
      <c r="O68" s="3" t="s">
        <v>1338</v>
      </c>
      <c r="P68" s="3" t="s">
        <v>1339</v>
      </c>
      <c r="Q68" s="3"/>
      <c r="R68" s="3"/>
      <c r="S68" s="3"/>
    </row>
    <row r="69" spans="1:19" x14ac:dyDescent="0.3">
      <c r="A69" t="s">
        <v>1340</v>
      </c>
      <c r="B69" t="s">
        <v>1341</v>
      </c>
      <c r="C69" t="s">
        <v>1342</v>
      </c>
      <c r="D69" t="s">
        <v>1343</v>
      </c>
      <c r="E69" t="s">
        <v>1023</v>
      </c>
      <c r="F69">
        <v>950</v>
      </c>
      <c r="G69" t="s">
        <v>1024</v>
      </c>
      <c r="I69" s="1" t="s">
        <v>1344</v>
      </c>
      <c r="J69" s="1">
        <v>348</v>
      </c>
      <c r="K69" s="2" t="s">
        <v>1345</v>
      </c>
      <c r="N69" s="8" t="s">
        <v>1346</v>
      </c>
      <c r="O69" s="3" t="s">
        <v>1347</v>
      </c>
      <c r="P69" s="3" t="s">
        <v>1348</v>
      </c>
      <c r="Q69" s="3"/>
      <c r="R69" s="3"/>
      <c r="S69" s="3"/>
    </row>
    <row r="70" spans="1:19" ht="28.8" x14ac:dyDescent="0.3">
      <c r="A70" t="s">
        <v>1349</v>
      </c>
      <c r="B70" t="s">
        <v>1350</v>
      </c>
      <c r="C70" t="s">
        <v>1351</v>
      </c>
      <c r="D70" t="s">
        <v>1352</v>
      </c>
      <c r="E70" t="s">
        <v>1353</v>
      </c>
      <c r="F70">
        <v>270</v>
      </c>
      <c r="G70" t="s">
        <v>1354</v>
      </c>
      <c r="I70" s="1" t="s">
        <v>1355</v>
      </c>
      <c r="J70" s="1">
        <v>360</v>
      </c>
      <c r="K70" s="2" t="s">
        <v>1356</v>
      </c>
      <c r="N70" s="8" t="s">
        <v>1357</v>
      </c>
      <c r="O70" s="3" t="s">
        <v>1358</v>
      </c>
      <c r="P70" s="3" t="s">
        <v>1359</v>
      </c>
      <c r="Q70" s="3"/>
      <c r="R70" s="3"/>
      <c r="S70" s="3"/>
    </row>
    <row r="71" spans="1:19" x14ac:dyDescent="0.3">
      <c r="A71" t="s">
        <v>1360</v>
      </c>
      <c r="B71" t="s">
        <v>1361</v>
      </c>
      <c r="C71" t="s">
        <v>1362</v>
      </c>
      <c r="D71" t="s">
        <v>1363</v>
      </c>
      <c r="E71" t="s">
        <v>1364</v>
      </c>
      <c r="F71">
        <v>981</v>
      </c>
      <c r="G71" t="s">
        <v>1365</v>
      </c>
      <c r="I71" s="1" t="s">
        <v>1366</v>
      </c>
      <c r="J71" s="1">
        <v>376</v>
      </c>
      <c r="K71" s="2" t="s">
        <v>1367</v>
      </c>
      <c r="N71" s="8" t="s">
        <v>1368</v>
      </c>
      <c r="O71" s="3" t="s">
        <v>1369</v>
      </c>
      <c r="P71" s="3" t="s">
        <v>1370</v>
      </c>
      <c r="Q71" s="3"/>
      <c r="R71" s="3"/>
      <c r="S71" s="3"/>
    </row>
    <row r="72" spans="1:19" ht="28.8" x14ac:dyDescent="0.3">
      <c r="A72" s="3" t="s">
        <v>1371</v>
      </c>
      <c r="B72" t="s">
        <v>1372</v>
      </c>
      <c r="C72" t="s">
        <v>1373</v>
      </c>
      <c r="D72" t="s">
        <v>1374</v>
      </c>
      <c r="I72" s="1" t="s">
        <v>1375</v>
      </c>
      <c r="J72" s="1">
        <v>0</v>
      </c>
      <c r="K72" s="2" t="s">
        <v>1376</v>
      </c>
      <c r="N72" s="8" t="s">
        <v>1377</v>
      </c>
      <c r="O72" s="3" t="s">
        <v>1378</v>
      </c>
      <c r="P72" s="3" t="s">
        <v>1379</v>
      </c>
      <c r="Q72" s="3"/>
      <c r="R72" s="3"/>
      <c r="S72" s="3"/>
    </row>
    <row r="73" spans="1:19" x14ac:dyDescent="0.3">
      <c r="A73" t="s">
        <v>1380</v>
      </c>
      <c r="B73" t="s">
        <v>1381</v>
      </c>
      <c r="C73" t="s">
        <v>1382</v>
      </c>
      <c r="D73" t="s">
        <v>1383</v>
      </c>
      <c r="E73" t="s">
        <v>1384</v>
      </c>
      <c r="F73">
        <v>936</v>
      </c>
      <c r="G73" t="s">
        <v>1385</v>
      </c>
      <c r="I73" s="1" t="s">
        <v>1386</v>
      </c>
      <c r="J73" s="1">
        <v>356</v>
      </c>
      <c r="K73" s="2" t="s">
        <v>1387</v>
      </c>
      <c r="N73" s="8" t="s">
        <v>1388</v>
      </c>
      <c r="O73" s="3" t="s">
        <v>1389</v>
      </c>
      <c r="P73" s="3" t="s">
        <v>1390</v>
      </c>
      <c r="Q73" s="3"/>
      <c r="R73" s="3"/>
      <c r="S73" s="3"/>
    </row>
    <row r="74" spans="1:19" ht="43.2" x14ac:dyDescent="0.3">
      <c r="A74" t="s">
        <v>1391</v>
      </c>
      <c r="B74" t="s">
        <v>1392</v>
      </c>
      <c r="C74" t="s">
        <v>1393</v>
      </c>
      <c r="D74" t="s">
        <v>1394</v>
      </c>
      <c r="E74" t="s">
        <v>1395</v>
      </c>
      <c r="F74">
        <v>292</v>
      </c>
      <c r="G74" t="s">
        <v>1396</v>
      </c>
      <c r="I74" s="1" t="s">
        <v>1397</v>
      </c>
      <c r="J74" s="1">
        <v>368</v>
      </c>
      <c r="K74" s="2" t="s">
        <v>1398</v>
      </c>
      <c r="N74" s="8">
        <v>7103</v>
      </c>
      <c r="O74" s="3" t="s">
        <v>1399</v>
      </c>
      <c r="P74" s="3" t="s">
        <v>1400</v>
      </c>
      <c r="Q74" s="3"/>
      <c r="R74" s="3"/>
      <c r="S74" s="3"/>
    </row>
    <row r="75" spans="1:19" x14ac:dyDescent="0.3">
      <c r="A75" t="s">
        <v>1401</v>
      </c>
      <c r="B75" t="s">
        <v>1402</v>
      </c>
      <c r="C75" t="s">
        <v>1403</v>
      </c>
      <c r="D75" t="s">
        <v>1404</v>
      </c>
      <c r="E75" t="s">
        <v>615</v>
      </c>
      <c r="F75">
        <v>978</v>
      </c>
      <c r="G75" t="s">
        <v>616</v>
      </c>
      <c r="I75" s="1" t="s">
        <v>1405</v>
      </c>
      <c r="J75" s="1">
        <v>364</v>
      </c>
      <c r="K75" s="2" t="s">
        <v>1406</v>
      </c>
      <c r="N75" s="3"/>
      <c r="O75" s="3"/>
      <c r="P75" s="3"/>
      <c r="Q75" s="3"/>
      <c r="R75" s="3"/>
      <c r="S75" s="3"/>
    </row>
    <row r="76" spans="1:19" x14ac:dyDescent="0.3">
      <c r="A76" t="s">
        <v>1407</v>
      </c>
      <c r="B76" t="s">
        <v>1408</v>
      </c>
      <c r="C76" t="s">
        <v>1409</v>
      </c>
      <c r="D76" t="s">
        <v>1410</v>
      </c>
      <c r="E76" t="s">
        <v>657</v>
      </c>
      <c r="F76">
        <v>951</v>
      </c>
      <c r="G76" t="s">
        <v>658</v>
      </c>
      <c r="I76" s="1" t="s">
        <v>1411</v>
      </c>
      <c r="J76" s="1">
        <v>352</v>
      </c>
      <c r="K76" s="2" t="s">
        <v>1412</v>
      </c>
      <c r="N76" s="3"/>
      <c r="O76" s="3"/>
      <c r="P76" s="3"/>
      <c r="Q76" s="3"/>
      <c r="R76" s="3"/>
      <c r="S76" s="3"/>
    </row>
    <row r="77" spans="1:19" x14ac:dyDescent="0.3">
      <c r="A77" t="s">
        <v>1413</v>
      </c>
      <c r="B77" t="s">
        <v>1414</v>
      </c>
      <c r="C77" t="s">
        <v>1415</v>
      </c>
      <c r="D77" t="s">
        <v>1416</v>
      </c>
      <c r="E77" t="s">
        <v>1172</v>
      </c>
      <c r="F77">
        <v>208</v>
      </c>
      <c r="G77" t="s">
        <v>1173</v>
      </c>
      <c r="I77" s="1" t="s">
        <v>1417</v>
      </c>
      <c r="J77" s="1">
        <v>0</v>
      </c>
      <c r="K77" s="2" t="s">
        <v>1418</v>
      </c>
      <c r="N77" s="3"/>
      <c r="O77" s="3"/>
      <c r="P77" s="3"/>
    </row>
    <row r="78" spans="1:19" x14ac:dyDescent="0.3">
      <c r="A78" t="s">
        <v>1419</v>
      </c>
      <c r="B78" t="s">
        <v>1420</v>
      </c>
      <c r="C78" t="s">
        <v>1421</v>
      </c>
      <c r="D78" t="s">
        <v>1422</v>
      </c>
      <c r="E78" t="s">
        <v>615</v>
      </c>
      <c r="F78">
        <v>978</v>
      </c>
      <c r="G78" t="s">
        <v>616</v>
      </c>
      <c r="I78" s="1" t="s">
        <v>1423</v>
      </c>
      <c r="J78" s="1">
        <v>388</v>
      </c>
      <c r="K78" s="2" t="s">
        <v>1424</v>
      </c>
    </row>
    <row r="79" spans="1:19" x14ac:dyDescent="0.3">
      <c r="A79" t="s">
        <v>1425</v>
      </c>
      <c r="B79" t="s">
        <v>1426</v>
      </c>
      <c r="C79" t="s">
        <v>1427</v>
      </c>
      <c r="D79" t="s">
        <v>1428</v>
      </c>
      <c r="E79" t="s">
        <v>184</v>
      </c>
      <c r="F79">
        <v>840</v>
      </c>
      <c r="G79" t="s">
        <v>1234</v>
      </c>
      <c r="I79" s="1" t="s">
        <v>1429</v>
      </c>
      <c r="J79" s="1">
        <v>400</v>
      </c>
      <c r="K79" s="2" t="s">
        <v>1430</v>
      </c>
    </row>
    <row r="80" spans="1:19" x14ac:dyDescent="0.3">
      <c r="A80" t="s">
        <v>1431</v>
      </c>
      <c r="B80" t="s">
        <v>1432</v>
      </c>
      <c r="C80" t="s">
        <v>1433</v>
      </c>
      <c r="D80" t="s">
        <v>1434</v>
      </c>
      <c r="E80" t="s">
        <v>1435</v>
      </c>
      <c r="F80">
        <v>320</v>
      </c>
      <c r="G80" t="s">
        <v>1436</v>
      </c>
      <c r="I80" s="1" t="s">
        <v>1437</v>
      </c>
      <c r="J80" s="1">
        <v>392</v>
      </c>
      <c r="K80" s="2" t="s">
        <v>1438</v>
      </c>
    </row>
    <row r="81" spans="1:11" x14ac:dyDescent="0.3">
      <c r="A81" t="s">
        <v>1439</v>
      </c>
      <c r="B81" t="s">
        <v>1440</v>
      </c>
      <c r="C81" t="s">
        <v>1441</v>
      </c>
      <c r="D81" t="s">
        <v>1442</v>
      </c>
      <c r="E81" t="s">
        <v>1443</v>
      </c>
      <c r="F81">
        <v>0</v>
      </c>
      <c r="G81" t="s">
        <v>1444</v>
      </c>
      <c r="I81" s="1" t="s">
        <v>1445</v>
      </c>
      <c r="J81" s="1">
        <v>404</v>
      </c>
      <c r="K81" s="2" t="s">
        <v>1446</v>
      </c>
    </row>
    <row r="82" spans="1:11" x14ac:dyDescent="0.3">
      <c r="A82" t="s">
        <v>1447</v>
      </c>
      <c r="B82" t="s">
        <v>1448</v>
      </c>
      <c r="C82" t="s">
        <v>1449</v>
      </c>
      <c r="D82" t="s">
        <v>1450</v>
      </c>
      <c r="E82" t="s">
        <v>1451</v>
      </c>
      <c r="F82">
        <v>324</v>
      </c>
      <c r="G82" t="s">
        <v>1452</v>
      </c>
      <c r="I82" s="1" t="s">
        <v>1453</v>
      </c>
      <c r="J82" s="1">
        <v>417</v>
      </c>
      <c r="K82" s="2" t="s">
        <v>1454</v>
      </c>
    </row>
    <row r="83" spans="1:11" x14ac:dyDescent="0.3">
      <c r="A83" t="s">
        <v>1455</v>
      </c>
      <c r="B83" t="s">
        <v>1456</v>
      </c>
      <c r="C83" t="s">
        <v>1457</v>
      </c>
      <c r="D83" t="s">
        <v>1458</v>
      </c>
      <c r="E83" t="s">
        <v>1023</v>
      </c>
      <c r="F83">
        <v>950</v>
      </c>
      <c r="G83" t="s">
        <v>1024</v>
      </c>
      <c r="I83" s="1" t="s">
        <v>1459</v>
      </c>
      <c r="J83" s="1">
        <v>116</v>
      </c>
      <c r="K83" s="2" t="s">
        <v>1460</v>
      </c>
    </row>
    <row r="84" spans="1:11" x14ac:dyDescent="0.3">
      <c r="A84" t="s">
        <v>1461</v>
      </c>
      <c r="B84" t="s">
        <v>1462</v>
      </c>
      <c r="C84" t="s">
        <v>1463</v>
      </c>
      <c r="D84" t="s">
        <v>1464</v>
      </c>
      <c r="E84" t="s">
        <v>91</v>
      </c>
      <c r="F84">
        <v>952</v>
      </c>
      <c r="G84" t="s">
        <v>60</v>
      </c>
      <c r="I84" s="1" t="s">
        <v>1465</v>
      </c>
      <c r="J84" s="1">
        <v>174</v>
      </c>
      <c r="K84" s="2" t="s">
        <v>1466</v>
      </c>
    </row>
    <row r="85" spans="1:11" x14ac:dyDescent="0.3">
      <c r="A85" t="s">
        <v>1467</v>
      </c>
      <c r="B85" t="s">
        <v>1468</v>
      </c>
      <c r="C85" t="s">
        <v>1469</v>
      </c>
      <c r="D85" t="s">
        <v>1470</v>
      </c>
      <c r="E85" t="s">
        <v>1471</v>
      </c>
      <c r="F85">
        <v>328</v>
      </c>
      <c r="G85" t="s">
        <v>1472</v>
      </c>
      <c r="I85" s="1" t="s">
        <v>1473</v>
      </c>
      <c r="J85" s="1">
        <v>408</v>
      </c>
      <c r="K85" s="2" t="s">
        <v>1474</v>
      </c>
    </row>
    <row r="86" spans="1:11" x14ac:dyDescent="0.3">
      <c r="A86" t="s">
        <v>1475</v>
      </c>
      <c r="B86" t="s">
        <v>1476</v>
      </c>
      <c r="C86" t="s">
        <v>1477</v>
      </c>
      <c r="D86" t="s">
        <v>1478</v>
      </c>
      <c r="E86" t="s">
        <v>615</v>
      </c>
      <c r="F86">
        <v>978</v>
      </c>
      <c r="G86" t="s">
        <v>616</v>
      </c>
      <c r="I86" s="1" t="s">
        <v>1479</v>
      </c>
      <c r="J86" s="1">
        <v>410</v>
      </c>
      <c r="K86" s="2" t="s">
        <v>1480</v>
      </c>
    </row>
    <row r="87" spans="1:11" x14ac:dyDescent="0.3">
      <c r="A87" t="s">
        <v>1481</v>
      </c>
      <c r="B87" t="s">
        <v>1482</v>
      </c>
      <c r="C87" t="s">
        <v>1483</v>
      </c>
      <c r="D87" t="s">
        <v>1484</v>
      </c>
      <c r="E87" t="s">
        <v>1485</v>
      </c>
      <c r="F87">
        <v>332</v>
      </c>
      <c r="G87" t="s">
        <v>1486</v>
      </c>
      <c r="I87" s="1" t="s">
        <v>1487</v>
      </c>
      <c r="J87" s="1">
        <v>414</v>
      </c>
      <c r="K87" s="2" t="s">
        <v>1488</v>
      </c>
    </row>
    <row r="88" spans="1:11" x14ac:dyDescent="0.3">
      <c r="A88" t="s">
        <v>1489</v>
      </c>
      <c r="B88" t="s">
        <v>1490</v>
      </c>
      <c r="C88" t="s">
        <v>1491</v>
      </c>
      <c r="D88" t="s">
        <v>1492</v>
      </c>
      <c r="E88" t="s">
        <v>1493</v>
      </c>
      <c r="F88">
        <v>340</v>
      </c>
      <c r="G88" t="s">
        <v>1494</v>
      </c>
      <c r="I88" s="1" t="s">
        <v>1495</v>
      </c>
      <c r="J88" s="1">
        <v>136</v>
      </c>
      <c r="K88" s="2" t="s">
        <v>1496</v>
      </c>
    </row>
    <row r="89" spans="1:11" x14ac:dyDescent="0.3">
      <c r="A89" t="s">
        <v>1497</v>
      </c>
      <c r="B89" t="s">
        <v>1498</v>
      </c>
      <c r="C89" t="s">
        <v>1499</v>
      </c>
      <c r="D89" t="s">
        <v>1500</v>
      </c>
      <c r="E89" t="s">
        <v>1501</v>
      </c>
      <c r="F89">
        <v>344</v>
      </c>
      <c r="G89" t="s">
        <v>1307</v>
      </c>
      <c r="I89" s="1" t="s">
        <v>1502</v>
      </c>
      <c r="J89" s="1">
        <v>398</v>
      </c>
      <c r="K89" s="2" t="s">
        <v>1503</v>
      </c>
    </row>
    <row r="90" spans="1:11" x14ac:dyDescent="0.3">
      <c r="A90" t="s">
        <v>1504</v>
      </c>
      <c r="B90" t="s">
        <v>1505</v>
      </c>
      <c r="C90" t="s">
        <v>1506</v>
      </c>
      <c r="D90" t="s">
        <v>1507</v>
      </c>
      <c r="E90" t="s">
        <v>1508</v>
      </c>
      <c r="F90">
        <v>348</v>
      </c>
      <c r="G90" t="s">
        <v>1509</v>
      </c>
      <c r="I90" s="1" t="s">
        <v>1510</v>
      </c>
      <c r="J90" s="1">
        <v>418</v>
      </c>
      <c r="K90" s="2" t="s">
        <v>1511</v>
      </c>
    </row>
    <row r="91" spans="1:11" x14ac:dyDescent="0.3">
      <c r="A91" t="s">
        <v>1512</v>
      </c>
      <c r="B91" t="s">
        <v>1513</v>
      </c>
      <c r="C91" t="s">
        <v>1514</v>
      </c>
      <c r="D91" t="s">
        <v>1515</v>
      </c>
      <c r="E91" t="s">
        <v>1516</v>
      </c>
      <c r="F91">
        <v>0</v>
      </c>
      <c r="G91" t="s">
        <v>1517</v>
      </c>
      <c r="I91" s="1" t="s">
        <v>1518</v>
      </c>
      <c r="J91" s="1">
        <v>422</v>
      </c>
      <c r="K91" s="2" t="s">
        <v>1519</v>
      </c>
    </row>
    <row r="92" spans="1:11" x14ac:dyDescent="0.3">
      <c r="A92" s="3" t="s">
        <v>1520</v>
      </c>
      <c r="B92" s="3" t="s">
        <v>1521</v>
      </c>
      <c r="C92" s="3" t="s">
        <v>1522</v>
      </c>
      <c r="D92" s="3" t="s">
        <v>1523</v>
      </c>
      <c r="E92" s="3" t="s">
        <v>756</v>
      </c>
      <c r="F92" s="3">
        <v>36</v>
      </c>
      <c r="G92" s="3" t="s">
        <v>757</v>
      </c>
      <c r="I92" s="1" t="s">
        <v>1524</v>
      </c>
      <c r="J92" s="1">
        <v>144</v>
      </c>
      <c r="K92" s="2" t="s">
        <v>1525</v>
      </c>
    </row>
    <row r="93" spans="1:11" x14ac:dyDescent="0.3">
      <c r="A93" t="s">
        <v>1526</v>
      </c>
      <c r="B93" t="s">
        <v>1527</v>
      </c>
      <c r="C93" t="s">
        <v>1528</v>
      </c>
      <c r="D93" t="s">
        <v>1529</v>
      </c>
      <c r="E93" t="s">
        <v>1172</v>
      </c>
      <c r="F93">
        <v>208</v>
      </c>
      <c r="G93" t="s">
        <v>1173</v>
      </c>
      <c r="I93" s="1" t="s">
        <v>1530</v>
      </c>
      <c r="J93" s="1">
        <v>430</v>
      </c>
      <c r="K93" s="2" t="s">
        <v>1531</v>
      </c>
    </row>
    <row r="94" spans="1:11" x14ac:dyDescent="0.3">
      <c r="A94" t="s">
        <v>1532</v>
      </c>
      <c r="B94" t="s">
        <v>1533</v>
      </c>
      <c r="C94" t="s">
        <v>1534</v>
      </c>
      <c r="D94" t="s">
        <v>1535</v>
      </c>
      <c r="I94" s="1" t="s">
        <v>1536</v>
      </c>
      <c r="J94" s="1">
        <v>426</v>
      </c>
      <c r="K94" s="2" t="s">
        <v>1537</v>
      </c>
    </row>
    <row r="95" spans="1:11" x14ac:dyDescent="0.3">
      <c r="A95" s="3" t="s">
        <v>1538</v>
      </c>
      <c r="B95" s="3" t="s">
        <v>1539</v>
      </c>
      <c r="C95" s="3" t="s">
        <v>1540</v>
      </c>
      <c r="D95" s="3" t="s">
        <v>1541</v>
      </c>
      <c r="E95" s="3" t="s">
        <v>756</v>
      </c>
      <c r="F95" s="3">
        <v>36</v>
      </c>
      <c r="G95" s="3" t="s">
        <v>757</v>
      </c>
      <c r="I95" s="1" t="s">
        <v>1542</v>
      </c>
      <c r="J95" s="1">
        <v>434</v>
      </c>
      <c r="K95" s="2" t="s">
        <v>1543</v>
      </c>
    </row>
    <row r="96" spans="1:11" x14ac:dyDescent="0.3">
      <c r="A96" t="s">
        <v>1544</v>
      </c>
      <c r="B96" t="s">
        <v>1545</v>
      </c>
      <c r="C96" t="s">
        <v>1546</v>
      </c>
      <c r="D96" t="s">
        <v>1547</v>
      </c>
      <c r="E96" t="s">
        <v>184</v>
      </c>
      <c r="F96">
        <v>840</v>
      </c>
      <c r="G96" t="s">
        <v>1234</v>
      </c>
      <c r="I96" s="1" t="s">
        <v>1548</v>
      </c>
      <c r="J96" s="1">
        <v>504</v>
      </c>
      <c r="K96" s="2" t="s">
        <v>1549</v>
      </c>
    </row>
    <row r="97" spans="1:11" x14ac:dyDescent="0.3">
      <c r="A97" t="s">
        <v>1550</v>
      </c>
      <c r="B97" t="s">
        <v>1551</v>
      </c>
      <c r="C97" t="s">
        <v>1552</v>
      </c>
      <c r="D97" t="s">
        <v>1553</v>
      </c>
      <c r="E97" t="s">
        <v>184</v>
      </c>
      <c r="F97">
        <v>840</v>
      </c>
      <c r="G97" t="s">
        <v>1234</v>
      </c>
      <c r="I97" s="1" t="s">
        <v>1554</v>
      </c>
      <c r="J97" s="1">
        <v>498</v>
      </c>
      <c r="K97" s="2" t="s">
        <v>1555</v>
      </c>
    </row>
    <row r="98" spans="1:11" x14ac:dyDescent="0.3">
      <c r="A98" t="s">
        <v>1556</v>
      </c>
      <c r="B98" t="s">
        <v>1557</v>
      </c>
      <c r="C98" t="s">
        <v>1558</v>
      </c>
      <c r="D98" t="s">
        <v>1559</v>
      </c>
      <c r="I98" s="1" t="s">
        <v>1560</v>
      </c>
      <c r="J98" s="1">
        <v>969</v>
      </c>
      <c r="K98" s="2" t="s">
        <v>1561</v>
      </c>
    </row>
    <row r="99" spans="1:11" x14ac:dyDescent="0.3">
      <c r="A99" s="3" t="s">
        <v>1562</v>
      </c>
      <c r="B99" s="3" t="s">
        <v>1563</v>
      </c>
      <c r="C99" s="3" t="s">
        <v>1564</v>
      </c>
      <c r="D99" s="3" t="s">
        <v>1565</v>
      </c>
      <c r="E99" s="3" t="s">
        <v>1566</v>
      </c>
      <c r="F99" s="3">
        <v>136</v>
      </c>
      <c r="G99" s="3" t="s">
        <v>1567</v>
      </c>
      <c r="I99" s="1" t="s">
        <v>1568</v>
      </c>
      <c r="J99" s="1">
        <v>807</v>
      </c>
      <c r="K99" s="2" t="s">
        <v>1569</v>
      </c>
    </row>
    <row r="100" spans="1:11" x14ac:dyDescent="0.3">
      <c r="A100" t="s">
        <v>1562</v>
      </c>
      <c r="B100" t="s">
        <v>1570</v>
      </c>
      <c r="C100" t="s">
        <v>1571</v>
      </c>
      <c r="D100" t="s">
        <v>1572</v>
      </c>
      <c r="E100" t="s">
        <v>1573</v>
      </c>
      <c r="F100">
        <v>90</v>
      </c>
      <c r="G100" t="s">
        <v>1574</v>
      </c>
      <c r="I100" s="1" t="s">
        <v>1575</v>
      </c>
      <c r="J100" s="1">
        <v>104</v>
      </c>
      <c r="K100" s="2" t="s">
        <v>1576</v>
      </c>
    </row>
    <row r="101" spans="1:11" x14ac:dyDescent="0.3">
      <c r="A101" t="s">
        <v>1577</v>
      </c>
      <c r="B101" t="s">
        <v>1578</v>
      </c>
      <c r="C101" t="s">
        <v>1579</v>
      </c>
      <c r="D101" t="s">
        <v>1580</v>
      </c>
      <c r="I101" s="1" t="s">
        <v>1581</v>
      </c>
      <c r="J101" s="1">
        <v>496</v>
      </c>
      <c r="K101" s="2" t="s">
        <v>1582</v>
      </c>
    </row>
    <row r="102" spans="1:11" x14ac:dyDescent="0.3">
      <c r="A102" t="s">
        <v>1583</v>
      </c>
      <c r="B102" t="s">
        <v>1584</v>
      </c>
      <c r="C102" t="s">
        <v>1585</v>
      </c>
      <c r="D102" t="s">
        <v>1586</v>
      </c>
      <c r="E102" t="s">
        <v>184</v>
      </c>
      <c r="F102">
        <v>840</v>
      </c>
      <c r="G102" t="s">
        <v>1234</v>
      </c>
      <c r="I102" s="1" t="s">
        <v>1587</v>
      </c>
      <c r="J102" s="1">
        <v>446</v>
      </c>
      <c r="K102" s="2" t="s">
        <v>1588</v>
      </c>
    </row>
    <row r="103" spans="1:11" x14ac:dyDescent="0.3">
      <c r="A103" s="3" t="s">
        <v>1589</v>
      </c>
      <c r="B103" s="3" t="s">
        <v>1590</v>
      </c>
      <c r="C103" s="3" t="s">
        <v>1591</v>
      </c>
      <c r="D103" s="3" t="s">
        <v>1592</v>
      </c>
      <c r="E103" s="3" t="s">
        <v>184</v>
      </c>
      <c r="F103" s="3">
        <v>840</v>
      </c>
      <c r="G103" s="3" t="s">
        <v>1234</v>
      </c>
      <c r="I103" s="1" t="s">
        <v>1593</v>
      </c>
      <c r="J103" s="1">
        <v>478</v>
      </c>
      <c r="K103" s="2" t="s">
        <v>1594</v>
      </c>
    </row>
    <row r="104" spans="1:11" x14ac:dyDescent="0.3">
      <c r="A104" t="s">
        <v>1595</v>
      </c>
      <c r="B104" t="s">
        <v>1596</v>
      </c>
      <c r="C104" t="s">
        <v>1597</v>
      </c>
      <c r="D104" t="s">
        <v>1598</v>
      </c>
      <c r="E104" t="s">
        <v>184</v>
      </c>
      <c r="F104">
        <v>840</v>
      </c>
      <c r="G104" t="s">
        <v>1234</v>
      </c>
      <c r="I104" s="1" t="s">
        <v>1599</v>
      </c>
      <c r="J104" s="1">
        <v>480</v>
      </c>
      <c r="K104" s="2" t="s">
        <v>1600</v>
      </c>
    </row>
    <row r="105" spans="1:11" x14ac:dyDescent="0.3">
      <c r="A105" t="s">
        <v>1601</v>
      </c>
      <c r="B105" t="s">
        <v>1602</v>
      </c>
      <c r="C105" t="s">
        <v>1603</v>
      </c>
      <c r="D105" t="s">
        <v>1604</v>
      </c>
      <c r="I105" s="1" t="s">
        <v>1605</v>
      </c>
      <c r="J105" s="1">
        <v>462</v>
      </c>
      <c r="K105" s="2" t="s">
        <v>1606</v>
      </c>
    </row>
    <row r="106" spans="1:11" x14ac:dyDescent="0.3">
      <c r="A106" s="3" t="s">
        <v>1607</v>
      </c>
      <c r="B106" s="3" t="s">
        <v>1608</v>
      </c>
      <c r="C106" s="3" t="s">
        <v>1609</v>
      </c>
      <c r="D106" s="3" t="s">
        <v>1610</v>
      </c>
      <c r="E106" s="3" t="s">
        <v>615</v>
      </c>
      <c r="F106" s="3">
        <v>978</v>
      </c>
      <c r="G106" s="3" t="s">
        <v>616</v>
      </c>
      <c r="I106" s="1" t="s">
        <v>1611</v>
      </c>
      <c r="J106" s="1">
        <v>454</v>
      </c>
      <c r="K106" s="2" t="s">
        <v>1612</v>
      </c>
    </row>
    <row r="107" spans="1:11" x14ac:dyDescent="0.3">
      <c r="A107" t="s">
        <v>1613</v>
      </c>
      <c r="B107" t="s">
        <v>1614</v>
      </c>
      <c r="C107" t="s">
        <v>1615</v>
      </c>
      <c r="D107" t="s">
        <v>1616</v>
      </c>
      <c r="E107" t="s">
        <v>1617</v>
      </c>
      <c r="F107">
        <v>356</v>
      </c>
      <c r="G107" t="s">
        <v>1618</v>
      </c>
      <c r="I107" s="1" t="s">
        <v>1619</v>
      </c>
      <c r="J107" s="1">
        <v>484</v>
      </c>
      <c r="K107" s="2" t="s">
        <v>1620</v>
      </c>
    </row>
    <row r="108" spans="1:11" x14ac:dyDescent="0.3">
      <c r="A108" t="s">
        <v>1621</v>
      </c>
      <c r="B108" t="s">
        <v>1622</v>
      </c>
      <c r="C108" t="s">
        <v>1623</v>
      </c>
      <c r="D108" t="s">
        <v>1624</v>
      </c>
      <c r="E108" t="s">
        <v>1625</v>
      </c>
      <c r="F108">
        <v>360</v>
      </c>
      <c r="G108" t="s">
        <v>1626</v>
      </c>
      <c r="I108" s="1" t="s">
        <v>1627</v>
      </c>
      <c r="J108" s="1">
        <v>458</v>
      </c>
      <c r="K108" s="2" t="s">
        <v>1628</v>
      </c>
    </row>
    <row r="109" spans="1:11" x14ac:dyDescent="0.3">
      <c r="A109" t="s">
        <v>1629</v>
      </c>
      <c r="B109" t="s">
        <v>1630</v>
      </c>
      <c r="C109" t="s">
        <v>1631</v>
      </c>
      <c r="D109" t="s">
        <v>1632</v>
      </c>
      <c r="E109" t="s">
        <v>1633</v>
      </c>
      <c r="F109">
        <v>368</v>
      </c>
      <c r="G109" t="s">
        <v>1634</v>
      </c>
      <c r="I109" s="1" t="s">
        <v>1635</v>
      </c>
      <c r="J109" s="1">
        <v>943</v>
      </c>
      <c r="K109" s="2" t="s">
        <v>1636</v>
      </c>
    </row>
    <row r="110" spans="1:11" x14ac:dyDescent="0.3">
      <c r="A110" t="s">
        <v>1637</v>
      </c>
      <c r="B110" t="s">
        <v>1638</v>
      </c>
      <c r="C110" t="s">
        <v>1639</v>
      </c>
      <c r="D110" t="s">
        <v>1640</v>
      </c>
      <c r="E110" t="s">
        <v>1641</v>
      </c>
      <c r="F110">
        <v>364</v>
      </c>
      <c r="G110" t="s">
        <v>1642</v>
      </c>
      <c r="I110" s="1" t="s">
        <v>1643</v>
      </c>
      <c r="J110" s="1">
        <v>516</v>
      </c>
      <c r="K110" s="2" t="s">
        <v>1644</v>
      </c>
    </row>
    <row r="111" spans="1:11" x14ac:dyDescent="0.3">
      <c r="A111" t="s">
        <v>1645</v>
      </c>
      <c r="B111" t="s">
        <v>1646</v>
      </c>
      <c r="C111" t="s">
        <v>1647</v>
      </c>
      <c r="D111" t="s">
        <v>1648</v>
      </c>
      <c r="E111" t="s">
        <v>615</v>
      </c>
      <c r="F111">
        <v>978</v>
      </c>
      <c r="G111" t="s">
        <v>616</v>
      </c>
      <c r="I111" s="1" t="s">
        <v>1649</v>
      </c>
      <c r="J111" s="1">
        <v>566</v>
      </c>
      <c r="K111" s="2" t="s">
        <v>1650</v>
      </c>
    </row>
    <row r="112" spans="1:11" x14ac:dyDescent="0.3">
      <c r="A112" t="s">
        <v>1651</v>
      </c>
      <c r="B112" t="s">
        <v>1652</v>
      </c>
      <c r="C112" t="s">
        <v>1653</v>
      </c>
      <c r="D112" t="s">
        <v>1654</v>
      </c>
      <c r="E112" t="s">
        <v>1655</v>
      </c>
      <c r="F112">
        <v>352</v>
      </c>
      <c r="G112" t="s">
        <v>1656</v>
      </c>
      <c r="I112" s="1" t="s">
        <v>1657</v>
      </c>
      <c r="J112" s="1">
        <v>558</v>
      </c>
      <c r="K112" s="2" t="s">
        <v>1658</v>
      </c>
    </row>
    <row r="113" spans="1:11" x14ac:dyDescent="0.3">
      <c r="A113" t="s">
        <v>1659</v>
      </c>
      <c r="B113" t="s">
        <v>1660</v>
      </c>
      <c r="C113" t="s">
        <v>1661</v>
      </c>
      <c r="D113" t="s">
        <v>1662</v>
      </c>
      <c r="E113" t="s">
        <v>1663</v>
      </c>
      <c r="F113">
        <v>376</v>
      </c>
      <c r="G113" t="s">
        <v>1664</v>
      </c>
      <c r="I113" s="1" t="s">
        <v>1665</v>
      </c>
      <c r="J113" s="1">
        <v>578</v>
      </c>
      <c r="K113" s="2" t="s">
        <v>1666</v>
      </c>
    </row>
    <row r="114" spans="1:11" x14ac:dyDescent="0.3">
      <c r="A114" t="s">
        <v>1667</v>
      </c>
      <c r="B114" t="s">
        <v>1668</v>
      </c>
      <c r="C114" t="s">
        <v>1669</v>
      </c>
      <c r="D114" t="s">
        <v>1670</v>
      </c>
      <c r="E114" t="s">
        <v>615</v>
      </c>
      <c r="F114">
        <v>978</v>
      </c>
      <c r="G114" t="s">
        <v>616</v>
      </c>
      <c r="I114" s="1" t="s">
        <v>1671</v>
      </c>
      <c r="J114" s="1">
        <v>524</v>
      </c>
      <c r="K114" s="2" t="s">
        <v>1672</v>
      </c>
    </row>
    <row r="115" spans="1:11" x14ac:dyDescent="0.3">
      <c r="A115" t="s">
        <v>1673</v>
      </c>
      <c r="B115" t="s">
        <v>1674</v>
      </c>
      <c r="C115" t="s">
        <v>1675</v>
      </c>
      <c r="D115" t="s">
        <v>1676</v>
      </c>
      <c r="E115" t="s">
        <v>1677</v>
      </c>
      <c r="F115">
        <v>388</v>
      </c>
      <c r="G115" t="s">
        <v>1678</v>
      </c>
      <c r="I115" s="1" t="s">
        <v>1679</v>
      </c>
      <c r="J115" s="1">
        <v>554</v>
      </c>
      <c r="K115" s="2" t="s">
        <v>1680</v>
      </c>
    </row>
    <row r="116" spans="1:11" x14ac:dyDescent="0.3">
      <c r="A116" t="s">
        <v>1681</v>
      </c>
      <c r="B116" t="s">
        <v>1682</v>
      </c>
      <c r="C116" t="s">
        <v>1683</v>
      </c>
      <c r="D116" t="s">
        <v>1684</v>
      </c>
      <c r="E116" t="s">
        <v>1685</v>
      </c>
      <c r="F116">
        <v>392</v>
      </c>
      <c r="G116" t="s">
        <v>1686</v>
      </c>
      <c r="I116" s="1" t="s">
        <v>1687</v>
      </c>
      <c r="J116" s="1">
        <v>512</v>
      </c>
      <c r="K116" s="2" t="s">
        <v>1688</v>
      </c>
    </row>
    <row r="117" spans="1:11" x14ac:dyDescent="0.3">
      <c r="A117" t="s">
        <v>1689</v>
      </c>
      <c r="B117" t="s">
        <v>1690</v>
      </c>
      <c r="C117" t="s">
        <v>1691</v>
      </c>
      <c r="D117" t="s">
        <v>1692</v>
      </c>
      <c r="E117" t="s">
        <v>1693</v>
      </c>
      <c r="F117">
        <v>0</v>
      </c>
      <c r="G117" t="s">
        <v>1694</v>
      </c>
      <c r="I117" s="1" t="s">
        <v>1695</v>
      </c>
      <c r="J117" s="1">
        <v>590</v>
      </c>
      <c r="K117" s="2" t="s">
        <v>1696</v>
      </c>
    </row>
    <row r="118" spans="1:11" x14ac:dyDescent="0.3">
      <c r="A118" t="s">
        <v>1697</v>
      </c>
      <c r="B118" t="s">
        <v>1698</v>
      </c>
      <c r="C118" t="s">
        <v>1699</v>
      </c>
      <c r="D118" t="s">
        <v>1700</v>
      </c>
      <c r="E118" t="s">
        <v>1701</v>
      </c>
      <c r="F118">
        <v>400</v>
      </c>
      <c r="G118" t="s">
        <v>1702</v>
      </c>
      <c r="I118" s="1" t="s">
        <v>1703</v>
      </c>
      <c r="J118" s="1">
        <v>604</v>
      </c>
      <c r="K118" s="2" t="s">
        <v>1704</v>
      </c>
    </row>
    <row r="119" spans="1:11" x14ac:dyDescent="0.3">
      <c r="A119" t="s">
        <v>1705</v>
      </c>
      <c r="B119" t="s">
        <v>1706</v>
      </c>
      <c r="C119" t="s">
        <v>1707</v>
      </c>
      <c r="D119" t="s">
        <v>1708</v>
      </c>
      <c r="E119" t="s">
        <v>1709</v>
      </c>
      <c r="F119">
        <v>398</v>
      </c>
      <c r="G119" t="s">
        <v>1710</v>
      </c>
      <c r="I119" s="1" t="s">
        <v>1711</v>
      </c>
      <c r="J119" s="1">
        <v>598</v>
      </c>
      <c r="K119" s="2" t="s">
        <v>1712</v>
      </c>
    </row>
    <row r="120" spans="1:11" x14ac:dyDescent="0.3">
      <c r="A120" t="s">
        <v>1713</v>
      </c>
      <c r="B120" t="s">
        <v>1714</v>
      </c>
      <c r="C120" t="s">
        <v>1715</v>
      </c>
      <c r="D120" t="s">
        <v>1716</v>
      </c>
      <c r="E120" t="s">
        <v>1717</v>
      </c>
      <c r="F120">
        <v>404</v>
      </c>
      <c r="G120" t="s">
        <v>1718</v>
      </c>
      <c r="I120" s="1" t="s">
        <v>1719</v>
      </c>
      <c r="J120" s="1">
        <v>608</v>
      </c>
      <c r="K120" s="2" t="s">
        <v>1720</v>
      </c>
    </row>
    <row r="121" spans="1:11" x14ac:dyDescent="0.3">
      <c r="A121" t="s">
        <v>1721</v>
      </c>
      <c r="B121" t="s">
        <v>1722</v>
      </c>
      <c r="C121" t="s">
        <v>1723</v>
      </c>
      <c r="D121" t="s">
        <v>1724</v>
      </c>
      <c r="I121" s="1" t="s">
        <v>1725</v>
      </c>
      <c r="J121" s="1">
        <v>586</v>
      </c>
      <c r="K121" s="2" t="s">
        <v>1726</v>
      </c>
    </row>
    <row r="122" spans="1:11" x14ac:dyDescent="0.3">
      <c r="A122" t="s">
        <v>1727</v>
      </c>
      <c r="B122" t="s">
        <v>1728</v>
      </c>
      <c r="C122" t="s">
        <v>1729</v>
      </c>
      <c r="D122" t="s">
        <v>1730</v>
      </c>
      <c r="E122" t="s">
        <v>615</v>
      </c>
      <c r="F122">
        <v>978</v>
      </c>
      <c r="G122" t="s">
        <v>616</v>
      </c>
      <c r="I122" s="1" t="s">
        <v>1731</v>
      </c>
      <c r="J122" s="1">
        <v>985</v>
      </c>
      <c r="K122" s="2" t="s">
        <v>1732</v>
      </c>
    </row>
    <row r="123" spans="1:11" x14ac:dyDescent="0.3">
      <c r="A123" t="s">
        <v>1733</v>
      </c>
      <c r="B123" t="s">
        <v>1734</v>
      </c>
      <c r="C123" t="s">
        <v>1735</v>
      </c>
      <c r="D123" t="s">
        <v>1736</v>
      </c>
      <c r="E123" t="s">
        <v>1737</v>
      </c>
      <c r="F123">
        <v>414</v>
      </c>
      <c r="G123" t="s">
        <v>1488</v>
      </c>
      <c r="I123" s="1" t="s">
        <v>1738</v>
      </c>
      <c r="J123" s="1">
        <v>600</v>
      </c>
      <c r="K123" s="2" t="s">
        <v>1739</v>
      </c>
    </row>
    <row r="124" spans="1:11" x14ac:dyDescent="0.3">
      <c r="A124" t="s">
        <v>1740</v>
      </c>
      <c r="B124" t="s">
        <v>1741</v>
      </c>
      <c r="C124" t="s">
        <v>1742</v>
      </c>
      <c r="D124" t="s">
        <v>1743</v>
      </c>
      <c r="E124" t="s">
        <v>1744</v>
      </c>
      <c r="F124">
        <v>426</v>
      </c>
      <c r="G124" t="s">
        <v>1745</v>
      </c>
      <c r="I124" s="1" t="s">
        <v>1746</v>
      </c>
      <c r="J124" s="1">
        <v>634</v>
      </c>
      <c r="K124" s="2" t="s">
        <v>1747</v>
      </c>
    </row>
    <row r="125" spans="1:11" x14ac:dyDescent="0.3">
      <c r="A125" t="s">
        <v>1748</v>
      </c>
      <c r="B125" t="s">
        <v>1749</v>
      </c>
      <c r="C125" t="s">
        <v>1750</v>
      </c>
      <c r="D125" t="s">
        <v>1751</v>
      </c>
      <c r="E125" t="s">
        <v>615</v>
      </c>
      <c r="F125">
        <v>978</v>
      </c>
      <c r="G125" t="s">
        <v>616</v>
      </c>
      <c r="I125" s="1" t="s">
        <v>1752</v>
      </c>
      <c r="J125" s="1">
        <v>946</v>
      </c>
      <c r="K125" s="2" t="s">
        <v>1753</v>
      </c>
    </row>
    <row r="126" spans="1:11" x14ac:dyDescent="0.3">
      <c r="A126" t="s">
        <v>1754</v>
      </c>
      <c r="B126" t="s">
        <v>1755</v>
      </c>
      <c r="C126" t="s">
        <v>1756</v>
      </c>
      <c r="D126" t="s">
        <v>1757</v>
      </c>
      <c r="E126" t="s">
        <v>1758</v>
      </c>
      <c r="F126">
        <v>422</v>
      </c>
      <c r="G126" t="s">
        <v>1759</v>
      </c>
      <c r="I126" s="1" t="s">
        <v>1760</v>
      </c>
      <c r="J126" s="1">
        <v>941</v>
      </c>
      <c r="K126" s="2" t="s">
        <v>1761</v>
      </c>
    </row>
    <row r="127" spans="1:11" x14ac:dyDescent="0.3">
      <c r="A127" t="s">
        <v>1762</v>
      </c>
      <c r="B127" t="s">
        <v>1763</v>
      </c>
      <c r="C127" t="s">
        <v>1764</v>
      </c>
      <c r="D127" t="s">
        <v>1765</v>
      </c>
      <c r="E127" t="s">
        <v>1766</v>
      </c>
      <c r="F127">
        <v>430</v>
      </c>
      <c r="G127" t="s">
        <v>1767</v>
      </c>
      <c r="I127" s="1" t="s">
        <v>1768</v>
      </c>
      <c r="J127" s="1">
        <v>643</v>
      </c>
      <c r="K127" s="2" t="s">
        <v>1769</v>
      </c>
    </row>
    <row r="128" spans="1:11" x14ac:dyDescent="0.3">
      <c r="A128" t="s">
        <v>1770</v>
      </c>
      <c r="B128" t="s">
        <v>1771</v>
      </c>
      <c r="C128" t="s">
        <v>1772</v>
      </c>
      <c r="D128" t="s">
        <v>1773</v>
      </c>
      <c r="E128" t="s">
        <v>1774</v>
      </c>
      <c r="F128">
        <v>434</v>
      </c>
      <c r="G128" t="s">
        <v>1775</v>
      </c>
      <c r="I128" s="1" t="s">
        <v>1776</v>
      </c>
      <c r="J128" s="1">
        <v>646</v>
      </c>
      <c r="K128" s="2" t="s">
        <v>1777</v>
      </c>
    </row>
    <row r="129" spans="1:11" x14ac:dyDescent="0.3">
      <c r="A129" t="s">
        <v>1778</v>
      </c>
      <c r="B129" t="s">
        <v>1779</v>
      </c>
      <c r="C129" t="s">
        <v>1780</v>
      </c>
      <c r="D129" t="s">
        <v>1781</v>
      </c>
      <c r="E129" t="s">
        <v>1782</v>
      </c>
      <c r="F129">
        <v>756</v>
      </c>
      <c r="G129" t="s">
        <v>1783</v>
      </c>
      <c r="I129" s="1" t="s">
        <v>1784</v>
      </c>
      <c r="J129" s="1">
        <v>682</v>
      </c>
      <c r="K129" s="2" t="s">
        <v>1785</v>
      </c>
    </row>
    <row r="130" spans="1:11" x14ac:dyDescent="0.3">
      <c r="A130" t="s">
        <v>1786</v>
      </c>
      <c r="B130" t="s">
        <v>1787</v>
      </c>
      <c r="C130" t="s">
        <v>1788</v>
      </c>
      <c r="D130" t="s">
        <v>1789</v>
      </c>
      <c r="E130" t="s">
        <v>615</v>
      </c>
      <c r="F130">
        <v>978</v>
      </c>
      <c r="G130" t="s">
        <v>616</v>
      </c>
      <c r="I130" s="1" t="s">
        <v>1790</v>
      </c>
      <c r="J130" s="1">
        <v>90</v>
      </c>
      <c r="K130" s="2" t="s">
        <v>1791</v>
      </c>
    </row>
    <row r="131" spans="1:11" x14ac:dyDescent="0.3">
      <c r="A131" t="s">
        <v>1792</v>
      </c>
      <c r="B131" t="s">
        <v>1793</v>
      </c>
      <c r="C131" t="s">
        <v>1794</v>
      </c>
      <c r="D131" t="s">
        <v>1795</v>
      </c>
      <c r="E131" t="s">
        <v>615</v>
      </c>
      <c r="F131">
        <v>978</v>
      </c>
      <c r="G131" t="s">
        <v>616</v>
      </c>
      <c r="I131" s="1" t="s">
        <v>1796</v>
      </c>
      <c r="J131" s="1">
        <v>690</v>
      </c>
      <c r="K131" s="2" t="s">
        <v>1797</v>
      </c>
    </row>
    <row r="132" spans="1:11" x14ac:dyDescent="0.3">
      <c r="A132" t="s">
        <v>1798</v>
      </c>
      <c r="B132" t="s">
        <v>1799</v>
      </c>
      <c r="C132" t="s">
        <v>1800</v>
      </c>
      <c r="D132" t="s">
        <v>1801</v>
      </c>
      <c r="E132" t="s">
        <v>1802</v>
      </c>
      <c r="F132">
        <v>446</v>
      </c>
      <c r="G132" t="s">
        <v>1803</v>
      </c>
      <c r="I132" s="1" t="s">
        <v>1804</v>
      </c>
      <c r="J132" s="1">
        <v>938</v>
      </c>
      <c r="K132" s="2" t="s">
        <v>1805</v>
      </c>
    </row>
    <row r="133" spans="1:11" x14ac:dyDescent="0.3">
      <c r="A133" t="s">
        <v>1806</v>
      </c>
      <c r="B133" t="s">
        <v>1807</v>
      </c>
      <c r="C133" t="s">
        <v>1808</v>
      </c>
      <c r="D133" t="s">
        <v>1809</v>
      </c>
      <c r="E133" t="s">
        <v>1808</v>
      </c>
      <c r="F133">
        <v>807</v>
      </c>
      <c r="G133" t="s">
        <v>1810</v>
      </c>
      <c r="I133" s="1" t="s">
        <v>1811</v>
      </c>
      <c r="J133" s="1">
        <v>752</v>
      </c>
      <c r="K133" s="2" t="s">
        <v>1812</v>
      </c>
    </row>
    <row r="134" spans="1:11" x14ac:dyDescent="0.3">
      <c r="A134" t="s">
        <v>1813</v>
      </c>
      <c r="B134" t="s">
        <v>1814</v>
      </c>
      <c r="C134" t="s">
        <v>1815</v>
      </c>
      <c r="D134" t="s">
        <v>1816</v>
      </c>
      <c r="E134" t="s">
        <v>1817</v>
      </c>
      <c r="F134">
        <v>969</v>
      </c>
      <c r="G134" t="s">
        <v>1818</v>
      </c>
      <c r="I134" s="1" t="s">
        <v>1819</v>
      </c>
      <c r="J134" s="1">
        <v>702</v>
      </c>
      <c r="K134" s="2" t="s">
        <v>1820</v>
      </c>
    </row>
    <row r="135" spans="1:11" x14ac:dyDescent="0.3">
      <c r="A135" t="s">
        <v>1821</v>
      </c>
      <c r="B135" t="s">
        <v>1822</v>
      </c>
      <c r="C135" t="s">
        <v>1823</v>
      </c>
      <c r="D135" t="s">
        <v>1824</v>
      </c>
      <c r="E135" t="s">
        <v>1825</v>
      </c>
      <c r="F135">
        <v>458</v>
      </c>
      <c r="G135" t="s">
        <v>1826</v>
      </c>
      <c r="I135" s="1" t="s">
        <v>1827</v>
      </c>
      <c r="J135" s="1">
        <v>654</v>
      </c>
      <c r="K135" s="2" t="s">
        <v>1828</v>
      </c>
    </row>
    <row r="136" spans="1:11" x14ac:dyDescent="0.3">
      <c r="A136" t="s">
        <v>1829</v>
      </c>
      <c r="B136" t="s">
        <v>1830</v>
      </c>
      <c r="C136" t="s">
        <v>1831</v>
      </c>
      <c r="D136" t="s">
        <v>1832</v>
      </c>
      <c r="E136" t="s">
        <v>1833</v>
      </c>
      <c r="F136">
        <v>454</v>
      </c>
      <c r="G136" t="s">
        <v>1834</v>
      </c>
      <c r="I136" s="1" t="s">
        <v>1835</v>
      </c>
      <c r="J136" s="1">
        <v>694</v>
      </c>
      <c r="K136" s="2" t="s">
        <v>1836</v>
      </c>
    </row>
    <row r="137" spans="1:11" x14ac:dyDescent="0.3">
      <c r="A137" t="s">
        <v>1837</v>
      </c>
      <c r="B137" t="s">
        <v>1838</v>
      </c>
      <c r="C137" t="s">
        <v>1839</v>
      </c>
      <c r="D137" t="s">
        <v>1840</v>
      </c>
      <c r="E137" t="s">
        <v>1841</v>
      </c>
      <c r="F137">
        <v>462</v>
      </c>
      <c r="G137" t="s">
        <v>1842</v>
      </c>
      <c r="I137" s="1" t="s">
        <v>1843</v>
      </c>
      <c r="J137" s="1">
        <v>706</v>
      </c>
      <c r="K137" s="2" t="s">
        <v>1844</v>
      </c>
    </row>
    <row r="138" spans="1:11" x14ac:dyDescent="0.3">
      <c r="A138" t="s">
        <v>57</v>
      </c>
      <c r="B138" t="s">
        <v>1845</v>
      </c>
      <c r="C138" t="s">
        <v>1846</v>
      </c>
      <c r="D138" t="s">
        <v>1847</v>
      </c>
      <c r="E138" t="s">
        <v>91</v>
      </c>
      <c r="F138">
        <v>952</v>
      </c>
      <c r="G138" t="s">
        <v>60</v>
      </c>
      <c r="I138" s="1" t="s">
        <v>1848</v>
      </c>
      <c r="J138" s="1">
        <v>968</v>
      </c>
      <c r="K138" s="2" t="s">
        <v>1849</v>
      </c>
    </row>
    <row r="139" spans="1:11" x14ac:dyDescent="0.3">
      <c r="A139" t="s">
        <v>1850</v>
      </c>
      <c r="B139" t="s">
        <v>1851</v>
      </c>
      <c r="C139" t="s">
        <v>1852</v>
      </c>
      <c r="D139" t="s">
        <v>1853</v>
      </c>
      <c r="E139" t="s">
        <v>1854</v>
      </c>
      <c r="F139">
        <v>238</v>
      </c>
      <c r="G139" t="s">
        <v>1855</v>
      </c>
      <c r="I139" s="1" t="s">
        <v>1856</v>
      </c>
      <c r="J139" s="1">
        <v>728</v>
      </c>
      <c r="K139" s="2" t="s">
        <v>1857</v>
      </c>
    </row>
    <row r="140" spans="1:11" x14ac:dyDescent="0.3">
      <c r="A140" t="s">
        <v>1858</v>
      </c>
      <c r="B140" t="s">
        <v>1859</v>
      </c>
      <c r="C140" t="s">
        <v>1860</v>
      </c>
      <c r="D140" t="s">
        <v>1861</v>
      </c>
      <c r="E140" t="s">
        <v>615</v>
      </c>
      <c r="F140">
        <v>978</v>
      </c>
      <c r="G140" t="s">
        <v>616</v>
      </c>
      <c r="I140" s="1" t="s">
        <v>1862</v>
      </c>
      <c r="J140" s="1">
        <v>678</v>
      </c>
      <c r="K140" s="2" t="s">
        <v>1863</v>
      </c>
    </row>
    <row r="141" spans="1:11" x14ac:dyDescent="0.3">
      <c r="A141" t="s">
        <v>1864</v>
      </c>
      <c r="B141" t="s">
        <v>1865</v>
      </c>
      <c r="C141" t="s">
        <v>1866</v>
      </c>
      <c r="D141" t="s">
        <v>1867</v>
      </c>
      <c r="E141" t="s">
        <v>1868</v>
      </c>
      <c r="F141">
        <v>504</v>
      </c>
      <c r="G141" t="s">
        <v>1869</v>
      </c>
      <c r="I141" s="1" t="s">
        <v>1870</v>
      </c>
      <c r="J141" s="1">
        <v>760</v>
      </c>
      <c r="K141" s="2" t="s">
        <v>1871</v>
      </c>
    </row>
    <row r="142" spans="1:11" x14ac:dyDescent="0.3">
      <c r="A142" t="s">
        <v>1872</v>
      </c>
      <c r="B142" t="s">
        <v>1873</v>
      </c>
      <c r="C142" t="s">
        <v>1874</v>
      </c>
      <c r="D142" t="s">
        <v>1875</v>
      </c>
      <c r="E142" t="s">
        <v>615</v>
      </c>
      <c r="F142">
        <v>978</v>
      </c>
      <c r="G142" t="s">
        <v>616</v>
      </c>
      <c r="I142" s="1" t="s">
        <v>1876</v>
      </c>
      <c r="J142" s="1">
        <v>748</v>
      </c>
      <c r="K142" s="2" t="s">
        <v>1877</v>
      </c>
    </row>
    <row r="143" spans="1:11" x14ac:dyDescent="0.3">
      <c r="A143" t="s">
        <v>1878</v>
      </c>
      <c r="B143" t="s">
        <v>1879</v>
      </c>
      <c r="C143" t="s">
        <v>1880</v>
      </c>
      <c r="D143" t="s">
        <v>1881</v>
      </c>
      <c r="E143" t="s">
        <v>1882</v>
      </c>
      <c r="F143">
        <v>480</v>
      </c>
      <c r="G143" t="s">
        <v>1883</v>
      </c>
      <c r="I143" s="1" t="s">
        <v>1884</v>
      </c>
      <c r="J143" s="1">
        <v>764</v>
      </c>
      <c r="K143" s="2" t="s">
        <v>1885</v>
      </c>
    </row>
    <row r="144" spans="1:11" x14ac:dyDescent="0.3">
      <c r="A144" t="s">
        <v>1886</v>
      </c>
      <c r="B144" t="s">
        <v>1887</v>
      </c>
      <c r="C144" t="s">
        <v>1888</v>
      </c>
      <c r="D144" t="s">
        <v>1889</v>
      </c>
      <c r="E144" t="s">
        <v>1890</v>
      </c>
      <c r="F144">
        <v>478</v>
      </c>
      <c r="G144" t="s">
        <v>1891</v>
      </c>
      <c r="I144" s="1" t="s">
        <v>1892</v>
      </c>
      <c r="J144" s="1">
        <v>972</v>
      </c>
      <c r="K144" s="2" t="s">
        <v>1893</v>
      </c>
    </row>
    <row r="145" spans="1:11" x14ac:dyDescent="0.3">
      <c r="A145" t="s">
        <v>1894</v>
      </c>
      <c r="B145" t="s">
        <v>1895</v>
      </c>
      <c r="C145" t="s">
        <v>1896</v>
      </c>
      <c r="D145" t="s">
        <v>1897</v>
      </c>
      <c r="E145" t="s">
        <v>615</v>
      </c>
      <c r="F145">
        <v>978</v>
      </c>
      <c r="G145" t="s">
        <v>616</v>
      </c>
      <c r="I145" s="1" t="s">
        <v>1898</v>
      </c>
      <c r="J145" s="1">
        <v>934</v>
      </c>
      <c r="K145" s="2" t="s">
        <v>1899</v>
      </c>
    </row>
    <row r="146" spans="1:11" x14ac:dyDescent="0.3">
      <c r="A146" t="s">
        <v>1900</v>
      </c>
      <c r="B146" t="s">
        <v>1901</v>
      </c>
      <c r="C146" t="s">
        <v>1902</v>
      </c>
      <c r="D146" t="s">
        <v>1903</v>
      </c>
      <c r="E146" t="s">
        <v>1904</v>
      </c>
      <c r="F146">
        <v>484</v>
      </c>
      <c r="G146" t="s">
        <v>1905</v>
      </c>
      <c r="I146" s="1" t="s">
        <v>1906</v>
      </c>
      <c r="J146" s="1">
        <v>788</v>
      </c>
      <c r="K146" s="2" t="s">
        <v>1907</v>
      </c>
    </row>
    <row r="147" spans="1:11" x14ac:dyDescent="0.3">
      <c r="A147" t="s">
        <v>1908</v>
      </c>
      <c r="B147" t="s">
        <v>1909</v>
      </c>
      <c r="C147" t="s">
        <v>1910</v>
      </c>
      <c r="D147" t="s">
        <v>1911</v>
      </c>
      <c r="E147" t="s">
        <v>184</v>
      </c>
      <c r="F147">
        <v>840</v>
      </c>
      <c r="G147" t="s">
        <v>1234</v>
      </c>
      <c r="I147" s="1" t="s">
        <v>1912</v>
      </c>
      <c r="J147" s="1">
        <v>776</v>
      </c>
      <c r="K147" s="2" t="s">
        <v>1913</v>
      </c>
    </row>
    <row r="148" spans="1:11" x14ac:dyDescent="0.3">
      <c r="A148" t="s">
        <v>1914</v>
      </c>
      <c r="B148" t="s">
        <v>1915</v>
      </c>
      <c r="C148" t="s">
        <v>1916</v>
      </c>
      <c r="D148" t="s">
        <v>1917</v>
      </c>
      <c r="E148" t="s">
        <v>1918</v>
      </c>
      <c r="F148">
        <v>498</v>
      </c>
      <c r="G148" t="s">
        <v>1919</v>
      </c>
      <c r="I148" s="1" t="s">
        <v>1920</v>
      </c>
      <c r="J148" s="1">
        <v>949</v>
      </c>
      <c r="K148" s="2" t="s">
        <v>1921</v>
      </c>
    </row>
    <row r="149" spans="1:11" x14ac:dyDescent="0.3">
      <c r="A149" t="s">
        <v>1922</v>
      </c>
      <c r="B149" t="s">
        <v>1923</v>
      </c>
      <c r="C149" t="s">
        <v>1924</v>
      </c>
      <c r="D149" t="s">
        <v>1925</v>
      </c>
      <c r="E149" t="s">
        <v>615</v>
      </c>
      <c r="F149">
        <v>978</v>
      </c>
      <c r="G149" t="s">
        <v>616</v>
      </c>
      <c r="I149" s="1" t="s">
        <v>1926</v>
      </c>
      <c r="J149" s="1">
        <v>780</v>
      </c>
      <c r="K149" s="2" t="s">
        <v>1927</v>
      </c>
    </row>
    <row r="150" spans="1:11" x14ac:dyDescent="0.3">
      <c r="A150" t="s">
        <v>1928</v>
      </c>
      <c r="B150" t="s">
        <v>1929</v>
      </c>
      <c r="C150" t="s">
        <v>1930</v>
      </c>
      <c r="D150" t="s">
        <v>1931</v>
      </c>
      <c r="E150" t="s">
        <v>1932</v>
      </c>
      <c r="F150">
        <v>496</v>
      </c>
      <c r="G150" t="s">
        <v>1933</v>
      </c>
      <c r="I150" s="1" t="s">
        <v>1934</v>
      </c>
      <c r="J150" s="1">
        <v>0</v>
      </c>
      <c r="K150" s="2" t="s">
        <v>1935</v>
      </c>
    </row>
    <row r="151" spans="1:11" x14ac:dyDescent="0.3">
      <c r="A151" t="s">
        <v>1936</v>
      </c>
      <c r="B151" t="s">
        <v>1937</v>
      </c>
      <c r="C151" t="s">
        <v>1938</v>
      </c>
      <c r="D151" t="s">
        <v>1939</v>
      </c>
      <c r="E151" t="s">
        <v>615</v>
      </c>
      <c r="F151">
        <v>978</v>
      </c>
      <c r="G151" t="s">
        <v>616</v>
      </c>
      <c r="I151" s="1" t="s">
        <v>1940</v>
      </c>
      <c r="J151" s="1">
        <v>901</v>
      </c>
      <c r="K151" s="2" t="s">
        <v>1941</v>
      </c>
    </row>
    <row r="152" spans="1:11" x14ac:dyDescent="0.3">
      <c r="A152" t="s">
        <v>1942</v>
      </c>
      <c r="B152" t="s">
        <v>1943</v>
      </c>
      <c r="C152" t="s">
        <v>1944</v>
      </c>
      <c r="D152" t="s">
        <v>1945</v>
      </c>
      <c r="E152" t="s">
        <v>657</v>
      </c>
      <c r="F152">
        <v>951</v>
      </c>
      <c r="G152" t="s">
        <v>658</v>
      </c>
      <c r="I152" s="1" t="s">
        <v>1946</v>
      </c>
      <c r="J152" s="1">
        <v>834</v>
      </c>
      <c r="K152" s="2" t="s">
        <v>1947</v>
      </c>
    </row>
    <row r="153" spans="1:11" x14ac:dyDescent="0.3">
      <c r="A153" t="s">
        <v>1948</v>
      </c>
      <c r="B153" t="s">
        <v>1949</v>
      </c>
      <c r="C153" t="s">
        <v>1950</v>
      </c>
      <c r="D153" t="s">
        <v>1951</v>
      </c>
      <c r="E153" t="s">
        <v>1952</v>
      </c>
      <c r="F153">
        <v>943</v>
      </c>
      <c r="G153" t="s">
        <v>1953</v>
      </c>
      <c r="I153" s="1" t="s">
        <v>1954</v>
      </c>
      <c r="J153" s="1">
        <v>980</v>
      </c>
      <c r="K153" s="2" t="s">
        <v>1955</v>
      </c>
    </row>
    <row r="154" spans="1:11" x14ac:dyDescent="0.3">
      <c r="A154" t="s">
        <v>1956</v>
      </c>
      <c r="B154" t="s">
        <v>1957</v>
      </c>
      <c r="C154" t="s">
        <v>410</v>
      </c>
      <c r="D154" t="s">
        <v>1958</v>
      </c>
      <c r="E154" t="s">
        <v>1959</v>
      </c>
      <c r="F154">
        <v>104</v>
      </c>
      <c r="G154" t="s">
        <v>1960</v>
      </c>
      <c r="I154" s="1" t="s">
        <v>1961</v>
      </c>
      <c r="J154" s="1">
        <v>800</v>
      </c>
      <c r="K154" s="2" t="s">
        <v>1962</v>
      </c>
    </row>
    <row r="155" spans="1:11" x14ac:dyDescent="0.3">
      <c r="A155" t="s">
        <v>1963</v>
      </c>
      <c r="B155" t="s">
        <v>302</v>
      </c>
      <c r="C155" t="s">
        <v>1964</v>
      </c>
      <c r="D155" t="s">
        <v>1965</v>
      </c>
      <c r="E155" t="s">
        <v>1966</v>
      </c>
      <c r="F155">
        <v>516</v>
      </c>
      <c r="G155" t="s">
        <v>1967</v>
      </c>
      <c r="I155" s="1" t="s">
        <v>1968</v>
      </c>
      <c r="J155" s="1">
        <v>840</v>
      </c>
      <c r="K155" s="2" t="s">
        <v>1969</v>
      </c>
    </row>
    <row r="156" spans="1:11" x14ac:dyDescent="0.3">
      <c r="A156" t="s">
        <v>1970</v>
      </c>
      <c r="B156" t="s">
        <v>1971</v>
      </c>
      <c r="C156" t="s">
        <v>1972</v>
      </c>
      <c r="D156" t="s">
        <v>1973</v>
      </c>
      <c r="I156" s="1" t="s">
        <v>1968</v>
      </c>
      <c r="J156" s="1"/>
      <c r="K156" s="2"/>
    </row>
    <row r="157" spans="1:11" x14ac:dyDescent="0.3">
      <c r="A157" t="s">
        <v>1974</v>
      </c>
      <c r="B157" t="s">
        <v>1975</v>
      </c>
      <c r="C157" t="s">
        <v>1976</v>
      </c>
      <c r="D157" t="s">
        <v>1977</v>
      </c>
      <c r="E157" t="s">
        <v>1978</v>
      </c>
      <c r="F157">
        <v>524</v>
      </c>
      <c r="G157" t="s">
        <v>1979</v>
      </c>
      <c r="I157" s="1" t="s">
        <v>1980</v>
      </c>
      <c r="J157" s="1">
        <v>858</v>
      </c>
      <c r="K157" s="2" t="s">
        <v>1981</v>
      </c>
    </row>
    <row r="158" spans="1:11" x14ac:dyDescent="0.3">
      <c r="A158" t="s">
        <v>1982</v>
      </c>
      <c r="B158" t="s">
        <v>1983</v>
      </c>
      <c r="C158" t="s">
        <v>1984</v>
      </c>
      <c r="D158" t="s">
        <v>1985</v>
      </c>
      <c r="E158" t="s">
        <v>1986</v>
      </c>
      <c r="F158">
        <v>558</v>
      </c>
      <c r="G158" t="s">
        <v>1987</v>
      </c>
      <c r="I158" s="1" t="s">
        <v>1988</v>
      </c>
      <c r="J158" s="1">
        <v>860</v>
      </c>
      <c r="K158" s="2" t="s">
        <v>1989</v>
      </c>
    </row>
    <row r="159" spans="1:11" x14ac:dyDescent="0.3">
      <c r="A159" t="s">
        <v>1990</v>
      </c>
      <c r="B159" t="s">
        <v>1991</v>
      </c>
      <c r="C159" t="s">
        <v>1992</v>
      </c>
      <c r="D159" t="s">
        <v>1993</v>
      </c>
      <c r="E159" t="s">
        <v>91</v>
      </c>
      <c r="F159">
        <v>952</v>
      </c>
      <c r="G159" t="s">
        <v>60</v>
      </c>
      <c r="I159" s="1" t="s">
        <v>1994</v>
      </c>
      <c r="J159" s="1">
        <v>937</v>
      </c>
      <c r="K159" s="2" t="s">
        <v>1995</v>
      </c>
    </row>
    <row r="160" spans="1:11" x14ac:dyDescent="0.3">
      <c r="A160" t="s">
        <v>1996</v>
      </c>
      <c r="B160" t="s">
        <v>1997</v>
      </c>
      <c r="C160" t="s">
        <v>1998</v>
      </c>
      <c r="D160" t="s">
        <v>1999</v>
      </c>
      <c r="E160" t="s">
        <v>2000</v>
      </c>
      <c r="F160">
        <v>566</v>
      </c>
      <c r="G160" t="s">
        <v>2001</v>
      </c>
      <c r="I160" s="1" t="s">
        <v>2002</v>
      </c>
      <c r="J160" s="1">
        <v>704</v>
      </c>
      <c r="K160" s="2" t="s">
        <v>2003</v>
      </c>
    </row>
    <row r="161" spans="1:11" x14ac:dyDescent="0.3">
      <c r="A161" t="s">
        <v>2004</v>
      </c>
      <c r="B161" t="s">
        <v>2005</v>
      </c>
      <c r="C161" t="s">
        <v>2006</v>
      </c>
      <c r="D161" t="s">
        <v>2007</v>
      </c>
      <c r="I161" s="1" t="s">
        <v>2008</v>
      </c>
      <c r="J161" s="1">
        <v>548</v>
      </c>
      <c r="K161" s="2" t="s">
        <v>2009</v>
      </c>
    </row>
    <row r="162" spans="1:11" x14ac:dyDescent="0.3">
      <c r="A162" t="s">
        <v>2010</v>
      </c>
      <c r="B162" t="s">
        <v>2011</v>
      </c>
      <c r="C162" t="s">
        <v>2012</v>
      </c>
      <c r="D162" t="s">
        <v>2013</v>
      </c>
      <c r="E162" t="s">
        <v>2014</v>
      </c>
      <c r="F162">
        <v>578</v>
      </c>
      <c r="G162" t="s">
        <v>2015</v>
      </c>
      <c r="I162" s="1" t="s">
        <v>2016</v>
      </c>
      <c r="J162" s="1">
        <v>882</v>
      </c>
      <c r="K162" s="2" t="s">
        <v>2017</v>
      </c>
    </row>
    <row r="163" spans="1:11" x14ac:dyDescent="0.3">
      <c r="A163" t="s">
        <v>2018</v>
      </c>
      <c r="B163" t="s">
        <v>389</v>
      </c>
      <c r="C163" t="s">
        <v>2019</v>
      </c>
      <c r="D163" t="s">
        <v>2020</v>
      </c>
      <c r="I163" s="1" t="s">
        <v>2021</v>
      </c>
      <c r="J163" s="1">
        <v>950</v>
      </c>
      <c r="K163" s="2" t="s">
        <v>2022</v>
      </c>
    </row>
    <row r="164" spans="1:11" x14ac:dyDescent="0.3">
      <c r="A164" t="s">
        <v>2023</v>
      </c>
      <c r="B164" t="s">
        <v>2024</v>
      </c>
      <c r="C164" t="s">
        <v>2025</v>
      </c>
      <c r="D164" t="s">
        <v>2026</v>
      </c>
      <c r="E164" t="s">
        <v>2027</v>
      </c>
      <c r="F164">
        <v>554</v>
      </c>
      <c r="G164" t="s">
        <v>2028</v>
      </c>
      <c r="I164" s="1" t="s">
        <v>2029</v>
      </c>
      <c r="J164" s="1">
        <v>951</v>
      </c>
      <c r="K164" s="2" t="s">
        <v>2030</v>
      </c>
    </row>
    <row r="165" spans="1:11" x14ac:dyDescent="0.3">
      <c r="A165" t="s">
        <v>2031</v>
      </c>
      <c r="B165" t="s">
        <v>2032</v>
      </c>
      <c r="C165" t="s">
        <v>2033</v>
      </c>
      <c r="D165" t="s">
        <v>2034</v>
      </c>
      <c r="E165" t="s">
        <v>2035</v>
      </c>
      <c r="F165">
        <v>512</v>
      </c>
      <c r="G165" t="s">
        <v>2036</v>
      </c>
      <c r="I165" s="1" t="s">
        <v>2037</v>
      </c>
      <c r="J165" s="1">
        <v>952</v>
      </c>
      <c r="K165" s="2" t="s">
        <v>2038</v>
      </c>
    </row>
    <row r="166" spans="1:11" x14ac:dyDescent="0.3">
      <c r="A166" t="s">
        <v>2039</v>
      </c>
      <c r="B166" t="s">
        <v>2040</v>
      </c>
      <c r="C166" t="s">
        <v>2041</v>
      </c>
      <c r="D166" t="s">
        <v>2042</v>
      </c>
      <c r="E166" t="s">
        <v>2043</v>
      </c>
      <c r="F166">
        <v>800</v>
      </c>
      <c r="G166" t="s">
        <v>2044</v>
      </c>
      <c r="I166" s="1" t="s">
        <v>2045</v>
      </c>
      <c r="J166" s="1">
        <v>886</v>
      </c>
      <c r="K166" s="2" t="s">
        <v>2046</v>
      </c>
    </row>
    <row r="167" spans="1:11" x14ac:dyDescent="0.3">
      <c r="A167" t="s">
        <v>2047</v>
      </c>
      <c r="B167" t="s">
        <v>2048</v>
      </c>
      <c r="C167" t="s">
        <v>2049</v>
      </c>
      <c r="D167" t="s">
        <v>2050</v>
      </c>
      <c r="E167" t="s">
        <v>2051</v>
      </c>
      <c r="F167">
        <v>860</v>
      </c>
      <c r="G167" t="s">
        <v>1989</v>
      </c>
      <c r="I167" s="1" t="s">
        <v>2052</v>
      </c>
      <c r="J167" s="1">
        <v>710</v>
      </c>
      <c r="K167" s="2" t="s">
        <v>2053</v>
      </c>
    </row>
    <row r="168" spans="1:11" x14ac:dyDescent="0.3">
      <c r="A168" t="s">
        <v>2054</v>
      </c>
      <c r="B168" t="s">
        <v>2055</v>
      </c>
      <c r="C168" t="s">
        <v>2056</v>
      </c>
      <c r="D168" t="s">
        <v>2057</v>
      </c>
      <c r="E168" t="s">
        <v>2058</v>
      </c>
      <c r="F168">
        <v>586</v>
      </c>
      <c r="G168" t="s">
        <v>2059</v>
      </c>
      <c r="I168" s="1" t="s">
        <v>2060</v>
      </c>
      <c r="J168" s="1">
        <v>967</v>
      </c>
      <c r="K168" s="2" t="s">
        <v>2061</v>
      </c>
    </row>
    <row r="169" spans="1:11" x14ac:dyDescent="0.3">
      <c r="A169" t="s">
        <v>2062</v>
      </c>
      <c r="B169" t="s">
        <v>2063</v>
      </c>
      <c r="C169" t="s">
        <v>2064</v>
      </c>
      <c r="D169" t="s">
        <v>2065</v>
      </c>
      <c r="E169" t="s">
        <v>184</v>
      </c>
      <c r="F169">
        <v>840</v>
      </c>
      <c r="G169" t="s">
        <v>1234</v>
      </c>
    </row>
    <row r="170" spans="1:11" x14ac:dyDescent="0.3">
      <c r="A170" t="s">
        <v>2066</v>
      </c>
      <c r="B170" t="s">
        <v>2067</v>
      </c>
      <c r="C170" t="s">
        <v>2068</v>
      </c>
      <c r="D170" t="s">
        <v>2069</v>
      </c>
      <c r="E170" t="s">
        <v>2070</v>
      </c>
      <c r="F170">
        <v>590</v>
      </c>
      <c r="G170" t="s">
        <v>1696</v>
      </c>
    </row>
    <row r="171" spans="1:11" x14ac:dyDescent="0.3">
      <c r="A171" t="s">
        <v>2071</v>
      </c>
      <c r="B171" t="s">
        <v>2072</v>
      </c>
      <c r="C171" t="s">
        <v>2073</v>
      </c>
      <c r="D171" t="s">
        <v>2074</v>
      </c>
      <c r="E171" t="s">
        <v>2075</v>
      </c>
      <c r="F171">
        <v>598</v>
      </c>
      <c r="G171" t="s">
        <v>1712</v>
      </c>
    </row>
    <row r="172" spans="1:11" x14ac:dyDescent="0.3">
      <c r="A172" t="s">
        <v>2076</v>
      </c>
      <c r="B172" t="s">
        <v>2077</v>
      </c>
      <c r="C172" t="s">
        <v>2078</v>
      </c>
      <c r="D172" t="s">
        <v>2079</v>
      </c>
      <c r="E172" t="s">
        <v>2080</v>
      </c>
      <c r="F172">
        <v>600</v>
      </c>
      <c r="G172" t="s">
        <v>2081</v>
      </c>
    </row>
    <row r="173" spans="1:11" x14ac:dyDescent="0.3">
      <c r="A173" t="s">
        <v>2082</v>
      </c>
      <c r="B173" t="s">
        <v>2083</v>
      </c>
      <c r="C173" t="s">
        <v>2084</v>
      </c>
      <c r="D173" t="s">
        <v>2085</v>
      </c>
      <c r="E173" t="s">
        <v>615</v>
      </c>
      <c r="F173">
        <v>978</v>
      </c>
      <c r="G173" t="s">
        <v>616</v>
      </c>
    </row>
    <row r="174" spans="1:11" x14ac:dyDescent="0.3">
      <c r="A174" t="s">
        <v>2086</v>
      </c>
      <c r="B174" t="s">
        <v>2087</v>
      </c>
      <c r="C174" t="s">
        <v>2088</v>
      </c>
      <c r="D174" t="s">
        <v>2089</v>
      </c>
      <c r="E174" t="s">
        <v>2090</v>
      </c>
      <c r="F174">
        <v>604</v>
      </c>
      <c r="G174" t="s">
        <v>2091</v>
      </c>
    </row>
    <row r="175" spans="1:11" x14ac:dyDescent="0.3">
      <c r="A175" t="s">
        <v>2092</v>
      </c>
      <c r="B175" t="s">
        <v>2093</v>
      </c>
      <c r="C175" t="s">
        <v>2094</v>
      </c>
      <c r="D175" t="s">
        <v>2095</v>
      </c>
      <c r="E175" t="s">
        <v>2096</v>
      </c>
      <c r="F175">
        <v>608</v>
      </c>
      <c r="G175" t="s">
        <v>2097</v>
      </c>
    </row>
    <row r="176" spans="1:11" x14ac:dyDescent="0.3">
      <c r="A176" t="s">
        <v>2098</v>
      </c>
      <c r="B176" t="s">
        <v>2099</v>
      </c>
      <c r="C176" t="s">
        <v>2100</v>
      </c>
      <c r="D176" t="s">
        <v>2101</v>
      </c>
    </row>
    <row r="177" spans="1:7" x14ac:dyDescent="0.3">
      <c r="A177" t="s">
        <v>2102</v>
      </c>
      <c r="B177" t="s">
        <v>2103</v>
      </c>
      <c r="C177" t="s">
        <v>2104</v>
      </c>
      <c r="D177" t="s">
        <v>2105</v>
      </c>
      <c r="E177" t="s">
        <v>2106</v>
      </c>
      <c r="F177">
        <v>985</v>
      </c>
      <c r="G177" t="s">
        <v>2107</v>
      </c>
    </row>
    <row r="178" spans="1:7" x14ac:dyDescent="0.3">
      <c r="A178" t="s">
        <v>2108</v>
      </c>
      <c r="B178" t="s">
        <v>2109</v>
      </c>
      <c r="C178" t="s">
        <v>2110</v>
      </c>
      <c r="D178" t="s">
        <v>2111</v>
      </c>
      <c r="E178" t="s">
        <v>615</v>
      </c>
      <c r="F178">
        <v>978</v>
      </c>
      <c r="G178" t="s">
        <v>616</v>
      </c>
    </row>
    <row r="179" spans="1:7" x14ac:dyDescent="0.3">
      <c r="A179" t="s">
        <v>2112</v>
      </c>
      <c r="B179" t="s">
        <v>2113</v>
      </c>
      <c r="C179" t="s">
        <v>2114</v>
      </c>
      <c r="D179" t="s">
        <v>2115</v>
      </c>
      <c r="E179" t="s">
        <v>184</v>
      </c>
      <c r="F179">
        <v>840</v>
      </c>
      <c r="G179" t="s">
        <v>1234</v>
      </c>
    </row>
    <row r="180" spans="1:7" x14ac:dyDescent="0.3">
      <c r="A180" t="s">
        <v>2116</v>
      </c>
      <c r="B180" t="s">
        <v>2117</v>
      </c>
      <c r="C180" t="s">
        <v>2118</v>
      </c>
      <c r="D180" t="s">
        <v>2119</v>
      </c>
      <c r="E180" t="s">
        <v>615</v>
      </c>
      <c r="F180">
        <v>978</v>
      </c>
      <c r="G180" t="s">
        <v>616</v>
      </c>
    </row>
    <row r="181" spans="1:7" x14ac:dyDescent="0.3">
      <c r="A181" t="s">
        <v>2120</v>
      </c>
      <c r="B181" t="s">
        <v>2121</v>
      </c>
      <c r="C181" t="s">
        <v>2122</v>
      </c>
      <c r="D181" t="s">
        <v>2123</v>
      </c>
      <c r="E181" t="s">
        <v>2124</v>
      </c>
      <c r="F181">
        <v>634</v>
      </c>
      <c r="G181" t="s">
        <v>2125</v>
      </c>
    </row>
    <row r="182" spans="1:7" x14ac:dyDescent="0.3">
      <c r="A182" s="3" t="s">
        <v>2126</v>
      </c>
      <c r="B182" s="3" t="s">
        <v>2127</v>
      </c>
      <c r="C182" s="3" t="s">
        <v>2128</v>
      </c>
      <c r="D182" s="3" t="s">
        <v>2129</v>
      </c>
      <c r="E182" s="3" t="s">
        <v>1023</v>
      </c>
      <c r="F182" s="3">
        <v>950</v>
      </c>
      <c r="G182" s="3" t="s">
        <v>1024</v>
      </c>
    </row>
    <row r="183" spans="1:7" ht="28.8" x14ac:dyDescent="0.3">
      <c r="A183" s="3" t="s">
        <v>2130</v>
      </c>
      <c r="B183" s="3" t="s">
        <v>2131</v>
      </c>
      <c r="C183" s="3" t="s">
        <v>2132</v>
      </c>
      <c r="D183" s="3" t="s">
        <v>2133</v>
      </c>
      <c r="E183" s="3" t="s">
        <v>2134</v>
      </c>
      <c r="F183" s="3">
        <v>976</v>
      </c>
      <c r="G183" s="3" t="s">
        <v>2135</v>
      </c>
    </row>
    <row r="184" spans="1:7" x14ac:dyDescent="0.3">
      <c r="A184" t="s">
        <v>2136</v>
      </c>
      <c r="B184" t="s">
        <v>2137</v>
      </c>
      <c r="C184" t="s">
        <v>2138</v>
      </c>
      <c r="D184" t="s">
        <v>2139</v>
      </c>
      <c r="E184" t="s">
        <v>2140</v>
      </c>
      <c r="F184">
        <v>214</v>
      </c>
      <c r="G184" t="s">
        <v>2141</v>
      </c>
    </row>
    <row r="185" spans="1:7" x14ac:dyDescent="0.3">
      <c r="A185" t="s">
        <v>2142</v>
      </c>
      <c r="B185" t="s">
        <v>2143</v>
      </c>
      <c r="C185" t="s">
        <v>2144</v>
      </c>
      <c r="D185" t="s">
        <v>2145</v>
      </c>
      <c r="E185" t="s">
        <v>1023</v>
      </c>
      <c r="F185">
        <v>950</v>
      </c>
      <c r="G185" t="s">
        <v>1024</v>
      </c>
    </row>
    <row r="186" spans="1:7" x14ac:dyDescent="0.3">
      <c r="A186" t="s">
        <v>2146</v>
      </c>
      <c r="B186" t="s">
        <v>2147</v>
      </c>
      <c r="C186" t="s">
        <v>2148</v>
      </c>
      <c r="D186" t="s">
        <v>2149</v>
      </c>
      <c r="E186" t="s">
        <v>2150</v>
      </c>
      <c r="F186">
        <v>417</v>
      </c>
      <c r="G186" t="s">
        <v>2151</v>
      </c>
    </row>
    <row r="187" spans="1:7" x14ac:dyDescent="0.3">
      <c r="A187" s="3" t="s">
        <v>2152</v>
      </c>
      <c r="B187" s="3" t="s">
        <v>2153</v>
      </c>
      <c r="C187" s="3" t="s">
        <v>2154</v>
      </c>
      <c r="D187" s="3" t="s">
        <v>2155</v>
      </c>
      <c r="E187" s="3" t="s">
        <v>2156</v>
      </c>
      <c r="F187" s="3">
        <v>203</v>
      </c>
      <c r="G187" s="3" t="s">
        <v>2157</v>
      </c>
    </row>
    <row r="188" spans="1:7" x14ac:dyDescent="0.3">
      <c r="A188" t="s">
        <v>2158</v>
      </c>
      <c r="B188" t="s">
        <v>2159</v>
      </c>
      <c r="C188" t="s">
        <v>2160</v>
      </c>
      <c r="D188" t="s">
        <v>2161</v>
      </c>
      <c r="E188" t="s">
        <v>615</v>
      </c>
      <c r="F188">
        <v>978</v>
      </c>
      <c r="G188" t="s">
        <v>616</v>
      </c>
    </row>
    <row r="189" spans="1:7" x14ac:dyDescent="0.3">
      <c r="A189" t="s">
        <v>2162</v>
      </c>
      <c r="B189" t="s">
        <v>2163</v>
      </c>
      <c r="C189" t="s">
        <v>2164</v>
      </c>
      <c r="D189" t="s">
        <v>2165</v>
      </c>
      <c r="E189" t="s">
        <v>2166</v>
      </c>
      <c r="F189">
        <v>946</v>
      </c>
      <c r="G189" t="s">
        <v>2167</v>
      </c>
    </row>
    <row r="190" spans="1:7" x14ac:dyDescent="0.3">
      <c r="A190" t="s">
        <v>2168</v>
      </c>
      <c r="B190" t="s">
        <v>2169</v>
      </c>
      <c r="C190" t="s">
        <v>2170</v>
      </c>
      <c r="D190" t="s">
        <v>2171</v>
      </c>
      <c r="E190" t="s">
        <v>2172</v>
      </c>
      <c r="F190">
        <v>826</v>
      </c>
      <c r="G190" t="s">
        <v>2173</v>
      </c>
    </row>
    <row r="191" spans="1:7" x14ac:dyDescent="0.3">
      <c r="A191" t="s">
        <v>2174</v>
      </c>
      <c r="B191" t="s">
        <v>2175</v>
      </c>
      <c r="C191" t="s">
        <v>2176</v>
      </c>
      <c r="D191" t="s">
        <v>2177</v>
      </c>
      <c r="E191" t="s">
        <v>2178</v>
      </c>
      <c r="F191">
        <v>418</v>
      </c>
      <c r="G191" t="s">
        <v>2179</v>
      </c>
    </row>
    <row r="192" spans="1:7" x14ac:dyDescent="0.3">
      <c r="A192" t="s">
        <v>2180</v>
      </c>
      <c r="B192" t="s">
        <v>2181</v>
      </c>
      <c r="C192" t="s">
        <v>2182</v>
      </c>
      <c r="D192" t="s">
        <v>2183</v>
      </c>
      <c r="E192" t="s">
        <v>2184</v>
      </c>
      <c r="F192">
        <v>646</v>
      </c>
      <c r="G192" t="s">
        <v>2185</v>
      </c>
    </row>
    <row r="193" spans="1:7" x14ac:dyDescent="0.3">
      <c r="A193" t="s">
        <v>2186</v>
      </c>
      <c r="B193" t="s">
        <v>2187</v>
      </c>
      <c r="C193" t="s">
        <v>2188</v>
      </c>
      <c r="D193" t="s">
        <v>2189</v>
      </c>
    </row>
    <row r="194" spans="1:7" x14ac:dyDescent="0.3">
      <c r="A194" t="s">
        <v>2190</v>
      </c>
      <c r="B194" t="s">
        <v>2191</v>
      </c>
      <c r="C194" t="s">
        <v>2192</v>
      </c>
      <c r="D194" t="s">
        <v>2193</v>
      </c>
      <c r="E194" t="s">
        <v>2194</v>
      </c>
      <c r="F194">
        <v>654</v>
      </c>
      <c r="G194" t="s">
        <v>2195</v>
      </c>
    </row>
    <row r="195" spans="1:7" x14ac:dyDescent="0.3">
      <c r="A195" t="s">
        <v>2196</v>
      </c>
      <c r="B195" t="s">
        <v>2197</v>
      </c>
      <c r="C195" t="s">
        <v>2198</v>
      </c>
      <c r="D195" t="s">
        <v>2199</v>
      </c>
      <c r="E195" t="s">
        <v>657</v>
      </c>
      <c r="F195">
        <v>951</v>
      </c>
      <c r="G195" t="s">
        <v>658</v>
      </c>
    </row>
    <row r="196" spans="1:7" x14ac:dyDescent="0.3">
      <c r="A196" t="s">
        <v>2200</v>
      </c>
      <c r="B196" t="s">
        <v>2201</v>
      </c>
      <c r="C196" t="s">
        <v>2202</v>
      </c>
      <c r="D196" t="s">
        <v>2203</v>
      </c>
      <c r="E196" t="s">
        <v>615</v>
      </c>
      <c r="F196">
        <v>978</v>
      </c>
      <c r="G196" t="s">
        <v>616</v>
      </c>
    </row>
    <row r="197" spans="1:7" x14ac:dyDescent="0.3">
      <c r="A197" t="s">
        <v>2204</v>
      </c>
      <c r="B197" t="s">
        <v>2205</v>
      </c>
      <c r="C197" t="s">
        <v>2206</v>
      </c>
      <c r="D197" t="s">
        <v>2207</v>
      </c>
      <c r="E197" t="s">
        <v>615</v>
      </c>
      <c r="F197">
        <v>978</v>
      </c>
      <c r="G197" t="s">
        <v>616</v>
      </c>
    </row>
    <row r="198" spans="1:7" x14ac:dyDescent="0.3">
      <c r="A198" t="s">
        <v>2208</v>
      </c>
      <c r="B198" t="s">
        <v>2209</v>
      </c>
      <c r="C198" t="s">
        <v>2210</v>
      </c>
      <c r="D198" t="s">
        <v>2211</v>
      </c>
      <c r="E198" t="s">
        <v>657</v>
      </c>
      <c r="F198">
        <v>951</v>
      </c>
      <c r="G198" t="s">
        <v>658</v>
      </c>
    </row>
    <row r="199" spans="1:7" x14ac:dyDescent="0.3">
      <c r="A199" t="s">
        <v>2212</v>
      </c>
      <c r="B199" t="s">
        <v>2213</v>
      </c>
      <c r="C199" t="s">
        <v>2214</v>
      </c>
      <c r="D199" t="s">
        <v>2215</v>
      </c>
      <c r="E199" t="s">
        <v>615</v>
      </c>
      <c r="F199">
        <v>978</v>
      </c>
      <c r="G199" t="s">
        <v>616</v>
      </c>
    </row>
    <row r="200" spans="1:7" x14ac:dyDescent="0.3">
      <c r="A200" t="s">
        <v>2216</v>
      </c>
      <c r="B200" t="s">
        <v>2217</v>
      </c>
      <c r="C200" t="s">
        <v>2218</v>
      </c>
      <c r="D200" t="s">
        <v>2219</v>
      </c>
      <c r="E200" t="s">
        <v>657</v>
      </c>
      <c r="F200">
        <v>951</v>
      </c>
      <c r="G200" t="s">
        <v>658</v>
      </c>
    </row>
    <row r="201" spans="1:7" x14ac:dyDescent="0.3">
      <c r="A201" t="s">
        <v>2220</v>
      </c>
      <c r="B201" t="s">
        <v>2221</v>
      </c>
      <c r="C201" t="s">
        <v>2222</v>
      </c>
      <c r="D201" t="s">
        <v>2223</v>
      </c>
      <c r="E201" t="s">
        <v>615</v>
      </c>
      <c r="F201">
        <v>978</v>
      </c>
      <c r="G201" t="s">
        <v>616</v>
      </c>
    </row>
    <row r="202" spans="1:7" x14ac:dyDescent="0.3">
      <c r="A202" t="s">
        <v>2224</v>
      </c>
      <c r="B202" t="s">
        <v>2225</v>
      </c>
      <c r="C202" t="s">
        <v>2226</v>
      </c>
      <c r="D202" t="s">
        <v>2227</v>
      </c>
      <c r="E202" t="s">
        <v>184</v>
      </c>
      <c r="F202">
        <v>840</v>
      </c>
      <c r="G202" t="s">
        <v>1234</v>
      </c>
    </row>
    <row r="203" spans="1:7" x14ac:dyDescent="0.3">
      <c r="A203" t="s">
        <v>2228</v>
      </c>
      <c r="B203" t="s">
        <v>2229</v>
      </c>
      <c r="C203" t="s">
        <v>2230</v>
      </c>
      <c r="D203" t="s">
        <v>2231</v>
      </c>
      <c r="E203" t="s">
        <v>2232</v>
      </c>
      <c r="F203">
        <v>882</v>
      </c>
      <c r="G203" t="s">
        <v>2233</v>
      </c>
    </row>
    <row r="204" spans="1:7" x14ac:dyDescent="0.3">
      <c r="A204" s="3" t="s">
        <v>2234</v>
      </c>
      <c r="B204" s="3" t="s">
        <v>2235</v>
      </c>
      <c r="C204" s="3" t="s">
        <v>2236</v>
      </c>
      <c r="D204" s="3" t="s">
        <v>2237</v>
      </c>
      <c r="E204" s="3" t="s">
        <v>184</v>
      </c>
      <c r="F204" s="3">
        <v>840</v>
      </c>
      <c r="G204" s="3" t="s">
        <v>1234</v>
      </c>
    </row>
    <row r="205" spans="1:7" x14ac:dyDescent="0.3">
      <c r="A205" t="s">
        <v>2238</v>
      </c>
      <c r="B205" t="s">
        <v>2239</v>
      </c>
      <c r="C205" t="s">
        <v>2240</v>
      </c>
      <c r="D205" t="s">
        <v>2241</v>
      </c>
      <c r="E205" t="s">
        <v>2242</v>
      </c>
      <c r="F205">
        <v>678</v>
      </c>
      <c r="G205" t="s">
        <v>2243</v>
      </c>
    </row>
    <row r="206" spans="1:7" x14ac:dyDescent="0.3">
      <c r="A206" t="s">
        <v>2244</v>
      </c>
      <c r="B206" t="s">
        <v>2245</v>
      </c>
      <c r="C206" t="s">
        <v>2246</v>
      </c>
      <c r="D206" t="s">
        <v>2247</v>
      </c>
      <c r="E206" t="s">
        <v>91</v>
      </c>
      <c r="F206">
        <v>952</v>
      </c>
      <c r="G206" t="s">
        <v>60</v>
      </c>
    </row>
    <row r="207" spans="1:7" x14ac:dyDescent="0.3">
      <c r="A207" t="s">
        <v>2248</v>
      </c>
      <c r="B207" t="s">
        <v>2249</v>
      </c>
      <c r="C207" t="s">
        <v>2250</v>
      </c>
      <c r="D207" t="s">
        <v>2251</v>
      </c>
      <c r="E207" t="s">
        <v>2252</v>
      </c>
      <c r="F207">
        <v>941</v>
      </c>
      <c r="G207" t="s">
        <v>2253</v>
      </c>
    </row>
    <row r="208" spans="1:7" x14ac:dyDescent="0.3">
      <c r="A208" t="s">
        <v>2254</v>
      </c>
      <c r="B208" t="s">
        <v>2255</v>
      </c>
      <c r="C208" t="s">
        <v>2256</v>
      </c>
      <c r="D208" t="s">
        <v>2257</v>
      </c>
      <c r="E208" t="s">
        <v>2258</v>
      </c>
      <c r="F208">
        <v>690</v>
      </c>
      <c r="G208" t="s">
        <v>2259</v>
      </c>
    </row>
    <row r="209" spans="1:7" x14ac:dyDescent="0.3">
      <c r="A209" t="s">
        <v>2260</v>
      </c>
      <c r="B209" t="s">
        <v>2261</v>
      </c>
      <c r="C209" t="s">
        <v>2262</v>
      </c>
      <c r="D209" t="s">
        <v>2263</v>
      </c>
      <c r="E209" t="s">
        <v>2264</v>
      </c>
      <c r="F209">
        <v>694</v>
      </c>
      <c r="G209" t="s">
        <v>2265</v>
      </c>
    </row>
    <row r="210" spans="1:7" x14ac:dyDescent="0.3">
      <c r="A210" t="s">
        <v>2266</v>
      </c>
      <c r="B210" t="s">
        <v>2267</v>
      </c>
      <c r="C210" t="s">
        <v>2268</v>
      </c>
      <c r="D210" t="s">
        <v>2269</v>
      </c>
      <c r="E210" t="s">
        <v>2270</v>
      </c>
      <c r="F210">
        <v>702</v>
      </c>
      <c r="G210" t="s">
        <v>2271</v>
      </c>
    </row>
    <row r="211" spans="1:7" x14ac:dyDescent="0.3">
      <c r="A211" t="s">
        <v>2272</v>
      </c>
      <c r="B211" t="s">
        <v>2273</v>
      </c>
      <c r="C211" t="s">
        <v>2274</v>
      </c>
      <c r="D211" t="s">
        <v>2275</v>
      </c>
      <c r="E211" t="s">
        <v>615</v>
      </c>
      <c r="F211">
        <v>978</v>
      </c>
      <c r="G211" t="s">
        <v>616</v>
      </c>
    </row>
    <row r="212" spans="1:7" x14ac:dyDescent="0.3">
      <c r="A212" t="s">
        <v>2276</v>
      </c>
      <c r="B212" t="s">
        <v>2277</v>
      </c>
      <c r="C212" t="s">
        <v>2278</v>
      </c>
      <c r="D212" t="s">
        <v>2279</v>
      </c>
      <c r="E212" t="s">
        <v>615</v>
      </c>
      <c r="F212">
        <v>978</v>
      </c>
      <c r="G212" t="s">
        <v>616</v>
      </c>
    </row>
    <row r="213" spans="1:7" x14ac:dyDescent="0.3">
      <c r="A213" t="s">
        <v>2280</v>
      </c>
      <c r="B213" t="s">
        <v>2281</v>
      </c>
      <c r="C213" t="s">
        <v>2282</v>
      </c>
      <c r="D213" t="s">
        <v>2283</v>
      </c>
      <c r="E213" t="s">
        <v>2284</v>
      </c>
      <c r="F213">
        <v>706</v>
      </c>
      <c r="G213" t="s">
        <v>1844</v>
      </c>
    </row>
    <row r="214" spans="1:7" x14ac:dyDescent="0.3">
      <c r="A214" t="s">
        <v>2285</v>
      </c>
      <c r="B214" t="s">
        <v>2286</v>
      </c>
      <c r="C214" t="s">
        <v>2287</v>
      </c>
      <c r="D214" t="s">
        <v>2288</v>
      </c>
      <c r="E214" t="s">
        <v>2289</v>
      </c>
      <c r="F214">
        <v>938</v>
      </c>
      <c r="G214" t="s">
        <v>2290</v>
      </c>
    </row>
    <row r="215" spans="1:7" x14ac:dyDescent="0.3">
      <c r="A215" t="s">
        <v>2291</v>
      </c>
      <c r="B215" t="s">
        <v>2292</v>
      </c>
      <c r="C215" t="s">
        <v>2293</v>
      </c>
      <c r="D215" t="s">
        <v>2294</v>
      </c>
      <c r="E215" t="s">
        <v>2295</v>
      </c>
      <c r="F215">
        <v>728</v>
      </c>
      <c r="G215" t="s">
        <v>2296</v>
      </c>
    </row>
    <row r="216" spans="1:7" x14ac:dyDescent="0.3">
      <c r="A216" t="s">
        <v>2297</v>
      </c>
      <c r="B216" t="s">
        <v>2298</v>
      </c>
      <c r="C216" t="s">
        <v>2299</v>
      </c>
      <c r="D216" t="s">
        <v>2300</v>
      </c>
      <c r="E216" t="s">
        <v>2301</v>
      </c>
      <c r="F216">
        <v>144</v>
      </c>
      <c r="G216" t="s">
        <v>2302</v>
      </c>
    </row>
    <row r="217" spans="1:7" x14ac:dyDescent="0.3">
      <c r="A217" t="s">
        <v>2303</v>
      </c>
      <c r="B217" t="s">
        <v>2304</v>
      </c>
      <c r="C217" t="s">
        <v>2305</v>
      </c>
      <c r="D217" t="s">
        <v>2306</v>
      </c>
      <c r="E217" t="s">
        <v>2307</v>
      </c>
      <c r="F217">
        <v>752</v>
      </c>
      <c r="G217" t="s">
        <v>2308</v>
      </c>
    </row>
    <row r="218" spans="1:7" x14ac:dyDescent="0.3">
      <c r="A218" t="s">
        <v>2309</v>
      </c>
      <c r="B218" t="s">
        <v>2310</v>
      </c>
      <c r="C218" t="s">
        <v>2311</v>
      </c>
      <c r="D218" t="s">
        <v>2312</v>
      </c>
      <c r="E218" t="s">
        <v>1782</v>
      </c>
      <c r="F218">
        <v>756</v>
      </c>
      <c r="G218" t="s">
        <v>1783</v>
      </c>
    </row>
    <row r="219" spans="1:7" x14ac:dyDescent="0.3">
      <c r="A219" t="s">
        <v>2313</v>
      </c>
      <c r="B219" t="s">
        <v>2314</v>
      </c>
      <c r="C219" t="s">
        <v>2315</v>
      </c>
      <c r="D219" t="s">
        <v>2316</v>
      </c>
      <c r="E219" t="s">
        <v>2317</v>
      </c>
      <c r="F219">
        <v>968</v>
      </c>
      <c r="G219" t="s">
        <v>2318</v>
      </c>
    </row>
    <row r="220" spans="1:7" x14ac:dyDescent="0.3">
      <c r="A220" t="s">
        <v>2319</v>
      </c>
      <c r="B220" t="s">
        <v>2320</v>
      </c>
      <c r="C220" t="s">
        <v>2321</v>
      </c>
      <c r="D220" t="s">
        <v>2322</v>
      </c>
      <c r="E220" t="s">
        <v>2323</v>
      </c>
      <c r="F220">
        <v>760</v>
      </c>
      <c r="G220" t="s">
        <v>2324</v>
      </c>
    </row>
    <row r="221" spans="1:7" x14ac:dyDescent="0.3">
      <c r="A221" t="s">
        <v>1893</v>
      </c>
      <c r="B221" t="s">
        <v>2325</v>
      </c>
      <c r="C221" t="s">
        <v>2326</v>
      </c>
      <c r="D221" t="s">
        <v>2327</v>
      </c>
      <c r="E221" t="s">
        <v>2328</v>
      </c>
      <c r="F221">
        <v>972</v>
      </c>
      <c r="G221" t="s">
        <v>2329</v>
      </c>
    </row>
    <row r="222" spans="1:7" x14ac:dyDescent="0.3">
      <c r="A222" t="s">
        <v>2330</v>
      </c>
      <c r="B222" t="s">
        <v>2331</v>
      </c>
      <c r="C222" t="s">
        <v>2332</v>
      </c>
      <c r="D222" t="s">
        <v>2333</v>
      </c>
      <c r="E222" t="s">
        <v>2334</v>
      </c>
      <c r="F222">
        <v>901</v>
      </c>
      <c r="G222" t="s">
        <v>2335</v>
      </c>
    </row>
    <row r="223" spans="1:7" x14ac:dyDescent="0.3">
      <c r="A223" t="s">
        <v>2336</v>
      </c>
      <c r="B223" t="s">
        <v>2337</v>
      </c>
      <c r="C223" t="s">
        <v>2338</v>
      </c>
      <c r="D223" t="s">
        <v>2339</v>
      </c>
      <c r="E223" t="s">
        <v>2340</v>
      </c>
      <c r="F223">
        <v>834</v>
      </c>
      <c r="G223" t="s">
        <v>2341</v>
      </c>
    </row>
    <row r="224" spans="1:7" x14ac:dyDescent="0.3">
      <c r="A224" s="3" t="s">
        <v>2342</v>
      </c>
      <c r="B224" s="3" t="s">
        <v>2343</v>
      </c>
      <c r="C224" s="3" t="s">
        <v>2344</v>
      </c>
      <c r="D224" s="3" t="s">
        <v>2345</v>
      </c>
      <c r="E224" s="3" t="s">
        <v>1023</v>
      </c>
      <c r="F224" s="3">
        <v>950</v>
      </c>
      <c r="G224" s="3" t="s">
        <v>1024</v>
      </c>
    </row>
    <row r="225" spans="1:7" ht="28.8" x14ac:dyDescent="0.3">
      <c r="A225" s="3" t="s">
        <v>2346</v>
      </c>
      <c r="B225" s="3" t="s">
        <v>2347</v>
      </c>
      <c r="C225" s="3" t="s">
        <v>2348</v>
      </c>
      <c r="D225" s="3" t="s">
        <v>2349</v>
      </c>
      <c r="E225" s="3" t="s">
        <v>184</v>
      </c>
      <c r="F225" s="3">
        <v>840</v>
      </c>
      <c r="G225" s="3" t="s">
        <v>1234</v>
      </c>
    </row>
    <row r="226" spans="1:7" x14ac:dyDescent="0.3">
      <c r="A226" t="s">
        <v>2350</v>
      </c>
      <c r="B226" t="s">
        <v>2351</v>
      </c>
      <c r="C226" t="s">
        <v>2352</v>
      </c>
      <c r="D226" t="s">
        <v>2353</v>
      </c>
    </row>
    <row r="227" spans="1:7" x14ac:dyDescent="0.3">
      <c r="A227" t="s">
        <v>2354</v>
      </c>
      <c r="B227" t="s">
        <v>2355</v>
      </c>
      <c r="C227" t="s">
        <v>2356</v>
      </c>
      <c r="D227" t="s">
        <v>2357</v>
      </c>
      <c r="E227" t="s">
        <v>615</v>
      </c>
      <c r="F227">
        <v>978</v>
      </c>
      <c r="G227" t="s">
        <v>616</v>
      </c>
    </row>
    <row r="228" spans="1:7" x14ac:dyDescent="0.3">
      <c r="A228" t="s">
        <v>2358</v>
      </c>
      <c r="B228" t="s">
        <v>2359</v>
      </c>
      <c r="C228" t="s">
        <v>2360</v>
      </c>
      <c r="D228" t="s">
        <v>2361</v>
      </c>
      <c r="E228" t="s">
        <v>2362</v>
      </c>
      <c r="F228">
        <v>764</v>
      </c>
      <c r="G228" t="s">
        <v>2363</v>
      </c>
    </row>
    <row r="229" spans="1:7" x14ac:dyDescent="0.3">
      <c r="A229" t="s">
        <v>2364</v>
      </c>
      <c r="B229" t="s">
        <v>2365</v>
      </c>
      <c r="C229" t="s">
        <v>2366</v>
      </c>
      <c r="D229" t="s">
        <v>2367</v>
      </c>
      <c r="E229" t="s">
        <v>184</v>
      </c>
      <c r="F229">
        <v>840</v>
      </c>
      <c r="G229" t="s">
        <v>1234</v>
      </c>
    </row>
    <row r="230" spans="1:7" x14ac:dyDescent="0.3">
      <c r="A230" t="s">
        <v>2368</v>
      </c>
      <c r="B230" t="s">
        <v>2369</v>
      </c>
      <c r="C230" t="s">
        <v>2370</v>
      </c>
      <c r="D230" t="s">
        <v>2371</v>
      </c>
      <c r="E230" t="s">
        <v>91</v>
      </c>
      <c r="F230">
        <v>952</v>
      </c>
      <c r="G230" t="s">
        <v>60</v>
      </c>
    </row>
    <row r="231" spans="1:7" x14ac:dyDescent="0.3">
      <c r="A231" t="s">
        <v>2372</v>
      </c>
      <c r="B231" t="s">
        <v>2373</v>
      </c>
      <c r="C231" t="s">
        <v>2374</v>
      </c>
      <c r="D231" t="s">
        <v>2375</v>
      </c>
    </row>
    <row r="232" spans="1:7" x14ac:dyDescent="0.3">
      <c r="A232" t="s">
        <v>2376</v>
      </c>
      <c r="B232" t="s">
        <v>2377</v>
      </c>
      <c r="C232" t="s">
        <v>2378</v>
      </c>
      <c r="D232" t="s">
        <v>2379</v>
      </c>
      <c r="E232" t="s">
        <v>2380</v>
      </c>
      <c r="F232">
        <v>776</v>
      </c>
      <c r="G232" t="s">
        <v>2381</v>
      </c>
    </row>
    <row r="233" spans="1:7" x14ac:dyDescent="0.3">
      <c r="A233" t="s">
        <v>2382</v>
      </c>
      <c r="B233" t="s">
        <v>2383</v>
      </c>
      <c r="C233" t="s">
        <v>2384</v>
      </c>
      <c r="D233" t="s">
        <v>2385</v>
      </c>
      <c r="E233" t="s">
        <v>2386</v>
      </c>
      <c r="F233">
        <v>780</v>
      </c>
      <c r="G233" t="s">
        <v>2387</v>
      </c>
    </row>
    <row r="234" spans="1:7" x14ac:dyDescent="0.3">
      <c r="A234" t="s">
        <v>2388</v>
      </c>
      <c r="B234" t="s">
        <v>2389</v>
      </c>
      <c r="C234" t="s">
        <v>2390</v>
      </c>
      <c r="D234" t="s">
        <v>2391</v>
      </c>
      <c r="E234" t="s">
        <v>2392</v>
      </c>
      <c r="F234">
        <v>788</v>
      </c>
      <c r="G234" t="s">
        <v>2393</v>
      </c>
    </row>
    <row r="235" spans="1:7" x14ac:dyDescent="0.3">
      <c r="A235" t="s">
        <v>2394</v>
      </c>
      <c r="B235" t="s">
        <v>2395</v>
      </c>
      <c r="C235" t="s">
        <v>2396</v>
      </c>
      <c r="D235" t="s">
        <v>2397</v>
      </c>
      <c r="E235" t="s">
        <v>2398</v>
      </c>
      <c r="F235">
        <v>934</v>
      </c>
      <c r="G235" t="s">
        <v>2399</v>
      </c>
    </row>
    <row r="236" spans="1:7" x14ac:dyDescent="0.3">
      <c r="A236" t="s">
        <v>2400</v>
      </c>
      <c r="B236" t="s">
        <v>2401</v>
      </c>
      <c r="C236" t="s">
        <v>2402</v>
      </c>
      <c r="D236" t="s">
        <v>2403</v>
      </c>
      <c r="E236" t="s">
        <v>2404</v>
      </c>
      <c r="F236">
        <v>949</v>
      </c>
      <c r="G236" t="s">
        <v>2405</v>
      </c>
    </row>
    <row r="237" spans="1:7" x14ac:dyDescent="0.3">
      <c r="A237" t="s">
        <v>2406</v>
      </c>
      <c r="B237" t="s">
        <v>2407</v>
      </c>
      <c r="C237" t="s">
        <v>2408</v>
      </c>
      <c r="D237" t="s">
        <v>2409</v>
      </c>
      <c r="E237" t="s">
        <v>2410</v>
      </c>
      <c r="F237">
        <v>0</v>
      </c>
      <c r="G237" t="s">
        <v>2411</v>
      </c>
    </row>
    <row r="238" spans="1:7" x14ac:dyDescent="0.3">
      <c r="A238" t="s">
        <v>2412</v>
      </c>
      <c r="B238" t="s">
        <v>2413</v>
      </c>
      <c r="C238" t="s">
        <v>2414</v>
      </c>
      <c r="D238" t="s">
        <v>2415</v>
      </c>
      <c r="E238" t="s">
        <v>2416</v>
      </c>
      <c r="F238">
        <v>980</v>
      </c>
      <c r="G238" t="s">
        <v>2417</v>
      </c>
    </row>
    <row r="239" spans="1:7" x14ac:dyDescent="0.3">
      <c r="A239" t="s">
        <v>2418</v>
      </c>
      <c r="B239" t="s">
        <v>2419</v>
      </c>
      <c r="C239" t="s">
        <v>2420</v>
      </c>
      <c r="D239" t="s">
        <v>2421</v>
      </c>
      <c r="E239" t="s">
        <v>2422</v>
      </c>
      <c r="F239">
        <v>858</v>
      </c>
      <c r="G239" t="s">
        <v>2423</v>
      </c>
    </row>
    <row r="240" spans="1:7" x14ac:dyDescent="0.3">
      <c r="A240" t="s">
        <v>2424</v>
      </c>
      <c r="B240" t="s">
        <v>2425</v>
      </c>
      <c r="C240" t="s">
        <v>2426</v>
      </c>
      <c r="D240" t="s">
        <v>2427</v>
      </c>
      <c r="E240" t="s">
        <v>2428</v>
      </c>
      <c r="F240">
        <v>548</v>
      </c>
      <c r="G240" t="s">
        <v>2429</v>
      </c>
    </row>
    <row r="241" spans="1:7" x14ac:dyDescent="0.3">
      <c r="A241" t="s">
        <v>2430</v>
      </c>
      <c r="B241" t="s">
        <v>2431</v>
      </c>
      <c r="C241" t="s">
        <v>2432</v>
      </c>
      <c r="D241" t="s">
        <v>2433</v>
      </c>
      <c r="E241" t="s">
        <v>615</v>
      </c>
      <c r="F241">
        <v>978</v>
      </c>
      <c r="G241" t="s">
        <v>616</v>
      </c>
    </row>
    <row r="242" spans="1:7" x14ac:dyDescent="0.3">
      <c r="A242" t="s">
        <v>2434</v>
      </c>
      <c r="B242" t="s">
        <v>2435</v>
      </c>
      <c r="C242" t="s">
        <v>2436</v>
      </c>
      <c r="D242" t="s">
        <v>2437</v>
      </c>
      <c r="E242" t="s">
        <v>2438</v>
      </c>
      <c r="F242">
        <v>937</v>
      </c>
      <c r="G242" t="s">
        <v>1995</v>
      </c>
    </row>
    <row r="243" spans="1:7" x14ac:dyDescent="0.3">
      <c r="A243" t="s">
        <v>2439</v>
      </c>
      <c r="B243" t="s">
        <v>2440</v>
      </c>
      <c r="C243" t="s">
        <v>2441</v>
      </c>
      <c r="D243" t="s">
        <v>2442</v>
      </c>
      <c r="E243" t="s">
        <v>2443</v>
      </c>
      <c r="F243">
        <v>704</v>
      </c>
      <c r="G243" t="s">
        <v>2444</v>
      </c>
    </row>
    <row r="244" spans="1:7" x14ac:dyDescent="0.3">
      <c r="A244" t="s">
        <v>2445</v>
      </c>
      <c r="B244" t="s">
        <v>2446</v>
      </c>
      <c r="C244" t="s">
        <v>2447</v>
      </c>
      <c r="D244" t="s">
        <v>2448</v>
      </c>
      <c r="E244" t="s">
        <v>2449</v>
      </c>
      <c r="F244">
        <v>886</v>
      </c>
      <c r="G244" t="s">
        <v>2450</v>
      </c>
    </row>
    <row r="245" spans="1:7" x14ac:dyDescent="0.3">
      <c r="A245" t="s">
        <v>2451</v>
      </c>
      <c r="B245" t="s">
        <v>2452</v>
      </c>
      <c r="C245" t="s">
        <v>2453</v>
      </c>
      <c r="D245" t="s">
        <v>2454</v>
      </c>
      <c r="E245" t="s">
        <v>2455</v>
      </c>
      <c r="F245">
        <v>967</v>
      </c>
      <c r="G245" t="s">
        <v>2456</v>
      </c>
    </row>
    <row r="246" spans="1:7" x14ac:dyDescent="0.3">
      <c r="A246" t="s">
        <v>2457</v>
      </c>
      <c r="B246" t="s">
        <v>2458</v>
      </c>
      <c r="C246" t="s">
        <v>2459</v>
      </c>
      <c r="D246" t="s">
        <v>2460</v>
      </c>
      <c r="E246" t="s">
        <v>184</v>
      </c>
      <c r="F246">
        <v>840</v>
      </c>
      <c r="G246" t="s">
        <v>1234</v>
      </c>
    </row>
  </sheetData>
  <sheetProtection algorithmName="SHA-512" hashValue="VQOOX4Lc1Ye6PkGmJo3I8IYT7NDH11i6eaF6o85Qp/3+yYMXyihhguMYpCH19wcFPvv2GweyoDS1GMLfzdjwMg==" saltValue="nNRw/dc9xyzIp7rStmL8fQ==" spinCount="100000" sheet="1" objects="1" scenarios="1"/>
  <sortState xmlns:xlrd2="http://schemas.microsoft.com/office/spreadsheetml/2017/richdata2" ref="H10:J156">
    <sortCondition ref="H10:H156"/>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6538d5f-f7e1-46e7-b8e6-8d0f62ce9765" xsi:nil="true"/>
    <lcf76f155ced4ddcb4097134ff3c332f xmlns="0c958bcd-fe3d-4310-8463-0016d19558cc">
      <Terms xmlns="http://schemas.microsoft.com/office/infopath/2007/PartnerControls"/>
    </lcf76f155ced4ddcb4097134ff3c332f>
  </documentManagement>
</p:properties>
</file>

<file path=customXml/item4.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Props1.xml><?xml version="1.0" encoding="utf-8"?>
<ds:datastoreItem xmlns:ds="http://schemas.openxmlformats.org/officeDocument/2006/customXml" ds:itemID="{4EFD2F95-DBE1-484F-A435-0F53601ED4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36538d5f-f7e1-46e7-b8e6-8d0f62ce9765"/>
    <ds:schemaRef ds:uri="0c958bcd-fe3d-4310-8463-0016d19558cc"/>
  </ds:schemaRefs>
</ds:datastoreItem>
</file>

<file path=customXml/itemProps4.xml><?xml version="1.0" encoding="utf-8"?>
<ds:datastoreItem xmlns:ds="http://schemas.openxmlformats.org/officeDocument/2006/customXml" ds:itemID="{7BDA85FB-57D5-4A9F-A904-DAE4917098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13</vt:i4>
      </vt:variant>
    </vt:vector>
  </HeadingPairs>
  <TitlesOfParts>
    <vt:vector size="20" baseType="lpstr">
      <vt:lpstr>Introduction</vt:lpstr>
      <vt:lpstr>Partie 1 - Présentation</vt:lpstr>
      <vt:lpstr>Partie 2 - Liste de pointage</vt:lpstr>
      <vt:lpstr>Partie 3 - Entités déclarantes</vt:lpstr>
      <vt:lpstr>Partie 4 - Recettes de l’État</vt:lpstr>
      <vt:lpstr>Partie 5 - Données d’entreprise</vt:lpstr>
      <vt:lpstr>Listes</vt:lpstr>
      <vt:lpstr>Commodities_list</vt:lpstr>
      <vt:lpstr>Companies_list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2018-04-20T09:16:43Z</dcterms:created>
  <dcterms:modified xsi:type="dcterms:W3CDTF">2025-08-11T12:49:46Z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