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 Leste - in review/"/>
    </mc:Choice>
  </mc:AlternateContent>
  <xr:revisionPtr revIDLastSave="400" documentId="8_{5E18D67E-FB00-4F3B-9B56-4769C99B3ACF}" xr6:coauthVersionLast="47" xr6:coauthVersionMax="47" xr10:uidLastSave="{DD91B77C-AB71-451B-B742-4AF033A56AFE}"/>
  <bookViews>
    <workbookView xWindow="-108" yWindow="-108" windowWidth="23256" windowHeight="13896" firstSheet="2" activeTab="1"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xlnm._FilterDatabase" localSheetId="5" hidden="1">'Part 5 - Company data'!$B$14:$N$82</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#REF!</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8" l="1"/>
  <c r="J50" i="4"/>
  <c r="B80" i="8"/>
  <c r="B78" i="8"/>
  <c r="B76" i="8"/>
  <c r="B69" i="8"/>
  <c r="B65" i="8"/>
  <c r="D123" i="8" l="1"/>
  <c r="J84" i="11" l="1"/>
  <c r="D89" i="8" s="1"/>
  <c r="E54" i="9" l="1"/>
  <c r="E55" i="9"/>
  <c r="E56" i="9"/>
  <c r="E53" i="9"/>
  <c r="B26" i="4"/>
  <c r="C26" i="4"/>
  <c r="D26" i="4"/>
  <c r="E26" i="4"/>
  <c r="B25" i="4" l="1"/>
  <c r="C25" i="4"/>
  <c r="D25" i="4"/>
  <c r="E25" i="4"/>
  <c r="J36" i="4" l="1"/>
  <c r="B103" i="8" l="1"/>
  <c r="B99" i="8"/>
  <c r="B101" i="8"/>
  <c r="F48" i="8" l="1"/>
  <c r="B63" i="8" l="1"/>
  <c r="E31" i="9" l="1"/>
  <c r="F46" i="8" l="1"/>
  <c r="F30" i="8"/>
  <c r="F29" i="8"/>
  <c r="F28" i="8"/>
  <c r="F27" i="8"/>
  <c r="G33" i="9"/>
  <c r="E30" i="9"/>
  <c r="N4" i="4"/>
  <c r="B67" i="8"/>
  <c r="E16" i="9"/>
  <c r="E15" i="9"/>
  <c r="E17" i="9"/>
  <c r="B119" i="8"/>
  <c r="E34" i="4"/>
  <c r="D34" i="4"/>
  <c r="C34" i="4"/>
  <c r="B34" i="4"/>
  <c r="F135" i="8"/>
  <c r="D22" i="4"/>
  <c r="E30" i="4"/>
  <c r="D30" i="4"/>
  <c r="C30" i="4"/>
  <c r="B30" i="4"/>
  <c r="E22" i="4"/>
  <c r="C22" i="4"/>
  <c r="B22" i="4"/>
  <c r="C27" i="4"/>
  <c r="C24" i="4"/>
  <c r="C23" i="4"/>
  <c r="C28" i="4"/>
  <c r="C29" i="4"/>
  <c r="D27" i="4"/>
  <c r="D24" i="4"/>
  <c r="D23" i="4"/>
  <c r="D28" i="4"/>
  <c r="D29" i="4"/>
  <c r="E27" i="4"/>
  <c r="E24" i="4"/>
  <c r="E23" i="4"/>
  <c r="E28" i="4"/>
  <c r="E29" i="4"/>
  <c r="B27" i="4"/>
  <c r="B24" i="4"/>
  <c r="B23" i="4"/>
  <c r="B28" i="4"/>
  <c r="B29" i="4"/>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<sst xmlns="http://schemas.openxmlformats.org/spreadsheetml/2006/main" count="3957" uniqueCount="2099">
  <si>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</si>
  <si>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</si>
  <si>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</si>
  <si>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</si>
  <si>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</si>
  <si>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</si>
  <si>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</si>
  <si>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</si>
  <si>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</si>
  <si>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</si>
  <si>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</si>
  <si>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</si>
  <si>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</si>
  <si>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</si>
  <si>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</si>
  <si>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</si>
  <si>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</si>
  <si>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</si>
  <si>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</si>
  <si>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</si>
  <si>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</si>
  <si>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</si>
  <si>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</si>
  <si>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</si>
  <si>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</si>
  <si>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</si>
  <si>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</si>
  <si>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</si>
  <si>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</si>
  <si>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</si>
  <si>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</si>
  <si>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</si>
  <si>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</si>
  <si>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</si>
  <si>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</si>
  <si>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</si>
  <si>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</si>
  <si>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</si>
  <si>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</si>
  <si>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</si>
  <si>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</si>
  <si>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</si>
  <si>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</si>
  <si>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</si>
  <si>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</si>
  <si>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</si>
  <si>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</si>
  <si>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</si>
  <si>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</si>
  <si>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</si>
  <si>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</si>
  <si>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</si>
  <si>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</si>
  <si>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</si>
  <si>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</si>
  <si>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</si>
  <si>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</si>
  <si>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</si>
  <si>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</si>
  <si>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</si>
  <si>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</si>
  <si>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</si>
  <si>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</si>
  <si>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</si>
  <si>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URL, EITI Report</t>
  </si>
  <si>
    <t>https://tleiti.mpm.gov.tl/wp-content/uploads/2022/03/2019-TL_EITI-Report.pdf</t>
  </si>
  <si>
    <t>Does the government systematically disclose EITI data at a single location?</t>
  </si>
  <si>
    <t>No</t>
  </si>
  <si>
    <t>Publication date of the EITI data</t>
  </si>
  <si>
    <t>Website link (URL) to EITI data</t>
  </si>
  <si>
    <t>Report – Timor-Leste Extractive Industries Transparency Initiative (mpm.gov.tl)</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</si>
  <si>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</si>
  <si>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</si>
  <si>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</si>
  <si>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</si>
  <si>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</si>
  <si>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</si>
  <si>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</si>
  <si>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</si>
  <si>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</si>
  <si>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</si>
  <si>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</si>
  <si>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</si>
  <si>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</si>
  <si>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</si>
  <si>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</si>
  <si>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</si>
  <si>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</si>
  <si>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USD</t>
  </si>
  <si>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</si>
  <si>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</si>
  <si>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</si>
  <si>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</si>
  <si>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</si>
  <si>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</si>
  <si>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</si>
  <si>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</si>
  <si>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</si>
  <si>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</si>
  <si>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</si>
  <si>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</si>
  <si>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</si>
  <si>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</si>
  <si>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</si>
  <si>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</si>
  <si>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</si>
  <si>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Marcio Nunes</t>
  </si>
  <si>
    <t>Organisation</t>
  </si>
  <si>
    <t>EY</t>
  </si>
  <si>
    <t>Email address</t>
  </si>
  <si>
    <t>marcio.nunes@pt.ey.com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</si>
  <si>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</si>
  <si>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</si>
  <si>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</si>
  <si>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</si>
  <si>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</si>
  <si>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</si>
  <si>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</si>
  <si>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</si>
  <si>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</si>
  <si>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</si>
  <si>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</si>
  <si>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</si>
  <si>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</si>
  <si>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</si>
  <si>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</si>
  <si>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</si>
  <si>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</si>
  <si>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 xml:space="preserve">http://www.anpm.tl/relevant-laws/; http://www.anpm.tl/jpda2/ ; http://www.anpm.tl/tlea/; </t>
  </si>
  <si>
    <t>Overview of government agencies' roles?</t>
  </si>
  <si>
    <t>https://www.bancocentral.tl/en/go/main-activities; http://www.anpm.tl/values-and-strategic-direction/;</t>
  </si>
  <si>
    <t>Mineral and petroleum rights' regime?</t>
  </si>
  <si>
    <t>http://web01.anpm.tl/webs/anptlweb.nsf/vwAll/Resource-ANNUAL-REPORT-2019-FINAL/$File/ANNUAL-REPORT-2019-FINAL.pdf?openelement; http://www.anpm.tl/mineral/; https://www.mof.gov.tl/wp-content/uploads/2020/09/2019-Annual-Report-English.pdf</t>
  </si>
  <si>
    <t>Fiscal regime?</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</si>
  <si>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</si>
  <si>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</si>
  <si>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</si>
  <si>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</si>
  <si>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</si>
  <si>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</si>
  <si>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Even though it is not available, Decree Law No7./2005 (article 7) establishes the bidding process.</t>
  </si>
  <si>
    <t>No. of license awards and transfers for the covered year</t>
  </si>
  <si>
    <t>List of Licenses 2006 – 2020/2021 | AUTORIDADE NACIONAL DO PETRÓLEO E MINERAIS TIMOR-LESTE (anpm.tl)</t>
  </si>
  <si>
    <t>The number of licenses or transfers is not available, nonetheless the most recent licenses awarded can be found at the bottom of the website displayed.</t>
  </si>
  <si>
    <r>
      <t xml:space="preserve">EITI Requirement 2.3: </t>
    </r>
    <r>
      <rPr>
        <b/>
        <sz val="11"/>
        <rFont val="Franklin Gothic Book"/>
        <family val="2"/>
      </rPr>
      <t>Register of licenses</t>
    </r>
  </si>
  <si>
    <t>License register for mining sector</t>
  </si>
  <si>
    <t>http://www.anpm.tl/applications/</t>
  </si>
  <si>
    <t>License register for petroleum sector</t>
  </si>
  <si>
    <t>http://www.anpm.tl/how-to-apply-for-the-downstream-activity-license/</t>
  </si>
  <si>
    <t>License register for other sector(s) - add rows if several</t>
  </si>
  <si>
    <t>There are no other sectors</t>
  </si>
  <si>
    <r>
      <t>EITI Requirement 2.4</t>
    </r>
    <r>
      <rPr>
        <b/>
        <sz val="11"/>
        <rFont val="Franklin Gothic Book"/>
        <family val="2"/>
      </rPr>
      <t>: Contract disclosure</t>
    </r>
  </si>
  <si>
    <t>Government policy on contract disclosure</t>
  </si>
  <si>
    <t xml:space="preserve">http://www.mj.gov.tl/jornal/ ; http://www.anpm.tl/tlea/ ; 
http://www.anpm.tl/jpda2/ </t>
  </si>
  <si>
    <t>Are contracts or full license texts disclosed?</t>
  </si>
  <si>
    <t>Contract register for mining sector</t>
  </si>
  <si>
    <t>Contract register for petroleum sector</t>
  </si>
  <si>
    <t>http://licensinground.anpm.tl/index.php/2019/11/27/pre-qualification-guidelines/ ; http://licensinground.anpm.tl/index.php/2019/12/23/procedure-for-pre-qualification-online-document-submission/</t>
  </si>
  <si>
    <t>Contract register for other sector(s) - add rows if several</t>
  </si>
  <si>
    <t>There are no other sectors.</t>
  </si>
  <si>
    <r>
      <t>EITI Requirement 2.5</t>
    </r>
    <r>
      <rPr>
        <b/>
        <sz val="11"/>
        <rFont val="Franklin Gothic Book"/>
        <family val="2"/>
      </rPr>
      <t>: Beneficial ownership</t>
    </r>
  </si>
  <si>
    <t>Government policy on beneficial ownership</t>
  </si>
  <si>
    <t>Note that this requirement is not applicable up until January 2020, which is later than the publication of the 2017 Report.</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</si>
  <si>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</si>
  <si>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</si>
  <si>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</si>
  <si>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</si>
  <si>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</si>
  <si>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</si>
  <si>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</si>
  <si>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 xml:space="preserve">https://www.timorGap.com/databases/website.nsf/vwAllNew/Annual%20Reports     </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</si>
  <si>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</si>
  <si>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</si>
  <si>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</si>
  <si>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http://www.anpm.tl/wp-content/uploads/2020/07/Relatorio-Anual-2019.pdf</t>
  </si>
  <si>
    <r>
      <t>EITI Requirement 3.2</t>
    </r>
    <r>
      <rPr>
        <b/>
        <sz val="11"/>
        <rFont val="Franklin Gothic Book"/>
        <family val="2"/>
      </rPr>
      <t>: Production by commodity</t>
    </r>
  </si>
  <si>
    <t>(Harmonised System Codes)</t>
  </si>
  <si>
    <t>Disclosure of production volumes</t>
  </si>
  <si>
    <t>Section 3.4</t>
  </si>
  <si>
    <t xml:space="preserve">ANPM also discloses the production volumes by commodity at: http://web01.anpm.tl/webs/anptlweb.nsf/pgLafaekDataGasListHTML </t>
  </si>
  <si>
    <t>Disclosure of production values</t>
  </si>
  <si>
    <t>Crude oil (2709), volume</t>
  </si>
  <si>
    <t>Barrels</t>
  </si>
  <si>
    <t>Sm3 o.e.</t>
  </si>
  <si>
    <t>LPG (Liquefied Petroleum Gas)
Changed to Crude Oil. because LPG has the same HS code as Crude Oil
3519000 Barrels = 559477.249 Sme 0.e</t>
  </si>
  <si>
    <t>Natural gas (2711), volume</t>
  </si>
  <si>
    <t>Sm3</t>
  </si>
  <si>
    <t>27650000 Barrels = 4396006.232 Sm3</t>
  </si>
  <si>
    <t xml:space="preserve"> Gas Condensate
changed to Natual Gas because Gas condensate has the same HS code as Natural Gas 
5905000 Barrels = 938821.584 SM3</t>
  </si>
  <si>
    <r>
      <t>EITI Requirement 3.3</t>
    </r>
    <r>
      <rPr>
        <b/>
        <sz val="11"/>
        <rFont val="Franklin Gothic Book"/>
        <family val="2"/>
      </rPr>
      <t>: Exports</t>
    </r>
  </si>
  <si>
    <t>Disclosure of export volumes</t>
  </si>
  <si>
    <t>Disclosure of export values</t>
  </si>
  <si>
    <t>Natural Gas (2711), volume</t>
  </si>
  <si>
    <r>
      <t>EITI Requirement 4.1</t>
    </r>
    <r>
      <rPr>
        <b/>
        <sz val="11"/>
        <rFont val="Franklin Gothic Book"/>
        <family val="2"/>
      </rPr>
      <t>: Comprehensiveness</t>
    </r>
  </si>
  <si>
    <t>Does the government fully disclose extractive sector revenues by revenue stream?</t>
  </si>
  <si>
    <t>http://www.anpm.tl/wp-content/uploads/2020/07/Relatorio-Anual-2019.pdf ; http://web01.anpm.tl/webs/anptlweb.nsf/pgLafaekFTPListl?OpenForm&amp;Start=70&amp;Count=3000</t>
  </si>
  <si>
    <t>Are MSG decisions on materiality thresholds publicly available?</t>
  </si>
  <si>
    <t>Section 7.1</t>
  </si>
  <si>
    <t>Reconciliation coverage</t>
  </si>
  <si>
    <r>
      <t>EITI Requirement 4.2</t>
    </r>
    <r>
      <rPr>
        <b/>
        <sz val="11"/>
        <rFont val="Franklin Gothic Book"/>
        <family val="2"/>
      </rPr>
      <t>: In-kind revenues</t>
    </r>
  </si>
  <si>
    <t>Does the government disclose data on in-kind revenues and sales of state share of production?</t>
  </si>
  <si>
    <t xml:space="preserve">http://www.anpm.tl/wp-content/uploads/2020/07/Relatorio-Anual-2019.pdf </t>
  </si>
  <si>
    <t>Government revenues are received in cash rather than in kind.</t>
  </si>
  <si>
    <t>If yes, what was the volume received?</t>
  </si>
  <si>
    <t>Add commodities here, volume</t>
  </si>
  <si>
    <t>Tonnes</t>
  </si>
  <si>
    <t>If yes, what was sold?</t>
  </si>
  <si>
    <t>&lt;method of value calculation, if available&gt;</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</si>
  <si>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</si>
  <si>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</si>
  <si>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</si>
  <si>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</si>
  <si>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</si>
  <si>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</si>
  <si>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</si>
  <si>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</si>
  <si>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https://www.mof.gov.tl/wp-content/uploads/2019/08/2018-annual-report-ENGLISH.pdf </t>
  </si>
  <si>
    <t xml:space="preserve">The pipeline fee is an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</si>
  <si>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</si>
  <si>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</si>
  <si>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</si>
  <si>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https://www.timorgap.com/databases/website.nsf/vwAllNew/Resource-AR19 English/$File/AR19_English_with_Financial.pdf?openelement</t>
  </si>
  <si>
    <t>If yes, what was the total revenues received by SOEs?</t>
  </si>
  <si>
    <t>Timor GAP receives a annual grant from the Government of Timor Leste.</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</si>
  <si>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</si>
  <si>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</si>
  <si>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</si>
  <si>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</si>
  <si>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</si>
  <si>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</si>
  <si>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</si>
  <si>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http://web01.anpm.tl/webs/anptlweb.nsf/pgLafaekFTPListl?OpenForm&amp;Start=70&amp;Count=3000</t>
  </si>
  <si>
    <t>Data quality is assured by the required auditing to government agencies and to companies. All the entities in scope have their financial statements audited by independent auditors.</t>
  </si>
  <si>
    <t>Is the data subject to credible, independent audits, applying international standards?</t>
  </si>
  <si>
    <t>See also: http://web01.anpm.tl/webs/anptlweb.nsf/vwAll/Resource-2018%20Annual%20Report/$File/Annual-Report-2018.pdf?openelement ;</t>
  </si>
  <si>
    <t>Are government agencies subject to credible, independent audits?</t>
  </si>
  <si>
    <t>Government audits database</t>
  </si>
  <si>
    <t>Are companies subject to credible, independent audits?</t>
  </si>
  <si>
    <t xml:space="preserve">https://static.conocophillips.com/files/resources/2019-conocophillips-annual-report-19-0895.pdf; https://www.eni.com/assets/documents/eng/reports/2019/Annual-Report-2019.pdf; https://www.inpex.co.jp/english/ir/library/pdf/annual_report/inpex_annualreport2019_en.pdf; https://www.santos.com/wp-content/uploads/2020/02/2019-annual-report.pdf;  https://www.woodside.com.au/docs/default-source/investor-documents/major-reports-(static-pdfs)/full-year-2019-results/annual-report-2019.pdf; </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</si>
  <si>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</si>
  <si>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</si>
  <si>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</si>
  <si>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https://www.mof.gov.tl/wp-content/uploads/2020/09/2019-Annual-Report-English.pdf</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</si>
  <si>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</si>
  <si>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</si>
  <si>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</si>
  <si>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</si>
  <si>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</si>
  <si>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</si>
  <si>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</si>
  <si>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https://www.mof.gov.tl/budget-spending/budget-treasury-documents/?lang=en; http://www.transparency.gov.tl/</t>
  </si>
  <si>
    <t>Does the government disclose a description of the country’s budget and audit processes?</t>
  </si>
  <si>
    <t>https://www.mof.gov.tl/budget-spending/budget-treasury-documents/?lang=en; http://www.transparency.gov.tl/;</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</si>
  <si>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</si>
  <si>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</si>
  <si>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</si>
  <si>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http://web01.anpm.tl/webs/anptlweb.nsf/vwAll/Resource-ANNUAL-REPORT-2019-FINAL/$File/ANNUAL-REPORT-2019-FINAL.pdf?openelement</t>
  </si>
  <si>
    <t>If yes, what was the total mandatory social expenditures received?</t>
  </si>
  <si>
    <t>If yes, what was the total voluntary social expenditures received?</t>
  </si>
  <si>
    <t>Do companies disclose information on Social expenditures?</t>
  </si>
  <si>
    <t>Section 11</t>
  </si>
  <si>
    <t>If yes, what was the total mandatory social expenditures paid?</t>
  </si>
  <si>
    <t>If yes, what was the total voluntary social expenditures paid?</t>
  </si>
  <si>
    <t>Does the government disclose information on environmental payments?</t>
  </si>
  <si>
    <t>section 11.2</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</si>
  <si>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</si>
  <si>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</si>
  <si>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</si>
  <si>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</si>
  <si>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TIMOR GAP E.P. - Annual Reports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</si>
  <si>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</si>
  <si>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</si>
  <si>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</si>
  <si>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https://www.statistics.gov.tl/wp-content/uploads/2020/10/Timor-Leste-National-Accounts-2000-2019-Versaun-Final_201008.pdf</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</si>
  <si>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</si>
  <si>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</si>
  <si>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not available</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</si>
  <si>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</si>
  <si>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</si>
  <si>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</si>
  <si>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</si>
  <si>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</si>
  <si>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</si>
  <si>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</si>
  <si>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</si>
  <si>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</si>
  <si>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</si>
  <si>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</si>
  <si>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</si>
  <si>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</si>
  <si>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</si>
  <si>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Decretos-Leis do Governo | Jornal da República (mj.gov.tl)</t>
  </si>
  <si>
    <t>databases containing environmental impact assessments, certification schemes or similar documentation of environmental management?</t>
  </si>
  <si>
    <t>other relevant information on environmental monitoring procedures and administration?</t>
  </si>
  <si>
    <t>Section 6</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</si>
  <si>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</si>
  <si>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</si>
  <si>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</si>
  <si>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</si>
  <si>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</si>
  <si>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</si>
  <si>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</si>
  <si>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</si>
  <si>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</si>
  <si>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</si>
  <si>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</si>
  <si>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</si>
  <si>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</si>
  <si>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Column1</t>
  </si>
  <si>
    <t>Direção Nacional de Receitas Petrolíferas (DNRP)</t>
  </si>
  <si>
    <t>Central goverment</t>
  </si>
  <si>
    <t>Autoridade Nacional do Petróleo e Minerais (ANPM)</t>
  </si>
  <si>
    <t>Banco Central de Timor-Leste (BCTL)</t>
  </si>
  <si>
    <t>Petroleum Fund</t>
  </si>
  <si>
    <t>Please note that the Petroleum Fund is publicy available and it is used for reconciliation purposes with the two entities above. See section 3.5 of the report</t>
  </si>
  <si>
    <t>Reporting companies' list</t>
  </si>
  <si>
    <t>Company ID references</t>
  </si>
  <si>
    <t>Full company name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</si>
  <si>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</si>
  <si>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</si>
  <si>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</si>
  <si>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</si>
  <si>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</si>
  <si>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</si>
  <si>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Inpex Sahul Ltd</t>
  </si>
  <si>
    <t>Private</t>
  </si>
  <si>
    <t>Oil &amp; Gas</t>
  </si>
  <si>
    <t>Oil, Gas, Condensates</t>
  </si>
  <si>
    <t>http://www.inpex.co.jp/english/ir/shareholder/stock.html</t>
  </si>
  <si>
    <t>Inpex Timor Sea Ltd</t>
  </si>
  <si>
    <t>Conocophillips (03-12) Pty Ltd</t>
  </si>
  <si>
    <t>http://www.conocophillips.com/investor-relations/</t>
  </si>
  <si>
    <t>Conocophillips ( Timor Sea ) Pty Ltd</t>
  </si>
  <si>
    <t>Conocophillips (Emet)  Pty Ltd</t>
  </si>
  <si>
    <t>Conocophillips JPDA Pty Ltd</t>
  </si>
  <si>
    <t>Conocophillips (03-13) Pty Ltd</t>
  </si>
  <si>
    <t>Conocophillips Timor Leste</t>
  </si>
  <si>
    <t>Woodside Petroleum (Timor Sea 03-19) Pty Ltd</t>
  </si>
  <si>
    <t>https://www.woodside.com.au/investors</t>
  </si>
  <si>
    <t>Woodside Petroleum (Timor Sea 03-20) Pty Ltd</t>
  </si>
  <si>
    <t xml:space="preserve">Santos JPDA (91-12) Pty Ltd </t>
  </si>
  <si>
    <t>https://www.santos.com/investors/shareholder-information/</t>
  </si>
  <si>
    <t xml:space="preserve">Tokyo Timor Sea Resources Pty Ltd </t>
  </si>
  <si>
    <t>https://www.tokyo-gas.co.jp/en/</t>
  </si>
  <si>
    <t>Eni JPDA 03-13 Ltd</t>
  </si>
  <si>
    <t>https://www.eni.com/en_IT/investors/eni-on-the-stock-markets.page</t>
  </si>
  <si>
    <t>Eni JPDA 06-105 Pty Ltd</t>
  </si>
  <si>
    <t>ENI JPDA 11-106 P/L</t>
  </si>
  <si>
    <t>ENI Timor - Leste S.P.A ( PSC area 4)</t>
  </si>
  <si>
    <t xml:space="preserve">TIMOR GAP Timor Gas E Petroleo EP </t>
  </si>
  <si>
    <t xml:space="preserve">State-owned enterprises &amp; public corporations </t>
  </si>
  <si>
    <t xml:space="preserve"> https://www.timorgap.com/databases/website.nsf/vwAll/Annual%20Reports</t>
  </si>
  <si>
    <t>TIMOR GAP PSC JPDA 11-106</t>
  </si>
  <si>
    <t>TIMOR GAP EP</t>
  </si>
  <si>
    <t>TIMOR GAP Onshore Block B Unip Lda</t>
  </si>
  <si>
    <t xml:space="preserve">TIMOR GAP Offshore Block Unipessoal </t>
  </si>
  <si>
    <t>TIMOR RESOURCES PTY LTD</t>
  </si>
  <si>
    <t>Timor Resources | Exploring East Timor’s onshore oil basin</t>
  </si>
  <si>
    <t>Atlas Programmed Marine  
Unip Lda</t>
  </si>
  <si>
    <t>Babcock Offshore Services</t>
  </si>
  <si>
    <t>Caltech Unipessoal Lda</t>
  </si>
  <si>
    <t xml:space="preserve">Cameron Services Int. Pty Ltd </t>
  </si>
  <si>
    <t xml:space="preserve">Clough Amec Pty Ltd </t>
  </si>
  <si>
    <t xml:space="preserve">Compass Group Australia </t>
  </si>
  <si>
    <t>Go Offshore Pty Lta</t>
  </si>
  <si>
    <t xml:space="preserve">Haliburton Aust Pty Ltd </t>
  </si>
  <si>
    <t>Hertel Mordern Pty Ltd</t>
  </si>
  <si>
    <t xml:space="preserve">KT Maritime services </t>
  </si>
  <si>
    <t>MMA Offshore Vessel Operations P/L</t>
  </si>
  <si>
    <t>Rigforce Pty Ltd</t>
  </si>
  <si>
    <t>SGS Australia P/L</t>
  </si>
  <si>
    <t xml:space="preserve">Brunel Energy </t>
  </si>
  <si>
    <t xml:space="preserve">Subsea 7 Australia Contracting </t>
  </si>
  <si>
    <t>Maersk Drilling</t>
  </si>
  <si>
    <t>Maersk Supply</t>
  </si>
  <si>
    <t>Schlumberger Australia Pty Ltd</t>
  </si>
  <si>
    <t xml:space="preserve">Weathford Australia Pty Ltd </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</si>
  <si>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</si>
  <si>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</si>
  <si>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</si>
  <si>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</si>
  <si>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</si>
  <si>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</si>
  <si>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</si>
  <si>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</si>
  <si>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</si>
  <si>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</si>
  <si>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 considering that Timor Leste follows the 2016 EITI Standard</t>
  </si>
  <si>
    <t>Add new rows as necessary, right click the row number to the left and select "Insert"</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</si>
  <si>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</si>
  <si>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</si>
  <si>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</si>
  <si>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</si>
  <si>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</si>
  <si>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</si>
  <si>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</si>
  <si>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</si>
  <si>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</si>
  <si>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</si>
  <si>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</si>
  <si>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</si>
  <si>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</si>
  <si>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</si>
  <si>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</si>
  <si>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</si>
  <si>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</si>
  <si>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</si>
  <si>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</si>
  <si>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</si>
  <si>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</si>
  <si>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Delivered/paid directly to government (1415E31)</t>
  </si>
  <si>
    <t>Profit Oil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</si>
  <si>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</si>
  <si>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Extraordinary taxes on income, profits and capital gains (1112E2)</t>
  </si>
  <si>
    <t>Additional Profits Tax</t>
  </si>
  <si>
    <t>Ordinary taxes on income, profits and capital gains (1112E1)</t>
  </si>
  <si>
    <t>Income Tax</t>
  </si>
  <si>
    <t>Other rent payments (1415E5)</t>
  </si>
  <si>
    <t>FTP</t>
  </si>
  <si>
    <t>Development Fee</t>
  </si>
  <si>
    <t>General taxes on goods and services (VAT, sales tax, turnover tax) (1141E)</t>
  </si>
  <si>
    <t>VAT</t>
  </si>
  <si>
    <r>
      <rPr>
        <i/>
        <u/>
        <sz val="11"/>
        <rFont val="Franklin Gothic Book"/>
        <family val="2"/>
      </rPr>
      <t xml:space="preserve">or, </t>
    </r>
    <r>
      <rPr>
        <b/>
        <u/>
        <sz val="11"/>
        <color theme="10"/>
        <rFont val="Franklin Gothic Book"/>
        <family val="2"/>
      </rPr>
      <t>https://www.imf.org/external/np/sta/gfsm/</t>
    </r>
  </si>
  <si>
    <t>Excise taxes (1142E)</t>
  </si>
  <si>
    <t>Withholding Tax Payments</t>
  </si>
  <si>
    <t>Administrative fees for government services (1422E)</t>
  </si>
  <si>
    <t>Contract Services Fee</t>
  </si>
  <si>
    <t>Surface fee rental</t>
  </si>
  <si>
    <t>Total</t>
  </si>
  <si>
    <t>Additional information</t>
  </si>
  <si>
    <t>Any additional information that is not eligible for inclusion in the table above, please include below as comments.</t>
  </si>
  <si>
    <t>Comment 1</t>
  </si>
  <si>
    <t>Comment 2</t>
  </si>
  <si>
    <t>This revenue stream has been excluded from the table above as it represents a tax paid on behalf of employees, not employers</t>
  </si>
  <si>
    <t>Wages Withholding Tax</t>
  </si>
  <si>
    <t>Comment 3</t>
  </si>
  <si>
    <t>Comment 4</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</si>
  <si>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</si>
  <si>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</si>
  <si>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</si>
  <si>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</si>
  <si>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</si>
  <si>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</si>
  <si>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</si>
  <si>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</si>
  <si>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</si>
  <si>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</si>
  <si>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</si>
  <si>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</si>
  <si>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</si>
  <si>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</si>
  <si>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</si>
  <si>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</si>
  <si>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</si>
  <si>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</si>
  <si>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AMEC Engineering Pty Ltd </t>
  </si>
  <si>
    <t>TL-SO-T 19-12</t>
  </si>
  <si>
    <t>AUSAID</t>
  </si>
  <si>
    <t>Calidus Process Solutions PTy Ltd</t>
  </si>
  <si>
    <t>TL-SO-T 19-10</t>
  </si>
  <si>
    <t xml:space="preserve">CAPE AUSTRALIA ONSHORE </t>
  </si>
  <si>
    <t>ENI JPDA 03-13 Limited</t>
  </si>
  <si>
    <t>ENI JPDA 06-105 PTY LTD</t>
  </si>
  <si>
    <t>TL-SO-T 19-13</t>
  </si>
  <si>
    <t>Japan Energy E P JPDA Pty Ltd</t>
  </si>
  <si>
    <t xml:space="preserve">Kakivik Asset Management LLC </t>
  </si>
  <si>
    <t>Noble International Finance Company</t>
  </si>
  <si>
    <t>03-19</t>
  </si>
  <si>
    <t>Sodexo Timor Unipessoal Ltd</t>
  </si>
  <si>
    <t>03-20</t>
  </si>
  <si>
    <t>Timor Gap EP</t>
  </si>
  <si>
    <t xml:space="preserve">Timor Gap Offshore Block Unipessoal </t>
  </si>
  <si>
    <t>Timor Gap Seismic Service Lda</t>
  </si>
  <si>
    <t xml:space="preserve">Timor Gap Timor Gas E Petroleo EP </t>
  </si>
  <si>
    <t xml:space="preserve">VAT </t>
  </si>
  <si>
    <t>TL-SO-T 19-11</t>
  </si>
  <si>
    <t xml:space="preserve">S-06-04 </t>
  </si>
  <si>
    <t>TIMOR GAP E.P. (SOE)</t>
  </si>
  <si>
    <t>TL-S0-15-01</t>
  </si>
  <si>
    <t xml:space="preserve">TL-OT-17-08 </t>
  </si>
  <si>
    <t xml:space="preserve">TIMOR GAP Onshore Block </t>
  </si>
  <si>
    <t>TIMOR GAP Onshore Block C</t>
  </si>
  <si>
    <t>TL-OT-17-09</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</si>
  <si>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</si>
  <si>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</si>
  <si>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</si>
  <si>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</si>
  <si>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</si>
  <si>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</si>
  <si>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</si>
  <si>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</si>
  <si>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</si>
  <si>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</si>
  <si>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</si>
  <si>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</si>
  <si>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</si>
  <si>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</si>
  <si>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</si>
  <si>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</si>
  <si>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</si>
  <si>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</si>
  <si>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</si>
  <si>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</si>
  <si>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</si>
  <si>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</si>
  <si>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</si>
  <si>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</si>
  <si>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</si>
  <si>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</si>
  <si>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</si>
  <si>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</si>
  <si>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</si>
  <si>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</si>
  <si>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</si>
  <si>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</si>
  <si>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</si>
  <si>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</si>
  <si>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</si>
  <si>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</si>
  <si>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</si>
  <si>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</si>
  <si>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</si>
  <si>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</si>
  <si>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</si>
  <si>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</si>
  <si>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</si>
  <si>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</si>
  <si>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</si>
  <si>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</si>
  <si>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</si>
  <si>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</si>
  <si>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</si>
  <si>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</si>
  <si>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</si>
  <si>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</si>
  <si>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</si>
  <si>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</si>
  <si>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</si>
  <si>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</si>
  <si>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</si>
  <si>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</si>
  <si>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</si>
  <si>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</si>
  <si>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</si>
  <si>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</si>
  <si>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 (112E)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</si>
  <si>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</si>
  <si>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</si>
  <si>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</si>
  <si>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</si>
  <si>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</si>
  <si>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</si>
  <si>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</si>
  <si>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</si>
  <si>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</si>
  <si>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</si>
  <si>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</si>
  <si>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</si>
  <si>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</si>
  <si>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</si>
  <si>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</si>
  <si>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</si>
  <si>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Mining</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</si>
  <si>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</si>
  <si>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</si>
  <si>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</si>
  <si>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</si>
  <si>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</si>
  <si>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</si>
  <si>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</si>
  <si>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</si>
  <si>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</si>
  <si>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</si>
  <si>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</si>
  <si>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</si>
  <si>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</si>
  <si>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Other</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</si>
  <si>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</si>
  <si>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</si>
  <si>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</si>
  <si>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</si>
  <si>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</si>
  <si>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</si>
  <si>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</si>
  <si>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</si>
  <si>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</si>
  <si>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</si>
  <si>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</si>
  <si>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</si>
  <si>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</si>
  <si>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</si>
  <si>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</si>
  <si>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</si>
  <si>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</si>
  <si>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 (114521E)</t>
  </si>
  <si>
    <t>Licence fees</t>
  </si>
  <si>
    <t>114521E</t>
  </si>
  <si>
    <t>Taxes on use of goods/permission to use goods or perform activities (1145E)</t>
  </si>
  <si>
    <t>Angola</t>
  </si>
  <si>
    <t>AO</t>
  </si>
  <si>
    <t>AGO</t>
  </si>
  <si>
    <t>24</t>
  </si>
  <si>
    <t>AOA</t>
  </si>
  <si>
    <t>Angolan kwanza</t>
  </si>
  <si>
    <t>2701</t>
  </si>
  <si>
    <t>Coal (2701)</t>
  </si>
  <si>
    <t>Coal (2701), volume</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</si>
  <si>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</si>
  <si>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</si>
  <si>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</si>
  <si>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</si>
  <si>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</si>
  <si>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</si>
  <si>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</si>
  <si>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</si>
  <si>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</si>
  <si>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</si>
  <si>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</si>
  <si>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</si>
  <si>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</si>
  <si>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</si>
  <si>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</si>
  <si>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</si>
  <si>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</si>
  <si>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</si>
  <si>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</si>
  <si>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</si>
  <si>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</si>
  <si>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</si>
  <si>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</si>
  <si>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</si>
  <si>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 (1151E)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</si>
  <si>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</si>
  <si>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</si>
  <si>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</si>
  <si>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</si>
  <si>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</si>
  <si>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</si>
  <si>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</si>
  <si>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</si>
  <si>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</si>
  <si>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</si>
  <si>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</si>
  <si>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</si>
  <si>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</si>
  <si>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</si>
  <si>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</si>
  <si>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</si>
  <si>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</si>
  <si>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</si>
  <si>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</si>
  <si>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</si>
  <si>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</si>
  <si>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</si>
  <si>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</si>
  <si>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</si>
  <si>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</si>
  <si>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</si>
  <si>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</si>
  <si>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</si>
  <si>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</si>
  <si>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</si>
  <si>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</si>
  <si>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</si>
  <si>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</si>
  <si>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</si>
  <si>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</si>
  <si>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</si>
  <si>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</si>
  <si>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</si>
  <si>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</si>
  <si>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</si>
  <si>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</si>
  <si>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</si>
  <si>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</si>
  <si>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</si>
  <si>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</si>
  <si>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</si>
  <si>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</si>
  <si>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</si>
  <si>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</si>
  <si>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</si>
  <si>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</si>
  <si>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</si>
  <si>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</si>
  <si>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</si>
  <si>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</si>
  <si>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</si>
  <si>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</si>
  <si>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</si>
  <si>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</si>
  <si>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</si>
  <si>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</si>
  <si>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</si>
  <si>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</si>
  <si>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</si>
  <si>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</si>
  <si>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</si>
  <si>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</si>
  <si>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</si>
  <si>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</si>
  <si>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</si>
  <si>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</si>
  <si>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</si>
  <si>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</si>
  <si>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</si>
  <si>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</si>
  <si>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</si>
  <si>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</si>
  <si>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</si>
  <si>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</si>
  <si>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</si>
  <si>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</si>
  <si>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</si>
  <si>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</si>
  <si>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</si>
  <si>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</si>
  <si>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</si>
  <si>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</si>
  <si>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</si>
  <si>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</si>
  <si>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</si>
  <si>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</si>
  <si>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</si>
  <si>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</si>
  <si>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</si>
  <si>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</si>
  <si>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</si>
  <si>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</si>
  <si>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</si>
  <si>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</si>
  <si>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Royalties (1415E1)</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</si>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</sst>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 #,##0.00_ ;_ * \-#,##0.00_ ;_ * &quot;-&quot;??_ ;_ @_ "/>
    <numFmt numFmtId="166" formatCode="_ * #,##0.0000_ ;_ * \-#,##0.0000_ ;_ * &quot;-&quot;??_ ;_ @_ "/>
    <numFmt numFmtId="167" formatCode="yyyy\-mm\-dd"/>
    <numFmt numFmtId="168" formatCode="_ * #,##0_ ;_ * \-#,##0_ ;_ * &quot;-&quot;??_ ;_ @_ "/>
    <numFmt numFmtId="169" formatCode="0.00\ %"/>
  </numFmts>
  <fonts count="70">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65B89"/>
        <bgColor indexed="64"/>
      </patternFill>
    </fill>
    <fill>
      <patternFill patternType="solid">
        <fgColor rgb="FFE7E6E6"/>
        <bgColor rgb="FF000000"/>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style="medium">
        <color rgb="FF188FBB"/>
      </bottom>
      <diagonal/>
    </border>
    <border>
      <left/>
      <right/>
      <top style="thin">
        <color indexed="64"/>
      </top>
      <bottom style="double">
        <color indexed="64"/>
      </bottom>
      <diagonal/>
    </border>
    <border>
      <left/>
      <right/>
      <top/>
      <bottom style="double">
        <color indexed="64"/>
      </bottom>
      <diagonal/>
    </border>
  </borders>
  <cellStyleXfs count="9">
    <xf numFmtId="0" fontId="0" fillId="0" borderId="0"/>
    <xf numFmtId="165"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cellStyleXfs>
  <cellXfs count="328">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4" xfId="3" applyFont="1" applyFill="1" applyBorder="1" applyAlignment="1">
      <alignment horizontal="left" vertical="center"/>
    </xf>
    <xf numFmtId="0" fontId="29" fillId="0" borderId="34"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9" xfId="3" applyFont="1" applyBorder="1" applyAlignment="1">
      <alignment horizontal="left" vertical="center"/>
    </xf>
    <xf numFmtId="0" fontId="42" fillId="0" borderId="39" xfId="3" applyFont="1" applyBorder="1" applyAlignment="1">
      <alignment horizontal="left" vertical="center"/>
    </xf>
    <xf numFmtId="0" fontId="33" fillId="0" borderId="39"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4" xfId="3" applyFont="1" applyFill="1" applyBorder="1" applyAlignment="1">
      <alignment horizontal="left" vertical="center"/>
    </xf>
    <xf numFmtId="0" fontId="38" fillId="6" borderId="0" xfId="4" applyFont="1" applyFill="1" applyBorder="1" applyAlignment="1"/>
    <xf numFmtId="0" fontId="40" fillId="6" borderId="23" xfId="3" applyFont="1" applyFill="1" applyBorder="1" applyAlignment="1">
      <alignment vertical="center" wrapText="1"/>
    </xf>
    <xf numFmtId="0" fontId="42" fillId="6" borderId="24" xfId="3" applyFont="1" applyFill="1" applyBorder="1" applyAlignment="1">
      <alignment vertical="center" wrapText="1"/>
    </xf>
    <xf numFmtId="0" fontId="43" fillId="6" borderId="25" xfId="3" applyFont="1" applyFill="1" applyBorder="1" applyAlignment="1">
      <alignment vertical="center" wrapText="1"/>
    </xf>
    <xf numFmtId="0" fontId="40" fillId="6" borderId="26" xfId="3" applyFont="1" applyFill="1" applyBorder="1" applyAlignment="1">
      <alignment vertical="center" wrapText="1"/>
    </xf>
    <xf numFmtId="0" fontId="42" fillId="6" borderId="1" xfId="3" applyFont="1" applyFill="1" applyBorder="1" applyAlignment="1">
      <alignment vertical="center" wrapText="1"/>
    </xf>
    <xf numFmtId="0" fontId="42" fillId="6" borderId="27" xfId="3" applyFont="1" applyFill="1" applyBorder="1" applyAlignment="1">
      <alignment vertical="center" wrapText="1"/>
    </xf>
    <xf numFmtId="0" fontId="42" fillId="6" borderId="30" xfId="3" applyFont="1" applyFill="1" applyBorder="1" applyAlignment="1">
      <alignment vertical="center" wrapText="1"/>
    </xf>
    <xf numFmtId="0" fontId="42" fillId="6" borderId="0" xfId="3" applyFont="1" applyFill="1" applyAlignment="1">
      <alignment vertical="center" wrapText="1"/>
    </xf>
    <xf numFmtId="0" fontId="42" fillId="6" borderId="31" xfId="3" applyFont="1" applyFill="1" applyBorder="1" applyAlignment="1">
      <alignment vertical="center" wrapText="1"/>
    </xf>
    <xf numFmtId="0" fontId="43" fillId="6" borderId="30" xfId="3" applyFont="1" applyFill="1" applyBorder="1" applyAlignment="1">
      <alignment vertical="center" wrapText="1"/>
    </xf>
    <xf numFmtId="0" fontId="43" fillId="6" borderId="28" xfId="3" applyFont="1" applyFill="1" applyBorder="1" applyAlignment="1">
      <alignment vertical="center" wrapText="1"/>
    </xf>
    <xf numFmtId="0" fontId="42" fillId="6" borderId="20" xfId="3" applyFont="1" applyFill="1" applyBorder="1" applyAlignment="1">
      <alignment vertical="center" wrapText="1"/>
    </xf>
    <xf numFmtId="0" fontId="42" fillId="6" borderId="29"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5"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8" xfId="3" applyFont="1" applyBorder="1" applyAlignment="1">
      <alignment horizontal="left" vertical="center"/>
    </xf>
    <xf numFmtId="0" fontId="42" fillId="4" borderId="20"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2"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3" xfId="2" applyFont="1" applyFill="1" applyBorder="1" applyAlignment="1">
      <alignment horizontal="left" vertical="center" wrapText="1"/>
    </xf>
    <xf numFmtId="0" fontId="33" fillId="0" borderId="23" xfId="3" applyFont="1" applyBorder="1" applyAlignment="1">
      <alignment vertical="center" wrapText="1"/>
    </xf>
    <xf numFmtId="0" fontId="33" fillId="0" borderId="24" xfId="3" applyFont="1" applyBorder="1" applyAlignment="1">
      <alignment horizontal="left" vertical="center" indent="1"/>
    </xf>
    <xf numFmtId="0" fontId="33" fillId="0" borderId="24" xfId="3" applyFont="1" applyBorder="1" applyAlignment="1">
      <alignment vertical="center" wrapText="1"/>
    </xf>
    <xf numFmtId="0" fontId="33" fillId="0" borderId="24" xfId="3" applyFont="1" applyBorder="1" applyAlignment="1">
      <alignment horizontal="left" vertical="center" indent="3"/>
    </xf>
    <xf numFmtId="0" fontId="33" fillId="0" borderId="25" xfId="3" applyFont="1" applyBorder="1" applyAlignment="1">
      <alignment horizontal="left" vertical="center" indent="3"/>
    </xf>
    <xf numFmtId="0" fontId="33" fillId="0" borderId="0" xfId="3" applyFont="1" applyAlignment="1">
      <alignment horizontal="left" vertical="center" indent="5"/>
    </xf>
    <xf numFmtId="0" fontId="33" fillId="0" borderId="30" xfId="3" applyFont="1" applyBorder="1" applyAlignment="1">
      <alignment horizontal="left" vertical="center" indent="5"/>
    </xf>
    <xf numFmtId="0" fontId="33" fillId="0" borderId="30" xfId="3" applyFont="1" applyBorder="1" applyAlignment="1">
      <alignment horizontal="left" vertical="center" indent="1"/>
    </xf>
    <xf numFmtId="0" fontId="33" fillId="0" borderId="37" xfId="3" applyFont="1" applyBorder="1" applyAlignment="1">
      <alignment horizontal="left" vertical="center"/>
    </xf>
    <xf numFmtId="0" fontId="36" fillId="0" borderId="23" xfId="3" applyFont="1" applyBorder="1" applyAlignment="1">
      <alignment vertical="center"/>
    </xf>
    <xf numFmtId="0" fontId="33" fillId="0" borderId="25" xfId="3" applyFont="1" applyBorder="1" applyAlignment="1">
      <alignment horizontal="left" vertical="center" indent="1"/>
    </xf>
    <xf numFmtId="0" fontId="33" fillId="0" borderId="24" xfId="3" applyFont="1" applyBorder="1" applyAlignment="1">
      <alignment horizontal="left" vertical="center" wrapText="1" indent="1"/>
    </xf>
    <xf numFmtId="0" fontId="33" fillId="0" borderId="24" xfId="3" applyFont="1" applyBorder="1" applyAlignment="1">
      <alignment horizontal="left" vertical="center" wrapText="1" indent="3"/>
    </xf>
    <xf numFmtId="0" fontId="33" fillId="0" borderId="25" xfId="3" applyFont="1" applyBorder="1" applyAlignment="1">
      <alignment horizontal="left" vertical="center" wrapText="1" indent="3"/>
    </xf>
    <xf numFmtId="0" fontId="33" fillId="0" borderId="25" xfId="3" applyFont="1" applyBorder="1" applyAlignment="1">
      <alignment horizontal="left" vertical="center" wrapText="1" indent="1"/>
    </xf>
    <xf numFmtId="0" fontId="23" fillId="0" borderId="23" xfId="3" applyFont="1" applyBorder="1" applyAlignment="1">
      <alignment vertical="center"/>
    </xf>
    <xf numFmtId="0" fontId="35" fillId="0" borderId="24" xfId="2" applyFont="1" applyFill="1" applyBorder="1" applyAlignment="1">
      <alignment horizontal="left" vertical="center" wrapText="1" indent="1"/>
    </xf>
    <xf numFmtId="0" fontId="35" fillId="0" borderId="25" xfId="2" applyFont="1" applyFill="1" applyBorder="1" applyAlignment="1">
      <alignment horizontal="left" vertical="center" wrapText="1" indent="1"/>
    </xf>
    <xf numFmtId="0" fontId="33" fillId="0" borderId="25" xfId="3" applyFont="1" applyBorder="1" applyAlignment="1">
      <alignment vertical="center" wrapText="1"/>
    </xf>
    <xf numFmtId="0" fontId="35" fillId="0" borderId="24" xfId="2" applyFont="1" applyFill="1" applyBorder="1" applyAlignment="1">
      <alignment horizontal="left" vertical="center" wrapText="1" indent="3"/>
    </xf>
    <xf numFmtId="0" fontId="35" fillId="0" borderId="25" xfId="2" applyFont="1" applyFill="1" applyBorder="1" applyAlignment="1">
      <alignment horizontal="left" vertical="center" wrapText="1" indent="3"/>
    </xf>
    <xf numFmtId="0" fontId="33" fillId="5" borderId="23" xfId="3" applyFont="1" applyFill="1" applyBorder="1" applyAlignment="1">
      <alignment vertical="center" wrapText="1"/>
    </xf>
    <xf numFmtId="0" fontId="23" fillId="5" borderId="23" xfId="3" applyFont="1" applyFill="1" applyBorder="1" applyAlignment="1">
      <alignment vertical="center"/>
    </xf>
    <xf numFmtId="0" fontId="35" fillId="0" borderId="24"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5"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8" xfId="3" applyFont="1" applyFill="1" applyBorder="1" applyAlignment="1">
      <alignment vertical="center"/>
    </xf>
    <xf numFmtId="0" fontId="42" fillId="6" borderId="20" xfId="3" applyFont="1" applyFill="1" applyBorder="1" applyAlignment="1">
      <alignment vertical="center"/>
    </xf>
    <xf numFmtId="0" fontId="42" fillId="8" borderId="29" xfId="3" applyFont="1" applyFill="1" applyBorder="1" applyAlignment="1">
      <alignment vertical="center"/>
    </xf>
    <xf numFmtId="0" fontId="25" fillId="6" borderId="0" xfId="0" applyFont="1" applyFill="1" applyAlignment="1">
      <alignment vertical="center"/>
    </xf>
    <xf numFmtId="0" fontId="42" fillId="0" borderId="0" xfId="0" applyFont="1"/>
    <xf numFmtId="0" fontId="54" fillId="0" borderId="32" xfId="0" applyFont="1" applyBorder="1"/>
    <xf numFmtId="0" fontId="54" fillId="0" borderId="16" xfId="0" applyFont="1" applyBorder="1"/>
    <xf numFmtId="165" fontId="54" fillId="0" borderId="33" xfId="1" applyFont="1" applyBorder="1"/>
    <xf numFmtId="0" fontId="58" fillId="0" borderId="0" xfId="5" applyFont="1"/>
    <xf numFmtId="0" fontId="54" fillId="3" borderId="2" xfId="0" applyFont="1" applyFill="1" applyBorder="1" applyAlignment="1">
      <alignment vertical="center"/>
    </xf>
    <xf numFmtId="0" fontId="42" fillId="6" borderId="0" xfId="3" applyFont="1" applyFill="1" applyAlignment="1">
      <alignment horizontal="left" vertical="center" indent="1"/>
    </xf>
    <xf numFmtId="0" fontId="42" fillId="6" borderId="0" xfId="3" applyFont="1" applyFill="1" applyAlignment="1">
      <alignment horizontal="left" vertical="center"/>
    </xf>
    <xf numFmtId="165" fontId="42" fillId="6" borderId="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5" xfId="2" applyFont="1" applyFill="1" applyBorder="1" applyAlignment="1">
      <alignment horizontal="left" vertical="center" wrapText="1" indent="2"/>
    </xf>
    <xf numFmtId="0" fontId="35" fillId="0" borderId="23" xfId="2" applyFont="1" applyFill="1" applyBorder="1" applyAlignment="1">
      <alignment horizontal="left" vertical="center" wrapText="1" indent="2"/>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6"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4" xfId="2" applyFont="1" applyFill="1" applyBorder="1" applyAlignment="1">
      <alignment horizontal="left" vertical="center" wrapText="1"/>
    </xf>
    <xf numFmtId="0" fontId="29" fillId="4" borderId="34" xfId="3" applyFont="1" applyFill="1" applyBorder="1" applyAlignment="1">
      <alignment horizontal="left" vertical="center" wrapText="1"/>
    </xf>
    <xf numFmtId="0" fontId="23" fillId="0" borderId="41" xfId="3" applyFont="1" applyBorder="1" applyAlignment="1">
      <alignment vertical="center"/>
    </xf>
    <xf numFmtId="2" fontId="33" fillId="0" borderId="25" xfId="3" applyNumberFormat="1" applyFont="1" applyBorder="1" applyAlignment="1">
      <alignment vertical="center"/>
    </xf>
    <xf numFmtId="0" fontId="1" fillId="4" borderId="24" xfId="3" applyFont="1" applyFill="1" applyBorder="1" applyAlignment="1">
      <alignment horizontal="left" vertical="center"/>
    </xf>
    <xf numFmtId="0" fontId="1" fillId="4" borderId="24" xfId="3" applyFont="1" applyFill="1" applyBorder="1" applyAlignment="1">
      <alignment horizontal="left" vertical="center" wrapText="1"/>
    </xf>
    <xf numFmtId="0" fontId="1" fillId="4" borderId="25" xfId="3" applyFont="1" applyFill="1" applyBorder="1" applyAlignment="1">
      <alignment horizontal="left" vertical="center"/>
    </xf>
    <xf numFmtId="0" fontId="1" fillId="4" borderId="24" xfId="3" applyFont="1" applyFill="1" applyBorder="1" applyAlignment="1">
      <alignment vertical="center"/>
    </xf>
    <xf numFmtId="0" fontId="1" fillId="4" borderId="25" xfId="3" applyFont="1" applyFill="1" applyBorder="1" applyAlignment="1">
      <alignment vertical="center"/>
    </xf>
    <xf numFmtId="0" fontId="34" fillId="0" borderId="0" xfId="3" applyFont="1" applyAlignment="1">
      <alignment horizontal="left" vertical="center" wrapText="1"/>
    </xf>
    <xf numFmtId="0" fontId="27" fillId="6" borderId="42" xfId="2" applyFont="1" applyFill="1" applyBorder="1" applyAlignment="1">
      <alignment horizontal="center" vertical="center"/>
    </xf>
    <xf numFmtId="0" fontId="27" fillId="6" borderId="21"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33" fillId="0" borderId="2" xfId="3" applyFont="1" applyBorder="1" applyAlignment="1" applyProtection="1">
      <alignment vertical="center"/>
      <protection locked="0"/>
    </xf>
    <xf numFmtId="0" fontId="1" fillId="0" borderId="0" xfId="0" applyFont="1"/>
    <xf numFmtId="165" fontId="1" fillId="0" borderId="0" xfId="1" applyFont="1"/>
    <xf numFmtId="168" fontId="1" fillId="0" borderId="0" xfId="1" applyNumberFormat="1" applyFont="1"/>
    <xf numFmtId="164" fontId="42" fillId="6" borderId="0" xfId="3" applyNumberFormat="1" applyFont="1" applyFill="1" applyAlignment="1">
      <alignment horizontal="left" vertical="center"/>
    </xf>
    <xf numFmtId="0" fontId="6" fillId="4" borderId="25" xfId="2" applyFill="1" applyBorder="1" applyAlignment="1">
      <alignment horizontal="left" vertical="center"/>
    </xf>
    <xf numFmtId="0" fontId="1" fillId="4" borderId="24" xfId="3" applyFont="1" applyFill="1" applyBorder="1" applyAlignment="1">
      <alignment vertical="center" wrapText="1"/>
    </xf>
    <xf numFmtId="0" fontId="33" fillId="0" borderId="1" xfId="3" applyFont="1" applyBorder="1" applyAlignment="1">
      <alignment vertical="center"/>
    </xf>
    <xf numFmtId="166" fontId="33" fillId="0" borderId="0" xfId="1" applyNumberFormat="1" applyFont="1" applyFill="1" applyBorder="1" applyAlignment="1">
      <alignment vertical="center"/>
    </xf>
    <xf numFmtId="0" fontId="52" fillId="0" borderId="2" xfId="4" applyFont="1" applyFill="1" applyBorder="1" applyAlignment="1">
      <alignment vertical="center" wrapText="1"/>
    </xf>
    <xf numFmtId="0" fontId="6" fillId="0" borderId="5" xfId="2" applyFill="1" applyBorder="1" applyAlignment="1">
      <alignment vertical="center"/>
    </xf>
    <xf numFmtId="167" fontId="33" fillId="0" borderId="5" xfId="3" applyNumberFormat="1" applyFont="1" applyBorder="1" applyAlignment="1">
      <alignment vertical="center"/>
    </xf>
    <xf numFmtId="167" fontId="33" fillId="0" borderId="0" xfId="3" applyNumberFormat="1" applyFont="1" applyAlignment="1">
      <alignment vertical="center"/>
    </xf>
    <xf numFmtId="0" fontId="6" fillId="0" borderId="20" xfId="2" applyFill="1" applyBorder="1" applyAlignment="1">
      <alignment vertical="center"/>
    </xf>
    <xf numFmtId="0" fontId="33" fillId="0" borderId="35" xfId="3" applyFont="1" applyBorder="1" applyAlignment="1">
      <alignment vertical="center" wrapText="1"/>
    </xf>
    <xf numFmtId="0" fontId="6" fillId="0" borderId="24" xfId="2" applyFill="1" applyBorder="1" applyAlignment="1">
      <alignment vertical="center" wrapText="1"/>
    </xf>
    <xf numFmtId="0" fontId="35" fillId="0" borderId="25" xfId="4" applyFont="1" applyFill="1" applyBorder="1" applyAlignment="1">
      <alignment vertical="center"/>
    </xf>
    <xf numFmtId="0" fontId="38" fillId="0" borderId="2" xfId="4" applyFont="1" applyFill="1" applyBorder="1" applyAlignment="1">
      <alignment vertical="center"/>
    </xf>
    <xf numFmtId="0" fontId="33" fillId="0" borderId="2" xfId="3" applyFont="1" applyBorder="1" applyAlignment="1" applyProtection="1">
      <alignment vertical="center" wrapText="1"/>
      <protection locked="0"/>
    </xf>
    <xf numFmtId="0" fontId="23" fillId="0" borderId="0" xfId="3" applyFont="1" applyAlignment="1">
      <alignment vertical="center" wrapText="1"/>
    </xf>
    <xf numFmtId="0" fontId="27" fillId="6" borderId="21" xfId="2" applyFont="1" applyFill="1" applyBorder="1" applyAlignment="1">
      <alignment horizontal="center" vertical="center" wrapText="1"/>
    </xf>
    <xf numFmtId="0" fontId="27" fillId="6" borderId="0" xfId="2" applyFont="1" applyFill="1" applyBorder="1" applyAlignment="1">
      <alignment horizontal="center" vertical="center" wrapText="1"/>
    </xf>
    <xf numFmtId="0" fontId="23" fillId="0" borderId="41" xfId="3" applyFont="1" applyBorder="1" applyAlignment="1">
      <alignment vertical="center" wrapText="1"/>
    </xf>
    <xf numFmtId="0" fontId="42" fillId="0" borderId="45" xfId="0" applyFont="1" applyBorder="1"/>
    <xf numFmtId="0" fontId="55" fillId="10" borderId="46" xfId="0" applyFont="1" applyFill="1" applyBorder="1"/>
    <xf numFmtId="0" fontId="42" fillId="6" borderId="45" xfId="0" applyFont="1" applyFill="1" applyBorder="1"/>
    <xf numFmtId="0" fontId="6" fillId="0" borderId="25" xfId="2" applyFill="1" applyBorder="1" applyAlignment="1">
      <alignment vertical="center" wrapText="1"/>
    </xf>
    <xf numFmtId="0" fontId="23" fillId="0" borderId="24" xfId="3" applyFont="1" applyBorder="1" applyAlignment="1">
      <alignment vertical="center" wrapText="1"/>
    </xf>
    <xf numFmtId="4" fontId="33" fillId="0" borderId="24" xfId="3" applyNumberFormat="1" applyFont="1" applyBorder="1" applyAlignment="1">
      <alignment vertical="center" wrapText="1"/>
    </xf>
    <xf numFmtId="4" fontId="33" fillId="0" borderId="25" xfId="3" applyNumberFormat="1" applyFont="1" applyBorder="1" applyAlignment="1">
      <alignment vertical="center" wrapText="1"/>
    </xf>
    <xf numFmtId="0" fontId="23" fillId="0" borderId="24" xfId="3" applyFont="1" applyBorder="1" applyAlignment="1">
      <alignment vertical="center"/>
    </xf>
    <xf numFmtId="10" fontId="33" fillId="0" borderId="5" xfId="3" applyNumberFormat="1" applyFont="1" applyBorder="1" applyAlignment="1">
      <alignment horizontal="left" vertical="center"/>
    </xf>
    <xf numFmtId="0" fontId="6" fillId="0" borderId="20" xfId="2" applyBorder="1"/>
    <xf numFmtId="0" fontId="8" fillId="0" borderId="25" xfId="4" applyFill="1" applyBorder="1" applyAlignment="1">
      <alignment horizontal="center" wrapText="1"/>
    </xf>
    <xf numFmtId="169" fontId="33" fillId="0" borderId="25" xfId="6" applyNumberFormat="1" applyFont="1" applyFill="1" applyBorder="1" applyAlignment="1">
      <alignment vertical="center" wrapText="1"/>
    </xf>
    <xf numFmtId="0" fontId="6" fillId="0" borderId="24" xfId="2" applyBorder="1" applyAlignment="1">
      <alignment wrapText="1"/>
    </xf>
    <xf numFmtId="0" fontId="33" fillId="0" borderId="20" xfId="3" applyFont="1" applyBorder="1" applyAlignment="1">
      <alignment vertical="center" wrapText="1"/>
    </xf>
    <xf numFmtId="4" fontId="33" fillId="0" borderId="24" xfId="3" applyNumberFormat="1" applyFont="1" applyBorder="1" applyAlignment="1">
      <alignment horizontal="right" vertical="center" wrapText="1"/>
    </xf>
    <xf numFmtId="0" fontId="23" fillId="0" borderId="25" xfId="3" applyFont="1" applyBorder="1" applyAlignment="1">
      <alignment vertical="center" wrapText="1"/>
    </xf>
    <xf numFmtId="168" fontId="8" fillId="0" borderId="0" xfId="4" applyNumberFormat="1" applyFill="1" applyAlignment="1">
      <alignment horizontal="left" vertical="center"/>
    </xf>
    <xf numFmtId="165" fontId="42" fillId="0" borderId="0" xfId="7" applyFont="1" applyFill="1" applyAlignment="1">
      <alignment horizontal="left" vertical="center"/>
    </xf>
    <xf numFmtId="0" fontId="1" fillId="0" borderId="0" xfId="8" applyFont="1"/>
    <xf numFmtId="165" fontId="1" fillId="0" borderId="0" xfId="7" applyFont="1"/>
    <xf numFmtId="165" fontId="1" fillId="0" borderId="0" xfId="7" applyFont="1" applyAlignment="1">
      <alignment horizontal="right"/>
    </xf>
    <xf numFmtId="0" fontId="1" fillId="6" borderId="45" xfId="8" applyFont="1" applyFill="1" applyBorder="1"/>
    <xf numFmtId="168" fontId="1" fillId="6" borderId="45" xfId="7" applyNumberFormat="1" applyFont="1" applyFill="1" applyBorder="1"/>
    <xf numFmtId="0" fontId="1" fillId="0" borderId="45" xfId="8" applyFont="1" applyBorder="1"/>
    <xf numFmtId="168" fontId="1" fillId="0" borderId="45" xfId="7" applyNumberFormat="1" applyFont="1" applyBorder="1"/>
    <xf numFmtId="17" fontId="1" fillId="6" borderId="45" xfId="8" quotePrefix="1" applyNumberFormat="1" applyFont="1" applyFill="1" applyBorder="1"/>
    <xf numFmtId="0" fontId="1" fillId="0" borderId="45" xfId="8" quotePrefix="1" applyFont="1" applyBorder="1"/>
    <xf numFmtId="0" fontId="1" fillId="6" borderId="45" xfId="0" applyFont="1" applyFill="1" applyBorder="1"/>
    <xf numFmtId="0" fontId="1" fillId="0" borderId="45" xfId="0" applyFont="1" applyBorder="1"/>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2" xfId="3" applyFont="1" applyBorder="1" applyAlignment="1">
      <alignment horizontal="left" vertical="center"/>
    </xf>
    <xf numFmtId="0" fontId="1" fillId="0" borderId="16" xfId="3" applyFont="1" applyBorder="1" applyAlignment="1">
      <alignment horizontal="left" vertical="center"/>
    </xf>
    <xf numFmtId="0" fontId="1" fillId="4" borderId="23" xfId="3" applyFont="1" applyFill="1" applyBorder="1" applyAlignment="1">
      <alignment horizontal="left" vertical="center"/>
    </xf>
    <xf numFmtId="0" fontId="1" fillId="0" borderId="31" xfId="3" applyFont="1" applyBorder="1" applyAlignment="1">
      <alignment horizontal="left" vertical="center"/>
    </xf>
    <xf numFmtId="0" fontId="1" fillId="0" borderId="24" xfId="3" applyFont="1" applyBorder="1" applyAlignment="1">
      <alignment horizontal="left" vertical="center"/>
    </xf>
    <xf numFmtId="0" fontId="1" fillId="0" borderId="37" xfId="3" applyFont="1" applyBorder="1" applyAlignment="1">
      <alignment horizontal="left" vertical="center"/>
    </xf>
    <xf numFmtId="0" fontId="1" fillId="0" borderId="23" xfId="3" applyFont="1" applyBorder="1" applyAlignment="1">
      <alignment vertical="center"/>
    </xf>
    <xf numFmtId="0" fontId="1" fillId="0" borderId="24" xfId="3" applyFont="1" applyBorder="1" applyAlignment="1">
      <alignment vertical="center"/>
    </xf>
    <xf numFmtId="0" fontId="1" fillId="0" borderId="1" xfId="3" applyFont="1" applyBorder="1" applyAlignment="1">
      <alignment horizontal="left" vertical="center"/>
    </xf>
    <xf numFmtId="0" fontId="1" fillId="0" borderId="20" xfId="3" applyFont="1" applyBorder="1" applyAlignment="1">
      <alignment horizontal="left" vertical="center"/>
    </xf>
    <xf numFmtId="165" fontId="1" fillId="0" borderId="0" xfId="1" applyFont="1" applyFill="1" applyAlignment="1">
      <alignment horizontal="left" vertical="center"/>
    </xf>
    <xf numFmtId="0" fontId="1" fillId="0" borderId="0" xfId="3" applyFont="1" applyAlignment="1">
      <alignment vertical="center"/>
    </xf>
    <xf numFmtId="4" fontId="1" fillId="0" borderId="0" xfId="0" applyNumberFormat="1" applyFont="1"/>
    <xf numFmtId="165" fontId="1" fillId="0" borderId="0" xfId="1" applyFont="1" applyAlignment="1">
      <alignment horizontal="right"/>
    </xf>
    <xf numFmtId="165" fontId="1" fillId="0" borderId="0" xfId="0" applyNumberFormat="1" applyFont="1"/>
    <xf numFmtId="0" fontId="1" fillId="0" borderId="0" xfId="0" applyFont="1" applyAlignment="1">
      <alignment wrapText="1"/>
    </xf>
    <xf numFmtId="0" fontId="54" fillId="6" borderId="1" xfId="3" applyFont="1" applyFill="1" applyBorder="1" applyAlignment="1">
      <alignment horizontal="left" vertical="center"/>
    </xf>
    <xf numFmtId="165" fontId="54" fillId="6" borderId="1" xfId="1" applyFont="1" applyFill="1" applyBorder="1" applyAlignment="1">
      <alignment horizontal="left" vertical="center"/>
    </xf>
    <xf numFmtId="0" fontId="42" fillId="6" borderId="47" xfId="3" applyFont="1" applyFill="1" applyBorder="1" applyAlignment="1">
      <alignment horizontal="left" vertical="center"/>
    </xf>
    <xf numFmtId="165" fontId="42" fillId="6" borderId="48" xfId="1" applyFont="1" applyFill="1" applyBorder="1" applyAlignment="1">
      <alignment horizontal="left" vertical="center"/>
    </xf>
    <xf numFmtId="165" fontId="42" fillId="6" borderId="20" xfId="1" applyFont="1" applyFill="1" applyBorder="1" applyAlignment="1">
      <alignment horizontal="left" vertical="center"/>
    </xf>
    <xf numFmtId="0" fontId="33" fillId="11" borderId="0" xfId="0" applyFont="1" applyFill="1" applyAlignment="1">
      <alignment horizontal="left" vertical="center"/>
    </xf>
    <xf numFmtId="0" fontId="42" fillId="6" borderId="0" xfId="3" applyFont="1" applyFill="1" applyAlignment="1">
      <alignment vertical="center"/>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3" xfId="3" applyFont="1" applyBorder="1" applyAlignment="1">
      <alignment vertical="center"/>
    </xf>
    <xf numFmtId="0" fontId="23" fillId="0" borderId="44" xfId="3" applyFont="1" applyBorder="1" applyAlignment="1">
      <alignment vertical="center"/>
    </xf>
    <xf numFmtId="0" fontId="34" fillId="0" borderId="39"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2" xfId="2" applyFont="1" applyFill="1" applyBorder="1" applyAlignment="1">
      <alignment horizontal="center" vertical="center"/>
    </xf>
    <xf numFmtId="0" fontId="27" fillId="6" borderId="21"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6" fillId="0" borderId="24" xfId="2" applyFill="1" applyBorder="1" applyAlignment="1">
      <alignment horizontal="center" vertical="center" wrapText="1"/>
    </xf>
    <xf numFmtId="0" fontId="33" fillId="0" borderId="24" xfId="3" applyFont="1" applyBorder="1" applyAlignment="1">
      <alignment horizontal="center" vertical="center" wrapText="1"/>
    </xf>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6"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7" xfId="3" applyFont="1" applyFill="1" applyBorder="1" applyAlignment="1">
      <alignment horizontal="left" vertical="center"/>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59" fillId="6" borderId="0" xfId="0" applyFont="1" applyFill="1" applyAlignment="1">
      <alignment vertical="center" wrapText="1"/>
    </xf>
    <xf numFmtId="0" fontId="42" fillId="6" borderId="0" xfId="0" applyFont="1" applyFill="1" applyAlignment="1">
      <alignment horizontal="left" vertical="center" wrapText="1" indent="3"/>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23" fillId="0" borderId="0" xfId="3" applyFont="1" applyAlignment="1">
      <alignment vertical="center"/>
    </xf>
    <xf numFmtId="0" fontId="23" fillId="0" borderId="41" xfId="3" applyFont="1" applyBorder="1" applyAlignment="1">
      <alignment vertical="center"/>
    </xf>
    <xf numFmtId="0" fontId="26" fillId="6" borderId="0" xfId="0" applyFont="1" applyFill="1" applyAlignment="1">
      <alignment vertical="center"/>
    </xf>
    <xf numFmtId="0" fontId="42" fillId="6" borderId="0" xfId="3" applyFont="1" applyFill="1" applyAlignment="1">
      <alignment horizontal="left" vertical="center" indent="1"/>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21" fillId="0" borderId="0" xfId="0" applyFont="1" applyAlignment="1"/>
  </cellXfs>
  <cellStyles count="9">
    <cellStyle name="Comma" xfId="1" builtinId="3"/>
    <cellStyle name="Comma 2" xfId="7" xr:uid="{C5939593-55F8-4ECC-9FCC-B4BBFB807FC5}"/>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3" xfId="8" xr:uid="{9FBE73D8-C60D-4A89-9119-EF7802D439CC}"/>
    <cellStyle name="Per cent" xfId="6" builtinId="5"/>
  </cellStyles>
  <dxfs count="89">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solid">
          <fgColor indexed="64"/>
          <bgColor rgb="FFFFFF00"/>
        </patternFill>
      </fill>
    </dxf>
    <dxf>
      <font>
        <strike val="0"/>
        <outline val="0"/>
        <shadow val="0"/>
        <vertAlign val="baseline"/>
        <sz val="11"/>
        <name val="Franklin Gothic Book"/>
        <family val="2"/>
        <scheme val="none"/>
      </font>
      <numFmt numFmtId="30" formatCode="@"/>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88"/>
      <tableStyleElement type="firstRowStripe" dxfId="87"/>
      <tableStyleElement type="secondRowStripe" dxfId="86"/>
    </tableStyle>
  </tableStyles>
  <colors>
    <mruColors>
      <color rgb="FF0076AF"/>
      <color rgb="FFF6A70A"/>
      <color rgb="FF7F7F7F"/>
      <color rgb="FF1BC2EE"/>
      <color rgb="FF165B89"/>
      <color rgb="FF188FBB"/>
      <color rgb="FF132856"/>
      <color rgb="FFD9D9D9"/>
      <color rgb="FFEBCB9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592050"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2345055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27</xdr:row>
      <xdr:rowOff>212910</xdr:rowOff>
    </xdr:from>
    <xdr:to>
      <xdr:col>14</xdr:col>
      <xdr:colOff>1</xdr:colOff>
      <xdr:row>67</xdr:row>
      <xdr:rowOff>174650</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H65" totalsRowShown="0" headerRowDxfId="85" dataDxfId="84" tableBorderDxfId="83" headerRowCellStyle="Normal 2">
  <autoFilter ref="B24:H65" xr:uid="{29A02D02-B15A-4451-BC82-381511A5580C}"/>
  <tableColumns count="7">
    <tableColumn id="1" xr3:uid="{8CC8A279-3D52-433B-A927-54271A548F95}" name="Full company name" dataDxfId="82" dataCellStyle="Normal 2"/>
    <tableColumn id="2" xr3:uid="{47CFFE63-62E9-4C2F-AF7A-8C998C2115DD}" name="Company ID number" dataDxfId="81"/>
    <tableColumn id="5" xr3:uid="{44126531-1251-489D-817D-0BB675AD4463}" name="Sector" dataDxfId="80" dataCellStyle="Normal 2"/>
    <tableColumn id="3" xr3:uid="{B0C9D6BC-CD8D-487B-AAF5-C67B584CF297}" name="Commodities (comma-seperated)" dataDxfId="79" dataCellStyle="Normal 2"/>
    <tableColumn id="4" xr3:uid="{647342AE-9A02-48F4-8A87-5A810456D069}" name="Stock exchange listing or company website " dataDxfId="78" dataCellStyle="Normal 2"/>
    <tableColumn id="8" xr3:uid="{A71D3E18-CE7F-4A3A-9C59-406CFD09BD83}" name="Audited financial statement (or balance sheet, cash flows, profit/loss statement if unavailable)" dataDxfId="77" dataCellStyle="Normal 2"/>
    <tableColumn id="6" xr3:uid="{2A2434D1-ADCC-40FE-8B5D-B8088719FA46}" name="Payments to Governments Report" dataDxfId="76" dataCellStyle="Comma">
      <calculatedColumnFormula>SUMIF('Part 5 - Company data'!$C$15:$C$82,Companies[[#This Row],[Full company name]],'Part 5 - Company data'!$J$15:$J$82)</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F18" totalsRowShown="0" headerRowDxfId="75" dataDxfId="74" tableBorderDxfId="73" headerRowCellStyle="Normal 2">
  <autoFilter ref="B14:F18" xr:uid="{A8B4B39C-0D0F-4818-88C8-91C925EC55AF}"/>
  <tableColumns count="5">
    <tableColumn id="1" xr3:uid="{A514468B-E09B-48E0-A959-4DFDD8AB4C35}" name="Full name of agency" dataDxfId="72"/>
    <tableColumn id="4" xr3:uid="{E93FD104-7FE2-4A59-B947-6626A8244D37}" name="Agency type" dataDxfId="71" dataCellStyle="Normal 2"/>
    <tableColumn id="2" xr3:uid="{AB7B7E22-1DB9-44DD-B707-BD73D8566D73}" name="ID number (if applicable)" dataDxfId="70"/>
    <tableColumn id="3" xr3:uid="{D4ED04ED-28EF-4370-8F5D-96FBFBDE5D1D}" name="Total reported" dataDxfId="69" dataCellStyle="Comma">
      <calculatedColumnFormula>SUMIF(Government_revenues_table[Government entity],Government_agencies[[#This Row],[Full name of agency]],Government_revenues_table[Revenue value])</calculatedColumnFormula>
    </tableColumn>
    <tableColumn id="5" xr3:uid="{43556AAD-741D-47B9-8E27-B84F43DA686F}" name="Column1" dataDxfId="68"/>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68:J71" totalsRowShown="0" headerRowDxfId="67" dataDxfId="66" tableBorderDxfId="65" headerRowCellStyle="Normal 2">
  <autoFilter ref="B68:J71" xr:uid="{BB4EE31E-36E6-444B-8B65-954004E3DCB7}"/>
  <tableColumns count="9">
    <tableColumn id="1" xr3:uid="{F5AA4BF4-7DA0-4C74-9A5B-14547F26D1B1}" name="Full project name" dataDxfId="64"/>
    <tableColumn id="2" xr3:uid="{685B8D42-EFD0-4DC2-BE10-28D18E979777}" name="Legal agreement reference number(s): contract, licence, lease, concession, …" dataDxfId="63"/>
    <tableColumn id="3" xr3:uid="{603E42CC-ECFB-4B1F-A620-0AA181E1F649}" name="Affiliated companies, start with Operator" dataDxfId="62"/>
    <tableColumn id="5" xr3:uid="{228121AB-6AF3-45CE-A57C-DE91B9AADBA7}" name="Commodities (one commodity/row)" dataDxfId="61" dataCellStyle="Normal 2"/>
    <tableColumn id="6" xr3:uid="{235ED50D-2537-4E98-9096-D0CE3E3A0720}" name="Status" dataDxfId="60"/>
    <tableColumn id="7" xr3:uid="{AD7BD532-EFD5-4B42-9DCF-ACD36F766A33}" name="Production (volume)" dataDxfId="59"/>
    <tableColumn id="8" xr3:uid="{8F48E404-F666-43CF-B215-2413E02429D2}" name="Unit" dataDxfId="58"/>
    <tableColumn id="9" xr3:uid="{2E15003C-1852-483F-B320-AD9DABEF1059}" name="Production (value)" dataDxfId="57" dataCellStyle="Normal 2"/>
    <tableColumn id="10" xr3:uid="{AFFC1E31-5241-4FC5-9872-AB13888FD0EC}" name="Currency" dataDxfId="56"/>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4" totalsRowShown="0" headerRowDxfId="55" dataDxfId="54">
  <autoFilter ref="B21:K34" xr:uid="{00000000-0009-0000-0100-000006000000}"/>
  <sortState xmlns:xlrd2="http://schemas.microsoft.com/office/spreadsheetml/2017/richdata2" ref="B22:K34">
    <sortCondition descending="1" ref="J21:J34"/>
  </sortState>
  <tableColumns count="10">
    <tableColumn id="8" xr3:uid="{00000000-0010-0000-0000-000008000000}" name="GFS Level 1" dataDxfId="53"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52"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51"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50"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49"/>
    <tableColumn id="11" xr3:uid="{00000000-0010-0000-0000-00000B000000}" name="Sector" dataDxfId="48"/>
    <tableColumn id="3" xr3:uid="{00000000-0010-0000-0000-000003000000}" name="Revenue stream name" dataDxfId="47"/>
    <tableColumn id="4" xr3:uid="{00000000-0010-0000-0000-000004000000}" name="Government entity" dataDxfId="46"/>
    <tableColumn id="5" xr3:uid="{00000000-0010-0000-0000-000005000000}" name="Revenue value" dataDxfId="45" dataCellStyle="Comma"/>
    <tableColumn id="2" xr3:uid="{717E21EE-FF78-4681-8A7C-9B91BD3462F9}" name="Currency" dataDxfId="44"/>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tleiti.mpm.gov.tl/wp-content/uploads/2022/03/2019-TL_EITI-Report.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tleiti.mpm.gov.tl/report/" TargetMode="External"/><Relationship Id="rId5" Type="http://schemas.openxmlformats.org/officeDocument/2006/relationships/hyperlink" Target="mailto:marcio.nunes@pt.ey.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www.anpm.tl/wp-content/uploads/2020/07/Relatorio-Anual-2019.pdf" TargetMode="External"/><Relationship Id="rId21" Type="http://schemas.openxmlformats.org/officeDocument/2006/relationships/hyperlink" Target="https://eiti.org/document/standard" TargetMode="External"/><Relationship Id="rId34" Type="http://schemas.openxmlformats.org/officeDocument/2006/relationships/hyperlink" Target="https://www.mof.gov.tl/wp-content/uploads/2019/08/2018-annual-report-ENGLISH.pdf" TargetMode="External"/><Relationship Id="rId42" Type="http://schemas.openxmlformats.org/officeDocument/2006/relationships/hyperlink" Target="http://www.anpm.tl/list-of-licenses-2006-2018/" TargetMode="External"/><Relationship Id="rId7" Type="http://schemas.openxmlformats.org/officeDocument/2006/relationships/hyperlink" Target="https://unstats.un.org/unsd/tradekb/Knowledgebase/50018/Harmonized-Commodity-Description-and-Coding-Systems-H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9" Type="http://schemas.openxmlformats.org/officeDocument/2006/relationships/hyperlink" Target="https://www.mof.gov.tl/wp-content/uploads/2020/09/2019-Annual-Report-English.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www.anpm.tl/how-to-apply-for-the-downstream-activity-license/" TargetMode="External"/><Relationship Id="rId37" Type="http://schemas.openxmlformats.org/officeDocument/2006/relationships/hyperlink" Target="https://www.timorgap.com/databases/website.nsf/vwAllNew/Annual%20Reports" TargetMode="External"/><Relationship Id="rId40" Type="http://schemas.openxmlformats.org/officeDocument/2006/relationships/hyperlink" Target="https://www.statistics.gov.tl/wp-content/uploads/2020/10/Timor-Leste-National-Accounts-2000-2019-Versaun-Final_201008.pdf" TargetMode="External"/><Relationship Id="rId45"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mj.gov.tl/jornal/lawsTL/RDTL-Law/RDTL-Decree-Laws/Decree-Law%2031-2011..pdf"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anpm.tl/applications/" TargetMode="External"/><Relationship Id="rId44" Type="http://schemas.openxmlformats.org/officeDocument/2006/relationships/hyperlink" Target="https://static.conocophillips.com/files/resources/2019-conocophillips-annual-report-19-0895.pdf;"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eb01.anpm.tl/webs/anptlweb.nsf/vwAll/Resource-ANNUAL-REPORT-2019-FINAL/$File/ANNUAL-REPORT-2019-FINAL.pdf?openelement" TargetMode="External"/><Relationship Id="rId35" Type="http://schemas.openxmlformats.org/officeDocument/2006/relationships/hyperlink" Target="http://www.anpm.tl/wp-content/uploads/2020/07/Relatorio-Anual-2019.pdf" TargetMode="External"/><Relationship Id="rId43" Type="http://schemas.openxmlformats.org/officeDocument/2006/relationships/hyperlink" Target="https://www.timorgap.com/databases/website.nsf/vwAllNew/Resource-AR19%20English/$File/AR19_English_with_Financial.pdf?openelement" TargetMode="Externa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anpm.tl/applications/" TargetMode="External"/><Relationship Id="rId38" Type="http://schemas.openxmlformats.org/officeDocument/2006/relationships/hyperlink" Target="https://www.timorgap.com/databases/website.nsf/vwAllNew/Annual%20Reports" TargetMode="External"/><Relationship Id="rId20" Type="http://schemas.openxmlformats.org/officeDocument/2006/relationships/hyperlink" Target="https://eiti.org/document/standard" TargetMode="External"/><Relationship Id="rId41" Type="http://schemas.openxmlformats.org/officeDocument/2006/relationships/hyperlink" Target="http://www.anpm.tl/how-to-apply-for-the-downstream-activity-licen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conocophillips.com/investor-relations/" TargetMode="External"/><Relationship Id="rId13" Type="http://schemas.openxmlformats.org/officeDocument/2006/relationships/hyperlink" Target="http://www.conocophillips.com/investor-relations/" TargetMode="External"/><Relationship Id="rId18" Type="http://schemas.openxmlformats.org/officeDocument/2006/relationships/hyperlink" Target="https://www.eni.com/en_IT/investors/eni-on-the-stock-markets.page" TargetMode="External"/><Relationship Id="rId26" Type="http://schemas.openxmlformats.org/officeDocument/2006/relationships/printerSettings" Target="../printerSettings/printerSettings4.bin"/><Relationship Id="rId3" Type="http://schemas.openxmlformats.org/officeDocument/2006/relationships/hyperlink" Target="https://eiti.org/summary-data-template" TargetMode="External"/><Relationship Id="rId21" Type="http://schemas.openxmlformats.org/officeDocument/2006/relationships/hyperlink" Target="http://www.conocophillips.com/investor-relations/" TargetMode="External"/><Relationship Id="rId7" Type="http://schemas.openxmlformats.org/officeDocument/2006/relationships/hyperlink" Target="https://www.eni.com/en_IT/investors/eni-on-the-stock-markets.page" TargetMode="External"/><Relationship Id="rId12" Type="http://schemas.openxmlformats.org/officeDocument/2006/relationships/hyperlink" Target="http://www.conocophillips.com/investor-relations/" TargetMode="External"/><Relationship Id="rId17" Type="http://schemas.openxmlformats.org/officeDocument/2006/relationships/hyperlink" Target="https://www.eni.com/en_IT/investors/eni-on-the-stock-markets.page" TargetMode="External"/><Relationship Id="rId25" Type="http://schemas.openxmlformats.org/officeDocument/2006/relationships/hyperlink" Target="https://www.santos.com/investors/shareholder-information/" TargetMode="External"/><Relationship Id="rId2" Type="http://schemas.openxmlformats.org/officeDocument/2006/relationships/hyperlink" Target="mailto:data@eiti.org" TargetMode="External"/><Relationship Id="rId16" Type="http://schemas.openxmlformats.org/officeDocument/2006/relationships/hyperlink" Target="https://www.eni.com/en_IT/investors/eni-on-the-stock-markets.page" TargetMode="External"/><Relationship Id="rId20" Type="http://schemas.openxmlformats.org/officeDocument/2006/relationships/hyperlink" Target="http://www.conocophillips.com/investor-relations/" TargetMode="External"/><Relationship Id="rId29" Type="http://schemas.openxmlformats.org/officeDocument/2006/relationships/table" Target="../tables/table3.xml"/><Relationship Id="rId1" Type="http://schemas.openxmlformats.org/officeDocument/2006/relationships/hyperlink" Target="mailto:data@eiti.org" TargetMode="External"/><Relationship Id="rId6" Type="http://schemas.openxmlformats.org/officeDocument/2006/relationships/hyperlink" Target="https://www.eni.com/en_IT/investors/eni-on-the-stock-markets.page" TargetMode="External"/><Relationship Id="rId11" Type="http://schemas.openxmlformats.org/officeDocument/2006/relationships/hyperlink" Target="http://www.conocophillips.com/investor-relations/" TargetMode="External"/><Relationship Id="rId24" Type="http://schemas.openxmlformats.org/officeDocument/2006/relationships/hyperlink" Target="http://www.conocophillips.com/investor-relations/" TargetMode="External"/><Relationship Id="rId5" Type="http://schemas.openxmlformats.org/officeDocument/2006/relationships/hyperlink" Target="https://www.eni.com/en_IT/investors/eni-on-the-stock-markets.page" TargetMode="External"/><Relationship Id="rId15" Type="http://schemas.openxmlformats.org/officeDocument/2006/relationships/hyperlink" Target="https://www.eni.com/en_IT/investors/eni-on-the-stock-markets.page" TargetMode="External"/><Relationship Id="rId23" Type="http://schemas.openxmlformats.org/officeDocument/2006/relationships/hyperlink" Target="http://www.conocophillips.com/investor-relations/" TargetMode="External"/><Relationship Id="rId28" Type="http://schemas.openxmlformats.org/officeDocument/2006/relationships/table" Target="../tables/table2.xml"/><Relationship Id="rId10" Type="http://schemas.openxmlformats.org/officeDocument/2006/relationships/hyperlink" Target="http://www.conocophillips.com/investor-relations/" TargetMode="External"/><Relationship Id="rId19" Type="http://schemas.openxmlformats.org/officeDocument/2006/relationships/hyperlink" Target="http://www.conocophillips.com/investor-relations/" TargetMode="External"/><Relationship Id="rId4" Type="http://schemas.openxmlformats.org/officeDocument/2006/relationships/hyperlink" Target="https://www.eni.com/en_IT/investors/eni-on-the-stock-markets.page" TargetMode="External"/><Relationship Id="rId9" Type="http://schemas.openxmlformats.org/officeDocument/2006/relationships/hyperlink" Target="http://www.conocophillips.com/investor-relations/" TargetMode="External"/><Relationship Id="rId14" Type="http://schemas.openxmlformats.org/officeDocument/2006/relationships/hyperlink" Target="https://www.santos.com/investors/shareholder-information/" TargetMode="External"/><Relationship Id="rId22" Type="http://schemas.openxmlformats.org/officeDocument/2006/relationships/hyperlink" Target="http://www.conocophillips.com/investor-relations/" TargetMode="External"/><Relationship Id="rId27"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P57"/>
  <sheetViews>
    <sheetView showGridLines="0" topLeftCell="A20" zoomScale="90" zoomScaleNormal="90" workbookViewId="0"/>
  </sheetViews>
  <sheetFormatPr defaultColWidth="4" defaultRowHeight="24" customHeight="1"/>
  <cols>
    <col min="1" max="1" width="4" style="17"/>
    <col min="2" max="2" width="4" style="17" hidden="1" customWidth="1"/>
    <col min="3" max="3" width="76.5703125" style="17" customWidth="1"/>
    <col min="4" max="4" width="2.7109375" style="17" customWidth="1"/>
    <col min="5" max="5" width="56.28515625" style="17" customWidth="1"/>
    <col min="6" max="6" width="2.7109375" style="17" customWidth="1"/>
    <col min="7" max="7" width="50.5703125" style="17" customWidth="1"/>
    <col min="8" max="8" width="4" style="17" customWidth="1"/>
    <col min="9" max="9" width="15.85546875" style="17" customWidth="1"/>
    <col min="10" max="10" width="12.140625" style="17" customWidth="1"/>
    <col min="11" max="16384" width="4" style="17"/>
  </cols>
  <sheetData>
    <row r="1" spans="2:16" ht="15.75" customHeight="1">
      <c r="B1" s="177"/>
      <c r="C1" s="18"/>
      <c r="D1" s="177"/>
      <c r="E1" s="177"/>
      <c r="F1" s="177"/>
      <c r="G1" s="177"/>
      <c r="H1" s="177"/>
      <c r="I1" s="177"/>
      <c r="J1" s="177"/>
      <c r="K1" s="177"/>
      <c r="L1" s="177"/>
      <c r="M1" s="177"/>
      <c r="N1" s="177"/>
      <c r="O1" s="177"/>
      <c r="P1" s="177"/>
    </row>
    <row r="2" spans="2:16" ht="15">
      <c r="B2" s="177"/>
      <c r="C2" s="177"/>
      <c r="D2" s="177"/>
      <c r="E2" s="177"/>
      <c r="F2" s="177"/>
      <c r="G2" s="177"/>
      <c r="H2" s="177"/>
      <c r="I2" s="177"/>
      <c r="J2" s="177"/>
      <c r="K2" s="177"/>
      <c r="L2" s="177"/>
      <c r="M2" s="177"/>
      <c r="N2" s="177"/>
      <c r="O2" s="177"/>
      <c r="P2" s="177"/>
    </row>
    <row r="3" spans="2:16" ht="15">
      <c r="B3" s="177"/>
      <c r="C3" s="177"/>
      <c r="D3" s="177"/>
      <c r="E3" s="244"/>
      <c r="F3" s="177"/>
      <c r="G3" s="244"/>
      <c r="H3" s="177"/>
      <c r="I3"/>
      <c r="J3"/>
      <c r="K3"/>
      <c r="L3"/>
      <c r="M3"/>
      <c r="N3"/>
      <c r="O3"/>
      <c r="P3"/>
    </row>
    <row r="4" spans="2:16" ht="15">
      <c r="B4" s="177"/>
      <c r="C4" s="177"/>
      <c r="D4" s="177"/>
      <c r="E4" s="244" t="s">
        <v>0</v>
      </c>
      <c r="F4" s="177"/>
      <c r="G4" s="245"/>
      <c r="H4" s="177"/>
      <c r="I4"/>
      <c r="J4"/>
      <c r="K4"/>
      <c r="L4"/>
      <c r="M4"/>
      <c r="N4"/>
      <c r="O4"/>
      <c r="P4"/>
    </row>
    <row r="5" spans="2:16" ht="15">
      <c r="B5" s="177"/>
      <c r="C5" s="177"/>
      <c r="D5" s="177"/>
      <c r="E5" s="177"/>
      <c r="F5" s="177"/>
      <c r="G5" s="177"/>
      <c r="H5" s="177"/>
      <c r="I5"/>
      <c r="J5"/>
      <c r="K5"/>
      <c r="L5"/>
      <c r="M5"/>
      <c r="N5"/>
      <c r="O5"/>
      <c r="P5"/>
    </row>
    <row r="6" spans="2:16" ht="3.75" customHeight="1">
      <c r="B6" s="177"/>
      <c r="C6" s="177"/>
      <c r="D6" s="177"/>
      <c r="E6" s="177"/>
      <c r="F6" s="177"/>
      <c r="G6" s="177"/>
      <c r="H6" s="177"/>
      <c r="I6"/>
      <c r="J6"/>
      <c r="K6"/>
      <c r="L6"/>
      <c r="M6"/>
      <c r="N6"/>
      <c r="O6"/>
      <c r="P6"/>
    </row>
    <row r="7" spans="2:16" ht="3.75" customHeight="1">
      <c r="B7" s="177"/>
      <c r="C7" s="177"/>
      <c r="D7" s="177"/>
      <c r="E7" s="177"/>
      <c r="F7" s="177"/>
      <c r="G7" s="177"/>
      <c r="H7" s="177"/>
      <c r="I7"/>
      <c r="J7"/>
      <c r="K7"/>
      <c r="L7"/>
      <c r="M7"/>
      <c r="N7"/>
      <c r="O7"/>
      <c r="P7"/>
    </row>
    <row r="8" spans="2:16" ht="15">
      <c r="B8" s="177"/>
      <c r="C8" s="177"/>
      <c r="D8" s="177"/>
      <c r="E8" s="177"/>
      <c r="F8" s="177"/>
      <c r="G8" s="177"/>
      <c r="H8" s="177"/>
      <c r="I8"/>
      <c r="J8"/>
      <c r="K8"/>
      <c r="L8"/>
      <c r="M8"/>
      <c r="N8"/>
      <c r="O8"/>
      <c r="P8"/>
    </row>
    <row r="9" spans="2:16" ht="15">
      <c r="B9" s="177"/>
      <c r="C9" s="38"/>
      <c r="D9" s="39"/>
      <c r="E9" s="39"/>
      <c r="F9" s="246"/>
      <c r="G9" s="246"/>
      <c r="H9" s="177"/>
      <c r="I9" s="177"/>
      <c r="J9" s="177"/>
      <c r="K9" s="177"/>
      <c r="L9" s="177"/>
      <c r="M9" s="177"/>
      <c r="N9" s="177"/>
      <c r="O9" s="177"/>
      <c r="P9" s="177"/>
    </row>
    <row r="10" spans="2:16">
      <c r="B10" s="177"/>
      <c r="C10" s="101" t="s">
        <v>1</v>
      </c>
      <c r="D10" s="247"/>
      <c r="E10" s="247"/>
      <c r="F10" s="246"/>
      <c r="G10" s="246"/>
      <c r="H10" s="177"/>
      <c r="I10" s="177"/>
      <c r="J10" s="177"/>
      <c r="K10" s="177"/>
      <c r="L10" s="177"/>
      <c r="M10" s="177"/>
      <c r="N10" s="177"/>
      <c r="O10" s="177"/>
      <c r="P10" s="177"/>
    </row>
    <row r="11" spans="2:16" ht="15">
      <c r="B11" s="177"/>
      <c r="C11" s="40" t="s">
        <v>2</v>
      </c>
      <c r="D11" s="41"/>
      <c r="E11" s="41"/>
      <c r="F11" s="246"/>
      <c r="G11" s="246"/>
      <c r="H11" s="177"/>
      <c r="I11" s="177"/>
      <c r="J11" s="177"/>
      <c r="K11" s="177"/>
      <c r="L11" s="177"/>
      <c r="M11" s="177"/>
      <c r="N11" s="177"/>
      <c r="O11" s="177"/>
      <c r="P11" s="177"/>
    </row>
    <row r="12" spans="2:16" ht="15">
      <c r="B12" s="177"/>
      <c r="C12" s="38"/>
      <c r="D12" s="39"/>
      <c r="E12" s="39"/>
      <c r="F12" s="246"/>
      <c r="G12" s="246"/>
      <c r="H12" s="177"/>
      <c r="I12" s="177"/>
      <c r="J12" s="177"/>
      <c r="K12" s="177"/>
      <c r="L12" s="177"/>
      <c r="M12" s="177"/>
      <c r="N12" s="177"/>
      <c r="O12" s="177"/>
      <c r="P12" s="177"/>
    </row>
    <row r="13" spans="2:16" ht="15">
      <c r="B13" s="177"/>
      <c r="C13" s="42" t="s">
        <v>3</v>
      </c>
      <c r="D13" s="39"/>
      <c r="E13" s="39"/>
      <c r="F13" s="246"/>
      <c r="G13" s="246"/>
      <c r="H13" s="177"/>
      <c r="I13" s="177"/>
      <c r="J13" s="177"/>
      <c r="K13" s="177"/>
      <c r="L13" s="177"/>
      <c r="M13" s="177"/>
      <c r="N13" s="177"/>
      <c r="O13" s="177"/>
      <c r="P13" s="177"/>
    </row>
    <row r="14" spans="2:16" ht="15">
      <c r="B14" s="177"/>
      <c r="C14" s="278" t="s">
        <v>4</v>
      </c>
      <c r="D14" s="278"/>
      <c r="E14" s="278"/>
      <c r="F14" s="246"/>
      <c r="G14" s="246"/>
      <c r="H14" s="177"/>
      <c r="I14" s="177"/>
      <c r="J14" s="177"/>
      <c r="K14" s="177"/>
      <c r="L14" s="177"/>
      <c r="M14" s="177"/>
      <c r="N14" s="177"/>
      <c r="O14" s="177"/>
      <c r="P14" s="177"/>
    </row>
    <row r="15" spans="2:16" ht="15">
      <c r="B15" s="177"/>
      <c r="C15" s="43"/>
      <c r="D15" s="43"/>
      <c r="E15" s="43"/>
      <c r="F15" s="246"/>
      <c r="G15" s="246"/>
      <c r="H15" s="177"/>
      <c r="I15" s="177"/>
      <c r="J15" s="177"/>
      <c r="K15" s="177"/>
      <c r="L15" s="177"/>
      <c r="M15" s="177"/>
      <c r="N15" s="177"/>
      <c r="O15" s="177"/>
      <c r="P15" s="177"/>
    </row>
    <row r="16" spans="2:16" ht="15">
      <c r="B16" s="177"/>
      <c r="C16" s="44" t="s">
        <v>5</v>
      </c>
      <c r="D16" s="45"/>
      <c r="E16" s="45"/>
      <c r="F16" s="246"/>
      <c r="G16" s="246"/>
      <c r="H16" s="177"/>
      <c r="I16" s="177"/>
      <c r="J16" s="177"/>
      <c r="K16" s="177"/>
      <c r="L16" s="177"/>
      <c r="M16" s="177"/>
      <c r="N16" s="177"/>
      <c r="O16" s="177"/>
      <c r="P16" s="177"/>
    </row>
    <row r="17" spans="2:7" ht="15">
      <c r="B17" s="177"/>
      <c r="C17" s="46" t="s">
        <v>6</v>
      </c>
      <c r="D17" s="45"/>
      <c r="E17" s="45"/>
      <c r="F17" s="246"/>
      <c r="G17" s="246"/>
    </row>
    <row r="18" spans="2:7" ht="15">
      <c r="B18" s="177"/>
      <c r="C18" s="46" t="s">
        <v>7</v>
      </c>
      <c r="D18" s="45"/>
      <c r="E18" s="45"/>
      <c r="F18" s="246"/>
      <c r="G18" s="246"/>
    </row>
    <row r="19" spans="2:7" ht="15">
      <c r="B19" s="177"/>
      <c r="C19" s="282" t="s">
        <v>8</v>
      </c>
      <c r="D19" s="282"/>
      <c r="E19" s="282"/>
      <c r="F19" s="246"/>
      <c r="G19" s="246"/>
    </row>
    <row r="20" spans="2:7" ht="32.1" customHeight="1">
      <c r="B20" s="177"/>
      <c r="C20" s="277" t="s">
        <v>9</v>
      </c>
      <c r="D20" s="277"/>
      <c r="E20" s="277"/>
      <c r="F20" s="246"/>
      <c r="G20" s="246"/>
    </row>
    <row r="21" spans="2:7" ht="15">
      <c r="B21" s="177"/>
      <c r="C21" s="45"/>
      <c r="D21" s="45"/>
      <c r="E21" s="45"/>
      <c r="F21" s="246"/>
      <c r="G21" s="246"/>
    </row>
    <row r="22" spans="2:7" ht="15">
      <c r="B22" s="177"/>
      <c r="C22" s="44" t="s">
        <v>10</v>
      </c>
      <c r="D22" s="46"/>
      <c r="E22" s="46"/>
      <c r="F22" s="246"/>
      <c r="G22" s="246"/>
    </row>
    <row r="23" spans="2:7" ht="15">
      <c r="B23" s="177"/>
      <c r="C23" s="46"/>
      <c r="D23" s="46"/>
      <c r="E23" s="46"/>
      <c r="F23" s="246"/>
      <c r="G23" s="246"/>
    </row>
    <row r="24" spans="2:7" ht="15">
      <c r="B24" s="177"/>
      <c r="C24" s="47"/>
      <c r="D24" s="247"/>
      <c r="E24" s="247"/>
      <c r="F24" s="246"/>
      <c r="G24" s="246"/>
    </row>
    <row r="25" spans="2:7" ht="15">
      <c r="B25" s="177"/>
      <c r="C25" s="48" t="s">
        <v>11</v>
      </c>
      <c r="D25" s="247"/>
      <c r="E25" s="247"/>
      <c r="F25" s="246"/>
      <c r="G25" s="246"/>
    </row>
    <row r="26" spans="2:7" ht="15">
      <c r="B26" s="177"/>
      <c r="C26" s="49"/>
      <c r="D26" s="247"/>
      <c r="E26" s="247"/>
      <c r="F26" s="246"/>
      <c r="G26" s="246"/>
    </row>
    <row r="27" spans="2:7" ht="15">
      <c r="B27" s="177"/>
      <c r="C27" s="50" t="s">
        <v>12</v>
      </c>
      <c r="D27" s="247"/>
      <c r="E27" s="247"/>
      <c r="F27" s="246"/>
      <c r="G27" s="246"/>
    </row>
    <row r="28" spans="2:7" ht="15">
      <c r="B28" s="177"/>
      <c r="C28" s="50" t="s">
        <v>13</v>
      </c>
      <c r="D28" s="247"/>
      <c r="E28" s="247"/>
      <c r="F28" s="246"/>
      <c r="G28" s="246"/>
    </row>
    <row r="29" spans="2:7" ht="15">
      <c r="B29" s="177"/>
      <c r="C29" s="50" t="s">
        <v>14</v>
      </c>
      <c r="D29" s="247"/>
      <c r="E29" s="247"/>
      <c r="F29" s="246"/>
      <c r="G29" s="246"/>
    </row>
    <row r="30" spans="2:7" ht="15">
      <c r="B30" s="177"/>
      <c r="C30" s="50" t="s">
        <v>15</v>
      </c>
      <c r="D30" s="247"/>
      <c r="E30" s="247"/>
      <c r="F30" s="246"/>
      <c r="G30" s="246"/>
    </row>
    <row r="31" spans="2:7" ht="15">
      <c r="B31" s="177"/>
      <c r="C31" s="50" t="s">
        <v>16</v>
      </c>
      <c r="D31" s="247"/>
      <c r="E31" s="247"/>
      <c r="F31" s="246"/>
      <c r="G31" s="246"/>
    </row>
    <row r="32" spans="2:7" ht="15">
      <c r="B32" s="177"/>
      <c r="C32" s="47"/>
      <c r="D32" s="47"/>
      <c r="E32" s="47"/>
      <c r="F32" s="246"/>
      <c r="G32" s="246"/>
    </row>
    <row r="33" spans="2:7" ht="15">
      <c r="B33" s="177"/>
      <c r="C33" s="275" t="s">
        <v>17</v>
      </c>
      <c r="D33" s="275"/>
      <c r="E33" s="275"/>
      <c r="F33" s="275"/>
      <c r="G33" s="275"/>
    </row>
    <row r="34" spans="2:7" s="19" customFormat="1" ht="15">
      <c r="B34" s="248"/>
      <c r="C34" s="20"/>
      <c r="D34" s="20"/>
      <c r="E34" s="21"/>
      <c r="F34" s="248"/>
      <c r="G34" s="248"/>
    </row>
    <row r="35" spans="2:7" ht="30">
      <c r="B35" s="177"/>
      <c r="C35" s="51" t="s">
        <v>18</v>
      </c>
      <c r="D35" s="177"/>
      <c r="E35" s="179" t="s">
        <v>19</v>
      </c>
      <c r="F35" s="177"/>
      <c r="G35" s="23" t="s">
        <v>20</v>
      </c>
    </row>
    <row r="36" spans="2:7" s="19" customFormat="1" ht="15">
      <c r="B36" s="248"/>
      <c r="C36" s="24"/>
      <c r="D36" s="248"/>
      <c r="E36" s="24"/>
      <c r="F36" s="248"/>
      <c r="G36" s="24"/>
    </row>
    <row r="37" spans="2:7" ht="15">
      <c r="B37" s="177"/>
      <c r="C37" s="44" t="s">
        <v>21</v>
      </c>
      <c r="D37" s="47"/>
      <c r="E37" s="52"/>
      <c r="F37" s="246"/>
      <c r="G37" s="246"/>
    </row>
    <row r="38" spans="2:7" ht="15">
      <c r="B38" s="177"/>
      <c r="C38" s="25"/>
      <c r="D38" s="25"/>
      <c r="E38" s="26"/>
      <c r="F38" s="177"/>
      <c r="G38" s="177"/>
    </row>
    <row r="40" spans="2:7" ht="15.6" customHeight="1">
      <c r="B40" s="177"/>
      <c r="C40" s="53" t="s">
        <v>22</v>
      </c>
      <c r="D40" s="27"/>
      <c r="E40" s="56" t="s">
        <v>23</v>
      </c>
      <c r="F40" s="57"/>
      <c r="G40" s="58"/>
    </row>
    <row r="41" spans="2:7" ht="43.5" customHeight="1">
      <c r="B41" s="177"/>
      <c r="C41" s="54" t="s">
        <v>24</v>
      </c>
      <c r="D41" s="27"/>
      <c r="E41" s="59" t="s">
        <v>25</v>
      </c>
      <c r="F41" s="60"/>
      <c r="G41" s="61"/>
    </row>
    <row r="42" spans="2:7" ht="31.5" customHeight="1">
      <c r="B42" s="177"/>
      <c r="C42" s="54" t="s">
        <v>26</v>
      </c>
      <c r="D42" s="27"/>
      <c r="E42" s="62" t="s">
        <v>27</v>
      </c>
      <c r="F42" s="60"/>
      <c r="G42" s="61"/>
    </row>
    <row r="43" spans="2:7" ht="24" customHeight="1">
      <c r="B43" s="177"/>
      <c r="C43" s="54" t="s">
        <v>28</v>
      </c>
      <c r="D43" s="27"/>
      <c r="E43" s="59" t="s">
        <v>29</v>
      </c>
      <c r="F43" s="60"/>
      <c r="G43" s="61"/>
    </row>
    <row r="44" spans="2:7" ht="48" customHeight="1">
      <c r="B44" s="177"/>
      <c r="C44" s="55" t="s">
        <v>30</v>
      </c>
      <c r="D44" s="27"/>
      <c r="E44" s="63" t="s">
        <v>31</v>
      </c>
      <c r="F44" s="64"/>
      <c r="G44" s="65"/>
    </row>
    <row r="45" spans="2:7" ht="12" customHeight="1" thickBot="1">
      <c r="B45" s="177"/>
      <c r="C45" s="177"/>
      <c r="D45" s="177"/>
      <c r="E45" s="177"/>
      <c r="F45" s="177"/>
      <c r="G45" s="177"/>
    </row>
    <row r="46" spans="2:7" ht="15.6" thickBot="1">
      <c r="B46" s="177"/>
      <c r="C46" s="279" t="s">
        <v>32</v>
      </c>
      <c r="D46" s="280"/>
      <c r="E46" s="280"/>
      <c r="F46" s="280"/>
      <c r="G46" s="281"/>
    </row>
    <row r="47" spans="2:7" ht="15.6" thickBot="1">
      <c r="B47" s="177"/>
      <c r="C47" s="276" t="s">
        <v>33</v>
      </c>
      <c r="D47" s="276"/>
      <c r="E47" s="276"/>
      <c r="F47" s="276"/>
      <c r="G47" s="276"/>
    </row>
    <row r="48" spans="2:7" ht="15.6" thickBot="1">
      <c r="B48" s="177"/>
      <c r="C48" s="25"/>
      <c r="D48" s="25"/>
      <c r="E48" s="25"/>
      <c r="F48" s="25"/>
      <c r="G48" s="177"/>
    </row>
    <row r="49" spans="2:7" ht="15">
      <c r="B49" s="177"/>
      <c r="C49" s="28" t="s">
        <v>34</v>
      </c>
      <c r="D49" s="29"/>
      <c r="E49" s="30"/>
      <c r="F49" s="29"/>
      <c r="G49" s="29"/>
    </row>
    <row r="50" spans="2:7" ht="15">
      <c r="B50" s="177"/>
      <c r="C50" s="274" t="s">
        <v>35</v>
      </c>
      <c r="D50" s="274"/>
      <c r="E50" s="274"/>
      <c r="F50" s="274"/>
      <c r="G50" s="274"/>
    </row>
    <row r="51" spans="2:7" ht="15">
      <c r="B51" s="31" t="s">
        <v>36</v>
      </c>
      <c r="C51" s="32" t="s">
        <v>37</v>
      </c>
      <c r="D51" s="31"/>
      <c r="E51" s="33"/>
      <c r="F51" s="31"/>
      <c r="G51" s="34"/>
    </row>
    <row r="52" spans="2:7" ht="15">
      <c r="B52" s="177"/>
      <c r="C52" s="177"/>
      <c r="D52" s="177"/>
      <c r="E52" s="177"/>
      <c r="F52" s="177"/>
      <c r="G52" s="177"/>
    </row>
    <row r="53" spans="2:7" ht="15">
      <c r="B53" s="177"/>
      <c r="C53" s="177"/>
      <c r="D53" s="177"/>
      <c r="E53" s="177"/>
      <c r="F53" s="177"/>
      <c r="G53" s="177"/>
    </row>
    <row r="54" spans="2:7" ht="15">
      <c r="B54" s="177"/>
      <c r="C54" s="177"/>
      <c r="D54" s="177"/>
      <c r="E54" s="177"/>
      <c r="F54" s="177"/>
      <c r="G54" s="177"/>
    </row>
    <row r="55" spans="2:7" ht="15">
      <c r="B55" s="177"/>
      <c r="C55" s="177"/>
      <c r="D55" s="177"/>
      <c r="E55" s="177"/>
      <c r="F55" s="177"/>
      <c r="G55" s="177"/>
    </row>
    <row r="56" spans="2:7" ht="15">
      <c r="B56" s="177"/>
      <c r="C56" s="177"/>
      <c r="D56" s="177"/>
      <c r="E56" s="177"/>
      <c r="F56" s="177"/>
      <c r="G56" s="177"/>
    </row>
    <row r="57" spans="2:7" ht="15">
      <c r="B57" s="177"/>
      <c r="C57" s="177"/>
      <c r="D57" s="177"/>
      <c r="E57" s="177"/>
      <c r="F57" s="177"/>
      <c r="G57" s="177"/>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abSelected="1" topLeftCell="A11" zoomScale="90" zoomScaleNormal="90" workbookViewId="0">
      <selection activeCell="C28" sqref="C28"/>
    </sheetView>
  </sheetViews>
  <sheetFormatPr defaultColWidth="4" defaultRowHeight="24" customHeight="1"/>
  <cols>
    <col min="1" max="1" width="4" style="7" customWidth="1"/>
    <col min="2" max="2" width="36.140625" style="7" hidden="1" customWidth="1"/>
    <col min="3" max="3" width="75" style="7" bestFit="1" customWidth="1"/>
    <col min="4" max="4" width="2.7109375" style="7" customWidth="1"/>
    <col min="5" max="5" width="60.5703125" style="7" customWidth="1"/>
    <col min="6" max="6" width="28.7109375" style="7" customWidth="1"/>
    <col min="7" max="7" width="92.42578125" style="7" customWidth="1"/>
    <col min="8" max="16384" width="4" style="7"/>
  </cols>
  <sheetData>
    <row r="1" spans="1:7" ht="16.149999999999999"/>
    <row r="2" spans="1:7" ht="16.149999999999999">
      <c r="C2" s="286" t="s">
        <v>38</v>
      </c>
      <c r="D2" s="286"/>
      <c r="E2" s="286"/>
      <c r="F2" s="286"/>
      <c r="G2" s="286"/>
    </row>
    <row r="3" spans="1:7" s="157" customFormat="1">
      <c r="C3" s="287" t="s">
        <v>39</v>
      </c>
      <c r="D3" s="287"/>
      <c r="E3" s="287"/>
      <c r="F3" s="287"/>
      <c r="G3" s="287"/>
    </row>
    <row r="4" spans="1:7" ht="12.75" customHeight="1">
      <c r="C4" s="288" t="s">
        <v>40</v>
      </c>
      <c r="D4" s="288"/>
      <c r="E4" s="288"/>
      <c r="F4" s="288"/>
      <c r="G4" s="288"/>
    </row>
    <row r="5" spans="1:7" ht="12.75" customHeight="1">
      <c r="C5" s="289" t="s">
        <v>41</v>
      </c>
      <c r="D5" s="289"/>
      <c r="E5" s="289"/>
      <c r="F5" s="289"/>
      <c r="G5" s="289"/>
    </row>
    <row r="6" spans="1:7" ht="12.75" customHeight="1">
      <c r="C6" s="289" t="s">
        <v>42</v>
      </c>
      <c r="D6" s="289"/>
      <c r="E6" s="289"/>
      <c r="F6" s="289"/>
      <c r="G6" s="289"/>
    </row>
    <row r="7" spans="1:7" ht="12.75" customHeight="1">
      <c r="C7" s="293" t="s">
        <v>43</v>
      </c>
      <c r="D7" s="293"/>
      <c r="E7" s="293"/>
      <c r="F7" s="293"/>
      <c r="G7" s="293"/>
    </row>
    <row r="8" spans="1:7" ht="16.149999999999999">
      <c r="C8" s="177"/>
      <c r="D8" s="66"/>
      <c r="E8" s="66"/>
      <c r="F8" s="177"/>
      <c r="G8" s="177"/>
    </row>
    <row r="9" spans="1:7" ht="16.149999999999999">
      <c r="C9" s="51" t="s">
        <v>44</v>
      </c>
      <c r="D9" s="248"/>
      <c r="E9" s="22" t="s">
        <v>45</v>
      </c>
      <c r="F9" s="248"/>
      <c r="G9" s="23" t="s">
        <v>20</v>
      </c>
    </row>
    <row r="10" spans="1:7" ht="16.149999999999999">
      <c r="C10" s="177"/>
      <c r="D10" s="66"/>
      <c r="E10" s="66"/>
      <c r="F10" s="177"/>
      <c r="G10" s="177"/>
    </row>
    <row r="11" spans="1:7" s="157" customFormat="1">
      <c r="B11" s="159"/>
      <c r="C11" s="168" t="s">
        <v>46</v>
      </c>
      <c r="E11" s="158"/>
    </row>
    <row r="12" spans="1:7" ht="19.149999999999999" thickBot="1">
      <c r="A12" s="13"/>
      <c r="B12" s="13"/>
      <c r="C12" s="169" t="s">
        <v>47</v>
      </c>
      <c r="D12" s="170"/>
      <c r="E12" s="171" t="s">
        <v>48</v>
      </c>
      <c r="F12" s="170"/>
      <c r="G12" s="172" t="s">
        <v>49</v>
      </c>
    </row>
    <row r="13" spans="1:7" ht="16.899999999999999" thickBot="1">
      <c r="B13" s="14"/>
      <c r="C13" s="67" t="s">
        <v>36</v>
      </c>
      <c r="D13" s="249"/>
      <c r="E13" s="68"/>
      <c r="F13" s="249"/>
      <c r="G13" s="68"/>
    </row>
    <row r="14" spans="1:7" ht="16.149999999999999">
      <c r="A14" s="9"/>
      <c r="B14" s="9" t="s">
        <v>36</v>
      </c>
      <c r="C14" s="69" t="s">
        <v>50</v>
      </c>
      <c r="D14" s="31"/>
      <c r="E14" s="72" t="s">
        <v>51</v>
      </c>
      <c r="F14" s="31"/>
      <c r="G14" s="70"/>
    </row>
    <row r="15" spans="1:7" ht="16.149999999999999">
      <c r="A15" s="9"/>
      <c r="B15" s="9" t="s">
        <v>36</v>
      </c>
      <c r="C15" s="69" t="s">
        <v>52</v>
      </c>
      <c r="D15" s="31"/>
      <c r="E15" s="72" t="str">
        <f>IFERROR(VLOOKUP($E$14,Table1_Country_codes_and_currencies[],3,FALSE),"")</f>
        <v>TLS</v>
      </c>
      <c r="F15" s="31"/>
      <c r="G15" s="70"/>
    </row>
    <row r="16" spans="1:7" ht="16.149999999999999">
      <c r="B16" s="9" t="s">
        <v>36</v>
      </c>
      <c r="C16" s="69" t="s">
        <v>53</v>
      </c>
      <c r="D16" s="31"/>
      <c r="E16" s="72" t="str">
        <f>IFERROR(VLOOKUP($E$14,Table1_Country_codes_and_currencies[],7,FALSE),"")</f>
        <v>United States dollar</v>
      </c>
      <c r="F16" s="31"/>
      <c r="G16" s="70"/>
    </row>
    <row r="17" spans="1:7" ht="16.899999999999999" thickBot="1">
      <c r="B17" s="9" t="s">
        <v>36</v>
      </c>
      <c r="C17" s="76" t="s">
        <v>54</v>
      </c>
      <c r="D17" s="73"/>
      <c r="E17" s="74" t="str">
        <f>IFERROR(VLOOKUP($E$14,Table1_Country_codes_and_currencies[],5,FALSE),"")</f>
        <v>USD</v>
      </c>
      <c r="F17" s="73"/>
      <c r="G17" s="75"/>
    </row>
    <row r="18" spans="1:7" ht="16.899999999999999" thickBot="1">
      <c r="B18" s="14"/>
      <c r="C18" s="67" t="s">
        <v>55</v>
      </c>
      <c r="D18" s="249"/>
      <c r="E18" s="68"/>
      <c r="F18" s="249"/>
      <c r="G18" s="68"/>
    </row>
    <row r="19" spans="1:7" ht="16.149999999999999">
      <c r="A19" s="9"/>
      <c r="B19" s="9" t="s">
        <v>55</v>
      </c>
      <c r="C19" s="69" t="s">
        <v>56</v>
      </c>
      <c r="D19" s="31"/>
      <c r="E19" s="203">
        <v>43466</v>
      </c>
      <c r="F19" s="31"/>
      <c r="G19" s="70"/>
    </row>
    <row r="20" spans="1:7" ht="16.899999999999999" thickBot="1">
      <c r="A20" s="9"/>
      <c r="B20" s="9" t="s">
        <v>55</v>
      </c>
      <c r="C20" s="76" t="s">
        <v>57</v>
      </c>
      <c r="D20" s="73"/>
      <c r="E20" s="203">
        <v>43830</v>
      </c>
      <c r="F20" s="73"/>
      <c r="G20" s="75"/>
    </row>
    <row r="21" spans="1:7" ht="16.899999999999999" thickBot="1">
      <c r="B21" s="14"/>
      <c r="C21" s="67" t="s">
        <v>58</v>
      </c>
      <c r="D21" s="249"/>
      <c r="E21" s="250"/>
      <c r="F21" s="249"/>
      <c r="G21" s="68"/>
    </row>
    <row r="22" spans="1:7" ht="16.149999999999999">
      <c r="B22" s="9" t="s">
        <v>58</v>
      </c>
      <c r="C22" s="77" t="s">
        <v>59</v>
      </c>
      <c r="D22" s="31"/>
      <c r="E22" s="72" t="s">
        <v>60</v>
      </c>
      <c r="F22" s="31"/>
      <c r="G22" s="70"/>
    </row>
    <row r="23" spans="1:7" ht="16.149999999999999">
      <c r="A23" s="9"/>
      <c r="B23" s="9" t="s">
        <v>58</v>
      </c>
      <c r="C23" s="69" t="s">
        <v>61</v>
      </c>
      <c r="D23" s="31"/>
      <c r="E23" s="33" t="s">
        <v>62</v>
      </c>
      <c r="F23" s="31"/>
      <c r="G23" s="70"/>
    </row>
    <row r="24" spans="1:7" ht="16.149999999999999">
      <c r="B24" s="9" t="s">
        <v>58</v>
      </c>
      <c r="C24" s="69" t="s">
        <v>63</v>
      </c>
      <c r="D24" s="31"/>
      <c r="E24" s="203">
        <v>44651</v>
      </c>
      <c r="F24" s="31"/>
      <c r="G24" s="70"/>
    </row>
    <row r="25" spans="1:7" ht="16.149999999999999">
      <c r="A25" s="9"/>
      <c r="B25" s="9" t="s">
        <v>58</v>
      </c>
      <c r="C25" s="69" t="s">
        <v>64</v>
      </c>
      <c r="D25" s="31"/>
      <c r="E25" s="205" t="s">
        <v>65</v>
      </c>
      <c r="F25" s="31"/>
      <c r="G25" s="70"/>
    </row>
    <row r="26" spans="1:7" ht="16.149999999999999">
      <c r="B26" s="9" t="s">
        <v>58</v>
      </c>
      <c r="C26" s="78" t="s">
        <v>66</v>
      </c>
      <c r="D26" s="79"/>
      <c r="E26" s="33" t="s">
        <v>67</v>
      </c>
      <c r="F26" s="79"/>
      <c r="G26" s="80"/>
    </row>
    <row r="27" spans="1:7" ht="16.149999999999999">
      <c r="B27" s="9" t="s">
        <v>58</v>
      </c>
      <c r="C27" s="69" t="s">
        <v>68</v>
      </c>
      <c r="D27" s="31"/>
      <c r="E27" s="204">
        <v>44651</v>
      </c>
      <c r="F27" s="31"/>
      <c r="G27" s="81"/>
    </row>
    <row r="28" spans="1:7" ht="16.149999999999999">
      <c r="A28" s="9"/>
      <c r="B28" s="9" t="s">
        <v>58</v>
      </c>
      <c r="C28" s="69" t="s">
        <v>69</v>
      </c>
      <c r="D28" s="31"/>
      <c r="E28" s="224" t="s">
        <v>70</v>
      </c>
      <c r="F28" s="31"/>
      <c r="G28" s="81"/>
    </row>
    <row r="29" spans="1:7" ht="16.149999999999999">
      <c r="B29" s="9" t="s">
        <v>58</v>
      </c>
      <c r="C29" s="78" t="s">
        <v>71</v>
      </c>
      <c r="D29" s="79"/>
      <c r="E29" s="33" t="s">
        <v>67</v>
      </c>
      <c r="F29" s="82"/>
      <c r="G29" s="83"/>
    </row>
    <row r="30" spans="1:7" ht="16.149999999999999">
      <c r="A30" s="9"/>
      <c r="B30" s="9" t="s">
        <v>58</v>
      </c>
      <c r="C30" s="69" t="s">
        <v>72</v>
      </c>
      <c r="D30" s="31"/>
      <c r="E30" s="204" t="str">
        <f>IF(OR($E$29=Lists!$I$4,$E$29=Lists!$I$5),"&lt;Date in this format: YYYY-MM-DD&gt;","")</f>
        <v/>
      </c>
      <c r="F30" s="31"/>
      <c r="G30" s="70"/>
    </row>
    <row r="31" spans="1:7" ht="16.899999999999999" thickBot="1">
      <c r="A31" s="9"/>
      <c r="B31" s="9" t="s">
        <v>58</v>
      </c>
      <c r="C31" s="69" t="s">
        <v>73</v>
      </c>
      <c r="D31" s="84"/>
      <c r="E31" s="209" t="str">
        <f>IF(OR($E$29=Lists!$I$4,$E$29=Lists!$I$5),"&lt;URL&gt;","")</f>
        <v/>
      </c>
      <c r="F31" s="73"/>
      <c r="G31" s="85"/>
    </row>
    <row r="32" spans="1:7" ht="16.149999999999999" customHeight="1" thickBot="1">
      <c r="C32" s="167" t="s">
        <v>74</v>
      </c>
      <c r="D32" s="251"/>
      <c r="E32" s="33"/>
      <c r="F32" s="252"/>
      <c r="G32" s="34"/>
    </row>
    <row r="33" spans="1:7" ht="16.149999999999999">
      <c r="A33" s="9"/>
      <c r="B33" s="11"/>
      <c r="C33" s="86" t="s">
        <v>75</v>
      </c>
      <c r="D33" s="31"/>
      <c r="E33" s="206" t="s">
        <v>76</v>
      </c>
      <c r="F33" s="177"/>
      <c r="G33" s="87" t="str">
        <f>IF(OR($E$29=Lists!$I$4,$E$29=Lists!$I$5),"&lt;URL&gt;","")</f>
        <v/>
      </c>
    </row>
    <row r="34" spans="1:7" ht="16.899999999999999" thickBot="1">
      <c r="B34" s="9" t="s">
        <v>77</v>
      </c>
      <c r="C34" s="88" t="s">
        <v>78</v>
      </c>
      <c r="D34" s="73"/>
      <c r="E34" s="205" t="s">
        <v>65</v>
      </c>
      <c r="F34" s="249"/>
      <c r="G34" s="89"/>
    </row>
    <row r="35" spans="1:7" ht="18" customHeight="1" thickBot="1">
      <c r="A35" s="9"/>
      <c r="B35" s="9" t="s">
        <v>77</v>
      </c>
      <c r="C35" s="67" t="s">
        <v>77</v>
      </c>
      <c r="D35" s="249"/>
      <c r="E35" s="252"/>
      <c r="F35" s="249"/>
      <c r="G35" s="252"/>
    </row>
    <row r="36" spans="1:7" ht="15.6" customHeight="1">
      <c r="B36" s="9" t="s">
        <v>77</v>
      </c>
      <c r="C36" s="71" t="s">
        <v>79</v>
      </c>
      <c r="D36" s="31"/>
      <c r="E36" s="72"/>
      <c r="F36" s="31"/>
      <c r="G36" s="31"/>
    </row>
    <row r="37" spans="1:7" ht="16.5" customHeight="1">
      <c r="A37" s="9"/>
      <c r="B37" s="9" t="s">
        <v>77</v>
      </c>
      <c r="C37" s="90" t="s">
        <v>80</v>
      </c>
      <c r="D37" s="31"/>
      <c r="E37" s="33" t="s">
        <v>60</v>
      </c>
      <c r="F37" s="31"/>
      <c r="G37" s="81"/>
    </row>
    <row r="38" spans="1:7" ht="16.5" customHeight="1">
      <c r="A38" s="9"/>
      <c r="B38" s="9" t="s">
        <v>77</v>
      </c>
      <c r="C38" s="90" t="s">
        <v>81</v>
      </c>
      <c r="D38" s="31"/>
      <c r="E38" s="33" t="s">
        <v>60</v>
      </c>
      <c r="F38" s="31"/>
      <c r="G38" s="81"/>
    </row>
    <row r="39" spans="1:7" ht="15.6" customHeight="1">
      <c r="B39" s="9" t="s">
        <v>77</v>
      </c>
      <c r="C39" s="90" t="s">
        <v>82</v>
      </c>
      <c r="D39" s="31"/>
      <c r="E39" s="33" t="s">
        <v>60</v>
      </c>
      <c r="F39" s="31"/>
      <c r="G39" s="81"/>
    </row>
    <row r="40" spans="1:7" ht="18" customHeight="1">
      <c r="B40" s="9" t="s">
        <v>77</v>
      </c>
      <c r="C40" s="90" t="s">
        <v>83</v>
      </c>
      <c r="D40" s="31"/>
      <c r="E40" s="33" t="s">
        <v>67</v>
      </c>
      <c r="F40" s="31"/>
      <c r="G40" s="81"/>
    </row>
    <row r="41" spans="1:7" ht="16.149999999999999">
      <c r="B41" s="9" t="s">
        <v>77</v>
      </c>
      <c r="C41" s="91" t="s">
        <v>84</v>
      </c>
      <c r="D41" s="31"/>
      <c r="E41" s="33" t="s">
        <v>67</v>
      </c>
      <c r="F41" s="31"/>
      <c r="G41" s="81"/>
    </row>
    <row r="42" spans="1:7" ht="16.149999999999999">
      <c r="B42" s="9" t="s">
        <v>77</v>
      </c>
      <c r="C42" s="90" t="s">
        <v>85</v>
      </c>
      <c r="D42" s="31"/>
      <c r="E42" s="33">
        <v>4</v>
      </c>
      <c r="F42" s="31"/>
      <c r="G42" s="81"/>
    </row>
    <row r="43" spans="1:7" ht="16.149999999999999">
      <c r="B43" s="9" t="s">
        <v>77</v>
      </c>
      <c r="C43" s="90" t="s">
        <v>86</v>
      </c>
      <c r="D43" s="92"/>
      <c r="E43" s="33">
        <v>41</v>
      </c>
      <c r="F43" s="31"/>
      <c r="G43" s="93"/>
    </row>
    <row r="44" spans="1:7" ht="16.149999999999999">
      <c r="B44" s="9" t="s">
        <v>77</v>
      </c>
      <c r="C44" s="94" t="s">
        <v>87</v>
      </c>
      <c r="D44" s="31"/>
      <c r="E44" s="199" t="s">
        <v>88</v>
      </c>
      <c r="F44" s="79"/>
      <c r="G44" s="81"/>
    </row>
    <row r="45" spans="1:7" ht="16.149999999999999">
      <c r="B45" s="9" t="s">
        <v>77</v>
      </c>
      <c r="C45" s="95" t="s">
        <v>89</v>
      </c>
      <c r="D45" s="31"/>
      <c r="E45" s="200">
        <v>1</v>
      </c>
      <c r="F45" s="31"/>
      <c r="G45" s="81"/>
    </row>
    <row r="46" spans="1:7" ht="16.899999999999999" thickBot="1">
      <c r="B46" s="9" t="s">
        <v>77</v>
      </c>
      <c r="C46" s="166" t="s">
        <v>90</v>
      </c>
      <c r="D46" s="73"/>
      <c r="E46" s="201" t="s">
        <v>91</v>
      </c>
      <c r="F46" s="73"/>
      <c r="G46" s="106"/>
    </row>
    <row r="47" spans="1:7" s="13" customFormat="1" ht="16.899999999999999" thickBot="1">
      <c r="A47" s="7"/>
      <c r="B47" s="9" t="s">
        <v>77</v>
      </c>
      <c r="C47" s="164" t="s">
        <v>92</v>
      </c>
      <c r="D47" s="73"/>
      <c r="E47" s="165"/>
      <c r="F47" s="73"/>
      <c r="G47" s="106"/>
    </row>
    <row r="48" spans="1:7" ht="15.6" customHeight="1">
      <c r="B48" s="9" t="s">
        <v>77</v>
      </c>
      <c r="C48" s="90" t="s">
        <v>93</v>
      </c>
      <c r="D48" s="31"/>
      <c r="E48" s="33" t="s">
        <v>60</v>
      </c>
      <c r="F48" s="31"/>
      <c r="G48" s="81"/>
    </row>
    <row r="49" spans="1:7" s="9" customFormat="1" ht="16.149999999999999">
      <c r="A49" s="7"/>
      <c r="C49" s="90" t="s">
        <v>94</v>
      </c>
      <c r="D49" s="31"/>
      <c r="E49" s="33" t="s">
        <v>60</v>
      </c>
      <c r="F49" s="31"/>
      <c r="G49" s="81"/>
    </row>
    <row r="50" spans="1:7" s="9" customFormat="1" ht="15.6" customHeight="1">
      <c r="A50" s="7"/>
      <c r="C50" s="90" t="s">
        <v>95</v>
      </c>
      <c r="D50" s="31"/>
      <c r="E50" s="33" t="s">
        <v>60</v>
      </c>
      <c r="F50" s="31"/>
      <c r="G50" s="81"/>
    </row>
    <row r="51" spans="1:7" ht="16.899999999999999" thickBot="1">
      <c r="B51" s="9"/>
      <c r="C51" s="105" t="s">
        <v>96</v>
      </c>
      <c r="D51" s="73"/>
      <c r="E51" s="165" t="s">
        <v>67</v>
      </c>
      <c r="F51" s="73"/>
      <c r="G51" s="106"/>
    </row>
    <row r="52" spans="1:7" ht="16.899999999999999" thickBot="1">
      <c r="B52" s="9"/>
      <c r="C52" s="102" t="s">
        <v>97</v>
      </c>
      <c r="D52" s="103"/>
      <c r="E52" s="104">
        <f>SUM(E53:E56)</f>
        <v>1</v>
      </c>
      <c r="F52" s="103"/>
      <c r="G52" s="103"/>
    </row>
    <row r="53" spans="1:7" ht="16.149999999999999">
      <c r="B53" s="9"/>
      <c r="C53" s="69" t="s">
        <v>98</v>
      </c>
      <c r="D53" s="31"/>
      <c r="E53" s="22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0.55932203389830504</v>
      </c>
      <c r="F53" s="31"/>
      <c r="G53" s="96" t="s">
        <v>99</v>
      </c>
    </row>
    <row r="54" spans="1:7" s="9" customFormat="1" ht="16.149999999999999">
      <c r="B54" s="14"/>
      <c r="C54" s="69" t="s">
        <v>100</v>
      </c>
      <c r="D54" s="31"/>
      <c r="E54" s="22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0.15254237288135594</v>
      </c>
      <c r="F54" s="31"/>
      <c r="G54" s="96" t="s">
        <v>99</v>
      </c>
    </row>
    <row r="55" spans="1:7" s="9" customFormat="1" ht="16.149999999999999">
      <c r="A55" s="7"/>
      <c r="B55" s="9" t="s">
        <v>101</v>
      </c>
      <c r="C55" s="69" t="s">
        <v>102</v>
      </c>
      <c r="D55" s="31"/>
      <c r="E55" s="22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0.11864406779661017</v>
      </c>
      <c r="F55" s="31"/>
      <c r="G55" s="96" t="s">
        <v>99</v>
      </c>
    </row>
    <row r="56" spans="1:7" ht="15" customHeight="1" thickBot="1">
      <c r="B56" s="9" t="s">
        <v>101</v>
      </c>
      <c r="C56" s="69" t="s">
        <v>103</v>
      </c>
      <c r="D56" s="31"/>
      <c r="E56" s="22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0.16949152542372881</v>
      </c>
      <c r="F56" s="31"/>
      <c r="G56" s="96" t="s">
        <v>99</v>
      </c>
    </row>
    <row r="57" spans="1:7" ht="16.899999999999999" thickBot="1">
      <c r="B57" s="9" t="s">
        <v>101</v>
      </c>
      <c r="C57" s="97" t="s">
        <v>104</v>
      </c>
      <c r="D57" s="98"/>
      <c r="E57" s="99"/>
      <c r="F57" s="98"/>
      <c r="G57" s="98"/>
    </row>
    <row r="58" spans="1:7" s="9" customFormat="1" ht="16.149999999999999">
      <c r="A58" s="7"/>
      <c r="B58" s="9" t="s">
        <v>101</v>
      </c>
      <c r="C58" s="69" t="s">
        <v>105</v>
      </c>
      <c r="D58" s="31"/>
      <c r="E58" s="72" t="s">
        <v>106</v>
      </c>
      <c r="F58" s="31"/>
      <c r="G58" s="70"/>
    </row>
    <row r="59" spans="1:7" ht="16.149999999999999">
      <c r="C59" s="69" t="s">
        <v>107</v>
      </c>
      <c r="D59" s="31"/>
      <c r="E59" s="72" t="s">
        <v>108</v>
      </c>
      <c r="F59" s="31"/>
      <c r="G59" s="70"/>
    </row>
    <row r="60" spans="1:7" ht="16.149999999999999">
      <c r="C60" s="69" t="s">
        <v>109</v>
      </c>
      <c r="D60" s="31"/>
      <c r="E60" s="202" t="s">
        <v>110</v>
      </c>
      <c r="F60" s="31"/>
      <c r="G60" s="70"/>
    </row>
    <row r="61" spans="1:7" ht="16.899999999999999" thickBot="1">
      <c r="C61" s="100"/>
      <c r="D61" s="73"/>
      <c r="E61" s="74"/>
      <c r="F61" s="73"/>
      <c r="G61" s="84"/>
    </row>
    <row r="62" spans="1:7" s="9" customFormat="1" ht="16.899999999999999" thickBot="1">
      <c r="A62" s="7"/>
      <c r="B62" s="7"/>
      <c r="C62" s="290"/>
      <c r="D62" s="290"/>
      <c r="E62" s="290"/>
      <c r="F62" s="290"/>
      <c r="G62" s="290"/>
    </row>
    <row r="63" spans="1:7" s="17" customFormat="1" ht="15.6" thickBot="1">
      <c r="A63" s="177"/>
      <c r="B63" s="177"/>
      <c r="C63" s="279" t="s">
        <v>32</v>
      </c>
      <c r="D63" s="280"/>
      <c r="E63" s="280"/>
      <c r="F63" s="280"/>
      <c r="G63" s="281"/>
    </row>
    <row r="64" spans="1:7" s="17" customFormat="1" ht="15.6" thickBot="1">
      <c r="A64" s="177"/>
      <c r="B64" s="177"/>
      <c r="C64" s="279" t="s">
        <v>33</v>
      </c>
      <c r="D64" s="280"/>
      <c r="E64" s="280"/>
      <c r="F64" s="280"/>
      <c r="G64" s="281"/>
    </row>
    <row r="65" spans="2:7" s="17" customFormat="1" ht="15.6" thickBot="1">
      <c r="B65" s="177"/>
      <c r="C65" s="291"/>
      <c r="D65" s="291"/>
      <c r="E65" s="291"/>
      <c r="F65" s="291"/>
      <c r="G65" s="291"/>
    </row>
    <row r="66" spans="2:7" s="17" customFormat="1" ht="18.75" customHeight="1">
      <c r="B66" s="177"/>
      <c r="C66" s="292" t="s">
        <v>34</v>
      </c>
      <c r="D66" s="292"/>
      <c r="E66" s="292"/>
      <c r="F66" s="292"/>
      <c r="G66" s="292"/>
    </row>
    <row r="67" spans="2:7" s="17" customFormat="1" ht="15">
      <c r="B67" s="177"/>
      <c r="C67" s="274" t="s">
        <v>35</v>
      </c>
      <c r="D67" s="274"/>
      <c r="E67" s="274"/>
      <c r="F67" s="274"/>
      <c r="G67" s="274"/>
    </row>
    <row r="68" spans="2:7" s="17" customFormat="1" ht="15">
      <c r="B68" s="31" t="s">
        <v>36</v>
      </c>
      <c r="C68" s="285" t="s">
        <v>37</v>
      </c>
      <c r="D68" s="285"/>
      <c r="E68" s="285"/>
      <c r="F68" s="285"/>
      <c r="G68" s="285"/>
    </row>
    <row r="69" spans="2:7" ht="16.149999999999999">
      <c r="C69" s="10"/>
      <c r="D69" s="9"/>
      <c r="E69" s="10"/>
      <c r="F69" s="9"/>
      <c r="G69" s="9"/>
    </row>
    <row r="70" spans="2:7" ht="15" customHeight="1">
      <c r="C70" s="8"/>
      <c r="D70" s="8"/>
      <c r="E70" s="8"/>
      <c r="F70" s="8"/>
    </row>
    <row r="71" spans="2:7" ht="15" customHeight="1"/>
    <row r="72" spans="2:7" ht="16.149999999999999">
      <c r="C72" s="284"/>
      <c r="D72" s="284"/>
      <c r="E72" s="284"/>
      <c r="F72" s="284"/>
      <c r="G72" s="284"/>
    </row>
    <row r="73" spans="2:7" ht="16.149999999999999">
      <c r="C73" s="284"/>
      <c r="D73" s="284"/>
      <c r="E73" s="284"/>
      <c r="F73" s="284"/>
      <c r="G73" s="284"/>
    </row>
    <row r="74" spans="2:7" ht="18.75" customHeight="1">
      <c r="C74" s="284"/>
      <c r="D74" s="284"/>
      <c r="E74" s="284"/>
      <c r="F74" s="284"/>
      <c r="G74" s="284"/>
    </row>
    <row r="75" spans="2:7" ht="16.149999999999999">
      <c r="C75" s="284"/>
      <c r="D75" s="284"/>
      <c r="E75" s="284"/>
      <c r="F75" s="284"/>
      <c r="G75" s="284"/>
    </row>
    <row r="76" spans="2:7" ht="16.149999999999999">
      <c r="C76" s="8"/>
      <c r="D76" s="8"/>
      <c r="E76" s="8"/>
      <c r="F76" s="8"/>
    </row>
    <row r="77" spans="2:7" ht="16.149999999999999">
      <c r="C77" s="283"/>
      <c r="D77" s="283"/>
      <c r="E77" s="283"/>
    </row>
    <row r="78" spans="2:7" ht="16.149999999999999">
      <c r="C78" s="283"/>
      <c r="D78" s="283"/>
      <c r="E78" s="283"/>
    </row>
    <row r="79" spans="2:7" ht="16.149999999999999"/>
    <row r="80" spans="2:7" ht="16.149999999999999"/>
    <row r="81" ht="16.149999999999999"/>
    <row r="82" ht="16.149999999999999"/>
    <row r="83" ht="16.149999999999999"/>
    <row r="84" ht="16.149999999999999"/>
    <row r="85" ht="16.149999999999999"/>
    <row r="86" ht="16.149999999999999"/>
    <row r="87" ht="16.149999999999999"/>
    <row r="88" ht="16.149999999999999"/>
    <row r="89" ht="16.149999999999999"/>
    <row r="90" ht="16.149999999999999"/>
    <row r="91" ht="16.149999999999999"/>
    <row r="92" ht="16.149999999999999"/>
    <row r="93" ht="16.149999999999999"/>
    <row r="94" ht="16.149999999999999"/>
    <row r="95" ht="16.149999999999999"/>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06" yWindow="805" count="16">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EFD2E56F-D28F-49FF-805C-B9D9275CD256}"/>
    <hyperlink ref="E28" r:id="rId6" display="https://tleiti.mpm.gov.tl/report/" xr:uid="{CCE579F6-9D54-4717-AE19-3379034F5149}"/>
    <hyperlink ref="E25" r:id="rId7" xr:uid="{499F85AF-EDB1-4753-9DFB-87B1E426AB9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06" yWindow="805"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15"/>
  <sheetViews>
    <sheetView showGridLines="0" topLeftCell="A63" zoomScale="90" zoomScaleNormal="90" workbookViewId="0">
      <selection activeCell="B82" sqref="B82"/>
    </sheetView>
  </sheetViews>
  <sheetFormatPr defaultColWidth="4" defaultRowHeight="24" customHeight="1"/>
  <cols>
    <col min="1" max="1" width="4" style="7"/>
    <col min="2" max="2" width="80.28515625" style="7" customWidth="1"/>
    <col min="3" max="3" width="4" style="7"/>
    <col min="4" max="4" width="50.5703125" style="7" customWidth="1"/>
    <col min="5" max="5" width="5.42578125" style="7" customWidth="1"/>
    <col min="6" max="6" width="50.5703125" style="7" customWidth="1"/>
    <col min="7" max="7" width="4" style="7"/>
    <col min="8" max="8" width="145.5703125" style="7" customWidth="1"/>
    <col min="9" max="15" width="4" style="7"/>
    <col min="16" max="16" width="42" style="7" bestFit="1" customWidth="1"/>
    <col min="17" max="16384" width="4" style="7"/>
  </cols>
  <sheetData>
    <row r="1" spans="1:16" ht="16.149999999999999"/>
    <row r="2" spans="1:16" s="17" customFormat="1" ht="15">
      <c r="A2" s="177"/>
      <c r="B2" s="47" t="s">
        <v>111</v>
      </c>
      <c r="C2" s="47"/>
      <c r="D2" s="47"/>
      <c r="E2" s="47"/>
      <c r="F2" s="47"/>
      <c r="G2" s="47"/>
      <c r="H2" s="47"/>
      <c r="I2" s="177"/>
      <c r="J2" s="177"/>
      <c r="K2" s="177"/>
      <c r="L2" s="177"/>
      <c r="M2" s="177"/>
      <c r="N2" s="177"/>
      <c r="O2" s="177"/>
      <c r="P2" s="177"/>
    </row>
    <row r="3" spans="1:16" s="157" customFormat="1">
      <c r="B3" s="287" t="s">
        <v>39</v>
      </c>
      <c r="C3" s="287"/>
      <c r="D3" s="287"/>
      <c r="E3" s="287"/>
      <c r="F3" s="287"/>
      <c r="G3" s="287"/>
      <c r="H3" s="287"/>
    </row>
    <row r="4" spans="1:16" s="17" customFormat="1" ht="17.100000000000001" customHeight="1">
      <c r="A4" s="177"/>
      <c r="B4" s="294" t="s">
        <v>112</v>
      </c>
      <c r="C4" s="294"/>
      <c r="D4" s="294"/>
      <c r="E4" s="294"/>
      <c r="F4" s="294"/>
      <c r="G4" s="294"/>
      <c r="H4" s="294"/>
      <c r="I4" s="177"/>
      <c r="J4" s="177"/>
      <c r="K4" s="177"/>
      <c r="L4" s="177"/>
      <c r="M4" s="177"/>
      <c r="N4" s="177"/>
      <c r="O4" s="177"/>
      <c r="P4" s="177"/>
    </row>
    <row r="5" spans="1:16" s="17" customFormat="1" ht="15">
      <c r="A5" s="177"/>
      <c r="B5" s="289" t="s">
        <v>113</v>
      </c>
      <c r="C5" s="289"/>
      <c r="D5" s="289"/>
      <c r="E5" s="289"/>
      <c r="F5" s="289"/>
      <c r="G5" s="289"/>
      <c r="H5" s="289"/>
      <c r="I5" s="177"/>
      <c r="J5" s="177"/>
      <c r="K5" s="177"/>
      <c r="L5" s="177"/>
      <c r="M5" s="177"/>
      <c r="N5" s="177"/>
      <c r="O5" s="177"/>
      <c r="P5" s="177"/>
    </row>
    <row r="6" spans="1:16" s="17" customFormat="1" ht="15">
      <c r="A6" s="177"/>
      <c r="B6" s="289" t="s">
        <v>114</v>
      </c>
      <c r="C6" s="289"/>
      <c r="D6" s="289"/>
      <c r="E6" s="289"/>
      <c r="F6" s="289"/>
      <c r="G6" s="289"/>
      <c r="H6" s="289"/>
      <c r="I6" s="177"/>
      <c r="J6" s="177"/>
      <c r="K6" s="177"/>
      <c r="L6" s="177"/>
      <c r="M6" s="177"/>
      <c r="N6" s="177"/>
      <c r="O6" s="177"/>
      <c r="P6" s="15"/>
    </row>
    <row r="7" spans="1:16" s="17" customFormat="1" ht="15">
      <c r="A7" s="177"/>
      <c r="B7" s="289" t="s">
        <v>115</v>
      </c>
      <c r="C7" s="289"/>
      <c r="D7" s="289"/>
      <c r="E7" s="289"/>
      <c r="F7" s="289"/>
      <c r="G7" s="289"/>
      <c r="H7" s="289"/>
      <c r="I7" s="177"/>
      <c r="J7" s="177"/>
      <c r="K7" s="177"/>
      <c r="L7" s="177"/>
      <c r="M7" s="177"/>
      <c r="N7" s="177"/>
      <c r="O7" s="177"/>
      <c r="P7" s="177"/>
    </row>
    <row r="8" spans="1:16" s="17" customFormat="1" ht="17.100000000000001" customHeight="1">
      <c r="A8" s="177"/>
      <c r="B8" s="289" t="s">
        <v>116</v>
      </c>
      <c r="C8" s="289"/>
      <c r="D8" s="289"/>
      <c r="E8" s="289"/>
      <c r="F8" s="289"/>
      <c r="G8" s="289"/>
      <c r="H8" s="289"/>
      <c r="I8" s="177"/>
      <c r="J8" s="177"/>
      <c r="K8" s="177"/>
      <c r="L8" s="177"/>
      <c r="M8" s="177"/>
      <c r="N8" s="177"/>
      <c r="O8" s="177"/>
      <c r="P8" s="177"/>
    </row>
    <row r="9" spans="1:16" s="17" customFormat="1" ht="15" customHeight="1">
      <c r="A9" s="177"/>
      <c r="B9" s="299" t="s">
        <v>117</v>
      </c>
      <c r="C9" s="299"/>
      <c r="D9" s="299"/>
      <c r="E9" s="299"/>
      <c r="F9" s="299"/>
      <c r="G9" s="299"/>
      <c r="H9" s="299"/>
      <c r="I9" s="177"/>
      <c r="J9" s="177"/>
      <c r="K9" s="177"/>
      <c r="L9" s="177"/>
      <c r="M9" s="177"/>
      <c r="N9" s="177"/>
      <c r="O9" s="177"/>
      <c r="P9" s="177"/>
    </row>
    <row r="10" spans="1:16" s="17" customFormat="1" ht="15" customHeight="1">
      <c r="A10" s="177"/>
      <c r="B10" s="177"/>
      <c r="C10" s="177"/>
      <c r="D10" s="177"/>
      <c r="E10" s="107"/>
      <c r="F10" s="107"/>
      <c r="G10" s="107"/>
      <c r="H10" s="107"/>
      <c r="I10" s="177"/>
      <c r="J10" s="177"/>
      <c r="K10" s="177"/>
      <c r="L10" s="177"/>
      <c r="M10" s="177"/>
      <c r="N10" s="177"/>
      <c r="O10" s="177"/>
      <c r="P10" s="177"/>
    </row>
    <row r="11" spans="1:16" s="17" customFormat="1" ht="16.149999999999999">
      <c r="A11" s="177"/>
      <c r="B11" s="51" t="s">
        <v>44</v>
      </c>
      <c r="C11" s="248"/>
      <c r="D11" s="22" t="s">
        <v>45</v>
      </c>
      <c r="E11" s="248"/>
      <c r="F11" s="23" t="s">
        <v>20</v>
      </c>
      <c r="G11" s="7"/>
      <c r="H11" s="177"/>
      <c r="I11" s="177"/>
      <c r="J11" s="177"/>
      <c r="K11" s="177"/>
      <c r="L11" s="177"/>
      <c r="M11" s="177"/>
      <c r="N11" s="177"/>
      <c r="O11" s="177"/>
      <c r="P11" s="177"/>
    </row>
    <row r="12" spans="1:16" s="17" customFormat="1" ht="15">
      <c r="A12" s="177"/>
      <c r="B12" s="177"/>
      <c r="C12" s="177"/>
      <c r="D12" s="177"/>
      <c r="E12" s="177"/>
      <c r="F12" s="177"/>
      <c r="G12" s="177"/>
      <c r="H12" s="177"/>
      <c r="I12" s="177"/>
      <c r="J12" s="177"/>
      <c r="K12" s="177"/>
      <c r="L12" s="177"/>
      <c r="M12" s="177"/>
      <c r="N12" s="177"/>
      <c r="O12" s="177"/>
      <c r="P12" s="177"/>
    </row>
    <row r="13" spans="1:16" s="157" customFormat="1">
      <c r="B13" s="16" t="s">
        <v>118</v>
      </c>
      <c r="D13" s="158"/>
      <c r="F13" s="158"/>
    </row>
    <row r="14" spans="1:16" s="17" customFormat="1" ht="15">
      <c r="A14" s="177"/>
      <c r="B14" s="33" t="s">
        <v>119</v>
      </c>
      <c r="C14" s="177"/>
      <c r="D14" s="33"/>
      <c r="E14" s="177"/>
      <c r="F14" s="33"/>
      <c r="G14" s="177"/>
      <c r="H14" s="177"/>
      <c r="I14" s="177"/>
      <c r="J14" s="177"/>
      <c r="K14" s="177"/>
      <c r="L14" s="177"/>
      <c r="M14" s="177"/>
      <c r="N14" s="177"/>
      <c r="O14" s="177"/>
      <c r="P14" s="177"/>
    </row>
    <row r="15" spans="1:16" s="17" customFormat="1" ht="15">
      <c r="A15" s="177"/>
      <c r="B15" s="36"/>
      <c r="C15" s="177"/>
      <c r="D15" s="108"/>
      <c r="E15" s="177"/>
      <c r="F15" s="108"/>
      <c r="G15" s="177"/>
      <c r="H15" s="177"/>
      <c r="I15" s="177"/>
      <c r="J15" s="177"/>
      <c r="K15" s="177"/>
      <c r="L15" s="177"/>
      <c r="M15" s="177"/>
      <c r="N15" s="177"/>
      <c r="O15" s="177"/>
      <c r="P15" s="177"/>
    </row>
    <row r="16" spans="1:16" s="173" customFormat="1" ht="18.600000000000001">
      <c r="B16" s="174" t="s">
        <v>120</v>
      </c>
      <c r="D16" s="174" t="s">
        <v>121</v>
      </c>
      <c r="F16" s="174" t="s">
        <v>122</v>
      </c>
      <c r="H16" s="175" t="s">
        <v>123</v>
      </c>
    </row>
    <row r="17" spans="1:16" s="17" customFormat="1" ht="32.25" customHeight="1">
      <c r="A17" s="177"/>
      <c r="B17" s="109" t="s">
        <v>124</v>
      </c>
      <c r="C17" s="177"/>
      <c r="D17" s="110"/>
      <c r="E17" s="177"/>
      <c r="F17" s="110"/>
      <c r="G17" s="177"/>
      <c r="H17" s="253"/>
      <c r="I17" s="177"/>
      <c r="J17" s="177"/>
      <c r="K17" s="177"/>
      <c r="L17" s="177"/>
      <c r="M17" s="177"/>
      <c r="N17" s="177"/>
      <c r="O17" s="177"/>
      <c r="P17" s="177"/>
    </row>
    <row r="18" spans="1:16" s="17" customFormat="1" ht="15">
      <c r="A18" s="177"/>
      <c r="B18" s="111" t="s">
        <v>125</v>
      </c>
      <c r="C18" s="177"/>
      <c r="D18" s="112"/>
      <c r="E18" s="177"/>
      <c r="F18" s="112"/>
      <c r="G18" s="177"/>
      <c r="H18" s="182"/>
      <c r="I18" s="177"/>
      <c r="J18" s="177"/>
      <c r="K18" s="177"/>
      <c r="L18" s="177"/>
      <c r="M18" s="177"/>
      <c r="N18" s="177"/>
      <c r="O18" s="177"/>
      <c r="P18" s="177"/>
    </row>
    <row r="19" spans="1:16" s="17" customFormat="1" ht="45">
      <c r="A19" s="177"/>
      <c r="B19" s="113" t="s">
        <v>126</v>
      </c>
      <c r="C19" s="177"/>
      <c r="D19" s="112" t="s">
        <v>127</v>
      </c>
      <c r="E19" s="177"/>
      <c r="F19" s="112" t="s">
        <v>128</v>
      </c>
      <c r="G19" s="177"/>
      <c r="H19" s="182"/>
      <c r="I19" s="177"/>
      <c r="J19" s="177"/>
      <c r="K19" s="177"/>
      <c r="L19" s="177"/>
      <c r="M19" s="177"/>
      <c r="N19" s="177"/>
      <c r="O19" s="177"/>
      <c r="P19" s="177"/>
    </row>
    <row r="20" spans="1:16" s="17" customFormat="1" ht="30">
      <c r="A20" s="177"/>
      <c r="B20" s="113" t="s">
        <v>129</v>
      </c>
      <c r="C20" s="177"/>
      <c r="D20" s="112" t="s">
        <v>127</v>
      </c>
      <c r="E20" s="177"/>
      <c r="F20" s="112" t="s">
        <v>130</v>
      </c>
      <c r="G20" s="177"/>
      <c r="H20" s="182"/>
      <c r="I20" s="177"/>
      <c r="J20" s="177"/>
      <c r="K20" s="177"/>
      <c r="L20" s="177"/>
      <c r="M20" s="177"/>
      <c r="N20" s="177"/>
      <c r="O20" s="177"/>
      <c r="P20" s="177"/>
    </row>
    <row r="21" spans="1:16" s="17" customFormat="1" ht="105">
      <c r="A21" s="177"/>
      <c r="B21" s="113" t="s">
        <v>131</v>
      </c>
      <c r="C21" s="177"/>
      <c r="D21" s="112" t="s">
        <v>127</v>
      </c>
      <c r="E21" s="177"/>
      <c r="F21" s="112" t="s">
        <v>132</v>
      </c>
      <c r="G21" s="177"/>
      <c r="H21" s="182"/>
      <c r="I21" s="177"/>
      <c r="J21" s="177"/>
      <c r="K21" s="177"/>
      <c r="L21" s="177"/>
      <c r="M21" s="177"/>
      <c r="N21" s="177"/>
      <c r="O21" s="177"/>
      <c r="P21" s="177"/>
    </row>
    <row r="22" spans="1:16" s="17" customFormat="1" ht="45">
      <c r="A22" s="177"/>
      <c r="B22" s="114" t="s">
        <v>133</v>
      </c>
      <c r="C22" s="177"/>
      <c r="D22" s="128" t="s">
        <v>127</v>
      </c>
      <c r="E22" s="177"/>
      <c r="F22" s="128" t="s">
        <v>128</v>
      </c>
      <c r="G22" s="177"/>
      <c r="H22" s="184"/>
      <c r="I22" s="177"/>
      <c r="J22" s="177"/>
      <c r="K22" s="177"/>
      <c r="L22" s="177"/>
      <c r="M22" s="177"/>
      <c r="N22" s="177"/>
      <c r="O22" s="177"/>
      <c r="P22" s="177"/>
    </row>
    <row r="23" spans="1:16" s="17" customFormat="1" ht="15">
      <c r="A23" s="177"/>
      <c r="B23" s="36"/>
      <c r="C23" s="177"/>
      <c r="D23" s="108"/>
      <c r="E23" s="177"/>
      <c r="F23" s="108"/>
      <c r="G23" s="177"/>
      <c r="H23" s="177"/>
      <c r="I23" s="177"/>
      <c r="J23" s="177"/>
      <c r="K23" s="177"/>
      <c r="L23" s="177"/>
      <c r="M23" s="177"/>
      <c r="N23" s="177"/>
      <c r="O23" s="177"/>
      <c r="P23" s="177"/>
    </row>
    <row r="24" spans="1:16" s="17" customFormat="1" ht="15">
      <c r="A24" s="177"/>
      <c r="B24" s="109" t="s">
        <v>134</v>
      </c>
      <c r="C24" s="177"/>
      <c r="D24" s="110"/>
      <c r="E24" s="177"/>
      <c r="F24" s="110"/>
      <c r="G24" s="177"/>
      <c r="H24" s="253"/>
      <c r="I24" s="177"/>
      <c r="J24" s="177"/>
      <c r="K24" s="177"/>
      <c r="L24" s="177"/>
      <c r="M24" s="177"/>
      <c r="N24" s="177"/>
      <c r="O24" s="177"/>
      <c r="P24" s="177"/>
    </row>
    <row r="25" spans="1:16" s="17" customFormat="1" ht="15">
      <c r="A25" s="177"/>
      <c r="B25" s="111" t="s">
        <v>125</v>
      </c>
      <c r="C25" s="177"/>
      <c r="D25" s="112"/>
      <c r="E25" s="177"/>
      <c r="F25" s="112"/>
      <c r="G25" s="177"/>
      <c r="H25" s="182"/>
      <c r="I25" s="177"/>
      <c r="J25" s="177"/>
      <c r="K25" s="177"/>
      <c r="L25" s="177"/>
      <c r="M25" s="177"/>
      <c r="N25" s="177"/>
      <c r="O25" s="177"/>
      <c r="P25" s="177"/>
    </row>
    <row r="26" spans="1:16" s="17" customFormat="1" ht="28.9">
      <c r="A26" s="177"/>
      <c r="B26" s="113" t="s">
        <v>135</v>
      </c>
      <c r="C26" s="177"/>
      <c r="D26" s="112" t="s">
        <v>127</v>
      </c>
      <c r="E26" s="177"/>
      <c r="F26" s="207" t="s">
        <v>136</v>
      </c>
      <c r="G26" s="177"/>
      <c r="H26" s="182"/>
      <c r="I26" s="177"/>
      <c r="J26" s="177"/>
      <c r="K26" s="177"/>
      <c r="L26" s="177"/>
      <c r="M26" s="177"/>
      <c r="N26" s="177"/>
      <c r="O26" s="177"/>
      <c r="P26" s="177"/>
    </row>
    <row r="27" spans="1:16" s="17" customFormat="1" ht="15">
      <c r="A27" s="254"/>
      <c r="B27" s="115" t="s">
        <v>137</v>
      </c>
      <c r="C27" s="255"/>
      <c r="D27" s="112" t="s">
        <v>103</v>
      </c>
      <c r="E27" s="177"/>
      <c r="F27" s="112" t="str">
        <f>IF(D27=Lists!$K$4,"&lt; Input URL to data source &gt;",IF(D27=Lists!$K$5,"&lt; Reference section in EITI Report or URL &gt;",IF(D27=Lists!$K$6,"&lt; Reference evidence of non-applicability &gt;","")))</f>
        <v/>
      </c>
      <c r="G27" s="177"/>
      <c r="H27" s="182"/>
      <c r="I27" s="177"/>
      <c r="J27" s="177"/>
      <c r="K27" s="177"/>
      <c r="L27" s="177"/>
      <c r="M27" s="177"/>
      <c r="N27" s="177"/>
      <c r="O27" s="177"/>
      <c r="P27" s="177"/>
    </row>
    <row r="28" spans="1:16" s="17" customFormat="1" ht="15">
      <c r="A28" s="177"/>
      <c r="B28" s="113" t="s">
        <v>138</v>
      </c>
      <c r="C28" s="177"/>
      <c r="D28" s="112" t="s">
        <v>103</v>
      </c>
      <c r="E28" s="177"/>
      <c r="F28" s="112" t="str">
        <f>IF(D28=Lists!$K$4,"&lt; Input URL to data source &gt;",IF(D28=Lists!$K$5,"&lt; Reference section in EITI Report or URL &gt;",IF(D28=Lists!$K$6,"&lt; Reference evidence of non-applicability &gt;","")))</f>
        <v/>
      </c>
      <c r="G28" s="177"/>
      <c r="H28" s="182"/>
      <c r="I28" s="177"/>
      <c r="J28" s="177"/>
      <c r="K28" s="177"/>
      <c r="L28" s="177"/>
      <c r="M28" s="177"/>
      <c r="N28" s="177"/>
      <c r="O28" s="177"/>
      <c r="P28" s="177"/>
    </row>
    <row r="29" spans="1:16" s="17" customFormat="1" ht="15">
      <c r="A29" s="177"/>
      <c r="B29" s="116" t="s">
        <v>137</v>
      </c>
      <c r="C29" s="255"/>
      <c r="D29" s="112" t="s">
        <v>103</v>
      </c>
      <c r="E29" s="177"/>
      <c r="F29" s="112" t="str">
        <f>IF(D29=Lists!$K$4,"&lt; Input URL to data source &gt;",IF(D29=Lists!$K$5,"&lt; Reference section in EITI Report or URL &gt;",IF(D29=Lists!$K$6,"&lt; Reference evidence of non-applicability &gt;","")))</f>
        <v/>
      </c>
      <c r="G29" s="177"/>
      <c r="H29" s="182"/>
      <c r="I29" s="177"/>
      <c r="J29" s="177"/>
      <c r="K29" s="177"/>
      <c r="L29" s="177"/>
      <c r="M29" s="177"/>
      <c r="N29" s="177"/>
      <c r="O29" s="177"/>
      <c r="P29" s="177"/>
    </row>
    <row r="30" spans="1:16" s="17" customFormat="1" ht="15">
      <c r="A30" s="177"/>
      <c r="B30" s="113" t="s">
        <v>139</v>
      </c>
      <c r="C30" s="177"/>
      <c r="D30" s="112" t="s">
        <v>103</v>
      </c>
      <c r="E30" s="177"/>
      <c r="F30" s="112" t="str">
        <f>IF(D30=Lists!$K$4,"&lt; Input URL to data source &gt;",IF(D30=Lists!$K$5,"&lt; Reference section in EITI Report or URL &gt;",IF(D30=Lists!$K$6,"&lt; Reference evidence of non-applicability &gt;","")))</f>
        <v/>
      </c>
      <c r="G30" s="177"/>
      <c r="H30" s="182" t="s">
        <v>140</v>
      </c>
      <c r="I30" s="177"/>
      <c r="J30" s="177"/>
      <c r="K30" s="177"/>
      <c r="L30" s="177"/>
      <c r="M30" s="177"/>
      <c r="N30" s="177"/>
      <c r="O30" s="177"/>
      <c r="P30" s="177"/>
    </row>
    <row r="31" spans="1:16" s="17" customFormat="1" ht="46.9">
      <c r="A31" s="177"/>
      <c r="B31" s="117" t="s">
        <v>141</v>
      </c>
      <c r="C31" s="255"/>
      <c r="D31" s="128" t="s">
        <v>127</v>
      </c>
      <c r="E31" s="177"/>
      <c r="F31" s="225" t="s">
        <v>142</v>
      </c>
      <c r="G31" s="177"/>
      <c r="H31" s="182" t="s">
        <v>143</v>
      </c>
      <c r="I31" s="177"/>
      <c r="J31" s="177"/>
      <c r="K31" s="177"/>
      <c r="L31" s="177"/>
      <c r="M31" s="177"/>
      <c r="N31" s="177"/>
      <c r="O31" s="177"/>
      <c r="P31" s="177"/>
    </row>
    <row r="32" spans="1:16" s="17" customFormat="1" ht="15">
      <c r="A32" s="177"/>
      <c r="B32" s="118"/>
      <c r="C32" s="177"/>
      <c r="D32" s="108"/>
      <c r="E32" s="177"/>
      <c r="F32" s="108"/>
      <c r="G32" s="177"/>
      <c r="H32" s="256"/>
      <c r="I32" s="177"/>
      <c r="J32" s="177"/>
      <c r="K32" s="177"/>
      <c r="L32" s="177"/>
      <c r="M32" s="177"/>
      <c r="N32" s="177"/>
      <c r="O32" s="177"/>
      <c r="P32" s="177"/>
    </row>
    <row r="33" spans="1:15" s="17" customFormat="1" ht="15">
      <c r="A33" s="177"/>
      <c r="B33" s="109" t="s">
        <v>144</v>
      </c>
      <c r="C33" s="177"/>
      <c r="D33" s="119"/>
      <c r="E33" s="177"/>
      <c r="F33" s="119"/>
      <c r="G33" s="177"/>
      <c r="H33" s="253"/>
      <c r="I33" s="177"/>
      <c r="J33" s="177"/>
      <c r="K33" s="177"/>
      <c r="L33" s="177"/>
      <c r="M33" s="177"/>
      <c r="N33" s="177"/>
      <c r="O33" s="177"/>
    </row>
    <row r="34" spans="1:15" s="17" customFormat="1" ht="15">
      <c r="A34" s="177"/>
      <c r="B34" s="111" t="s">
        <v>145</v>
      </c>
      <c r="C34" s="177"/>
      <c r="D34" s="112" t="s">
        <v>127</v>
      </c>
      <c r="E34" s="177"/>
      <c r="F34" s="207" t="s">
        <v>146</v>
      </c>
      <c r="G34" s="177"/>
      <c r="H34" s="182"/>
      <c r="I34" s="177"/>
      <c r="J34" s="177"/>
      <c r="K34" s="177"/>
      <c r="L34" s="177"/>
      <c r="M34" s="177"/>
      <c r="N34" s="177"/>
      <c r="O34" s="177"/>
    </row>
    <row r="35" spans="1:15" s="17" customFormat="1" ht="28.9">
      <c r="A35" s="177"/>
      <c r="B35" s="111" t="s">
        <v>147</v>
      </c>
      <c r="C35" s="177"/>
      <c r="D35" s="112" t="s">
        <v>127</v>
      </c>
      <c r="E35" s="177"/>
      <c r="F35" s="207" t="s">
        <v>148</v>
      </c>
      <c r="G35" s="177"/>
      <c r="H35" s="182"/>
      <c r="I35" s="177"/>
      <c r="J35" s="177"/>
      <c r="K35" s="177"/>
      <c r="L35" s="177"/>
      <c r="M35" s="177"/>
      <c r="N35" s="177"/>
      <c r="O35" s="177"/>
    </row>
    <row r="36" spans="1:15" s="17" customFormat="1" ht="15">
      <c r="A36" s="177"/>
      <c r="B36" s="120" t="s">
        <v>149</v>
      </c>
      <c r="C36" s="177"/>
      <c r="D36" s="128" t="s">
        <v>102</v>
      </c>
      <c r="E36" s="177"/>
      <c r="F36" s="128" t="s">
        <v>150</v>
      </c>
      <c r="G36" s="177"/>
      <c r="H36" s="184"/>
      <c r="I36" s="177"/>
      <c r="J36" s="177"/>
      <c r="K36" s="177"/>
      <c r="L36" s="177"/>
      <c r="M36" s="177"/>
      <c r="N36" s="177"/>
      <c r="O36" s="177"/>
    </row>
    <row r="37" spans="1:15" s="17" customFormat="1" ht="15">
      <c r="A37" s="177"/>
      <c r="B37" s="36"/>
      <c r="C37" s="177"/>
      <c r="D37" s="108"/>
      <c r="E37" s="177"/>
      <c r="F37" s="108"/>
      <c r="G37" s="177"/>
      <c r="H37" s="177"/>
      <c r="I37" s="177"/>
      <c r="J37" s="177"/>
      <c r="K37" s="177"/>
      <c r="L37" s="177"/>
      <c r="M37" s="177"/>
      <c r="N37" s="177"/>
      <c r="O37" s="177"/>
    </row>
    <row r="38" spans="1:15" s="17" customFormat="1" ht="15">
      <c r="A38" s="177"/>
      <c r="B38" s="109" t="s">
        <v>151</v>
      </c>
      <c r="C38" s="177"/>
      <c r="D38" s="119"/>
      <c r="E38" s="177"/>
      <c r="F38" s="119"/>
      <c r="G38" s="177"/>
      <c r="H38" s="253"/>
      <c r="I38" s="177"/>
      <c r="J38" s="177"/>
      <c r="K38" s="177"/>
      <c r="L38" s="177"/>
      <c r="M38" s="177"/>
      <c r="N38" s="177"/>
      <c r="O38" s="177"/>
    </row>
    <row r="39" spans="1:15" s="17" customFormat="1" ht="45">
      <c r="A39" s="177"/>
      <c r="B39" s="111" t="s">
        <v>152</v>
      </c>
      <c r="C39" s="177"/>
      <c r="D39" s="112" t="s">
        <v>127</v>
      </c>
      <c r="E39" s="177"/>
      <c r="F39" s="112" t="s">
        <v>153</v>
      </c>
      <c r="G39" s="177"/>
      <c r="H39" s="182"/>
      <c r="I39" s="177"/>
      <c r="J39" s="177"/>
      <c r="K39" s="177"/>
      <c r="L39" s="177"/>
      <c r="M39" s="177"/>
      <c r="N39" s="177"/>
      <c r="O39" s="177"/>
    </row>
    <row r="40" spans="1:15" s="17" customFormat="1" ht="45">
      <c r="A40" s="177"/>
      <c r="B40" s="113" t="s">
        <v>154</v>
      </c>
      <c r="C40" s="177"/>
      <c r="D40" s="112" t="s">
        <v>127</v>
      </c>
      <c r="E40" s="177"/>
      <c r="F40" s="112" t="s">
        <v>153</v>
      </c>
      <c r="G40" s="177"/>
      <c r="H40" s="182"/>
      <c r="I40" s="177"/>
      <c r="J40" s="177"/>
      <c r="K40" s="177"/>
      <c r="L40" s="177"/>
      <c r="M40" s="177"/>
      <c r="N40" s="177"/>
      <c r="O40" s="177"/>
    </row>
    <row r="41" spans="1:15" s="17" customFormat="1" ht="15">
      <c r="A41" s="177"/>
      <c r="B41" s="111" t="s">
        <v>155</v>
      </c>
      <c r="C41" s="177"/>
      <c r="D41" s="112" t="s">
        <v>127</v>
      </c>
      <c r="E41" s="177"/>
      <c r="F41" s="207" t="s">
        <v>146</v>
      </c>
      <c r="G41" s="177"/>
      <c r="H41" s="182"/>
      <c r="I41" s="177"/>
      <c r="J41" s="177"/>
      <c r="K41" s="177"/>
      <c r="L41" s="177"/>
      <c r="M41" s="177"/>
      <c r="N41" s="177"/>
      <c r="O41" s="177"/>
    </row>
    <row r="42" spans="1:15" s="17" customFormat="1" ht="75">
      <c r="A42" s="177"/>
      <c r="B42" s="111" t="s">
        <v>156</v>
      </c>
      <c r="C42" s="177"/>
      <c r="D42" s="112" t="s">
        <v>127</v>
      </c>
      <c r="E42" s="177"/>
      <c r="F42" s="112" t="s">
        <v>157</v>
      </c>
      <c r="G42" s="177"/>
      <c r="H42" s="182"/>
      <c r="I42" s="177"/>
      <c r="J42" s="177"/>
      <c r="K42" s="177"/>
      <c r="L42" s="177"/>
      <c r="M42" s="177"/>
      <c r="N42" s="177"/>
      <c r="O42" s="177"/>
    </row>
    <row r="43" spans="1:15" s="17" customFormat="1" ht="15">
      <c r="A43" s="177"/>
      <c r="B43" s="120" t="s">
        <v>158</v>
      </c>
      <c r="C43" s="177"/>
      <c r="D43" s="128" t="s">
        <v>102</v>
      </c>
      <c r="E43" s="177"/>
      <c r="F43" s="128" t="s">
        <v>159</v>
      </c>
      <c r="G43" s="177"/>
      <c r="H43" s="184"/>
      <c r="I43" s="177"/>
      <c r="J43" s="177"/>
      <c r="K43" s="177"/>
      <c r="L43" s="177"/>
      <c r="M43" s="177"/>
      <c r="N43" s="177"/>
      <c r="O43" s="177"/>
    </row>
    <row r="44" spans="1:15" s="17" customFormat="1" ht="15">
      <c r="A44" s="177"/>
      <c r="B44" s="36"/>
      <c r="C44" s="177"/>
      <c r="D44" s="108"/>
      <c r="E44" s="177"/>
      <c r="F44" s="108"/>
      <c r="G44" s="177"/>
      <c r="H44" s="177"/>
      <c r="I44" s="177"/>
      <c r="J44" s="177"/>
      <c r="K44" s="177"/>
      <c r="L44" s="177"/>
      <c r="M44" s="177"/>
      <c r="N44" s="177"/>
      <c r="O44" s="177"/>
    </row>
    <row r="45" spans="1:15" s="17" customFormat="1" ht="15">
      <c r="A45" s="177"/>
      <c r="B45" s="109" t="s">
        <v>160</v>
      </c>
      <c r="C45" s="177"/>
      <c r="D45" s="257"/>
      <c r="E45" s="177"/>
      <c r="F45" s="257"/>
      <c r="G45" s="177"/>
      <c r="H45" s="253"/>
      <c r="I45" s="177"/>
      <c r="J45" s="177"/>
      <c r="K45" s="177"/>
      <c r="L45" s="177"/>
      <c r="M45" s="177"/>
      <c r="N45" s="177"/>
      <c r="O45" s="177"/>
    </row>
    <row r="46" spans="1:15" s="17" customFormat="1" ht="15">
      <c r="A46" s="177"/>
      <c r="B46" s="111" t="s">
        <v>161</v>
      </c>
      <c r="C46" s="177"/>
      <c r="D46" s="112" t="s">
        <v>103</v>
      </c>
      <c r="E46" s="177"/>
      <c r="F46" s="112" t="str">
        <f>IF(D46=Lists!$K$4,"&lt; Input URL to data source &gt;",IF(D46=Lists!$K$5,"&lt; Reference section in EITI Report or URL &gt;",IF(D46=Lists!$K$6,"&lt; Reference evidence of non-applicability &gt;","")))</f>
        <v/>
      </c>
      <c r="G46" s="177"/>
      <c r="H46" s="182" t="s">
        <v>162</v>
      </c>
      <c r="I46" s="177"/>
      <c r="J46" s="177"/>
      <c r="K46" s="177"/>
      <c r="L46" s="177"/>
      <c r="M46" s="177"/>
      <c r="N46" s="177"/>
      <c r="O46" s="177"/>
    </row>
    <row r="47" spans="1:15" s="17" customFormat="1" ht="15">
      <c r="A47" s="177"/>
      <c r="B47" s="113" t="s">
        <v>163</v>
      </c>
      <c r="C47" s="177"/>
      <c r="D47" s="112" t="s">
        <v>76</v>
      </c>
      <c r="E47" s="177"/>
      <c r="F47" s="112" t="s">
        <v>164</v>
      </c>
      <c r="G47" s="177"/>
      <c r="H47" s="182"/>
      <c r="I47" s="177"/>
      <c r="J47" s="177"/>
      <c r="K47" s="177"/>
      <c r="L47" s="177"/>
      <c r="M47" s="177"/>
      <c r="N47" s="177"/>
      <c r="O47" s="177"/>
    </row>
    <row r="48" spans="1:15" s="17" customFormat="1" ht="15">
      <c r="A48" s="177"/>
      <c r="B48" s="120" t="s">
        <v>165</v>
      </c>
      <c r="C48" s="177"/>
      <c r="D48" s="208" t="s">
        <v>103</v>
      </c>
      <c r="E48" s="177"/>
      <c r="F48" s="128" t="str">
        <f>IF(D48="&lt; name of the registry &gt;","&lt; Input URL to data source &gt;",IF(D48=Lists!$K$5,"&lt; Reference section in EITI Report or URL &gt;",IF(D48=Lists!$K$6,"&lt; Reference evidence of non-applicability &gt;","")))</f>
        <v/>
      </c>
      <c r="G48" s="177"/>
      <c r="H48" s="184"/>
      <c r="I48" s="177"/>
      <c r="J48" s="177"/>
      <c r="K48" s="177"/>
      <c r="L48" s="177"/>
      <c r="M48" s="177"/>
      <c r="N48" s="177"/>
      <c r="O48" s="177"/>
    </row>
    <row r="49" spans="1:9" s="17" customFormat="1" ht="15">
      <c r="A49" s="177"/>
      <c r="B49" s="36"/>
      <c r="C49" s="177"/>
      <c r="D49" s="108"/>
      <c r="E49" s="177"/>
      <c r="F49" s="108"/>
      <c r="G49" s="177"/>
      <c r="H49" s="177"/>
      <c r="I49" s="177"/>
    </row>
    <row r="50" spans="1:9" s="17" customFormat="1" ht="15">
      <c r="A50" s="177"/>
      <c r="B50" s="109" t="s">
        <v>166</v>
      </c>
      <c r="C50" s="177"/>
      <c r="D50" s="257"/>
      <c r="E50" s="177"/>
      <c r="F50" s="257"/>
      <c r="G50" s="177"/>
      <c r="H50" s="253"/>
      <c r="I50" s="177"/>
    </row>
    <row r="51" spans="1:9" s="17" customFormat="1" ht="28.9">
      <c r="A51" s="177"/>
      <c r="B51" s="121" t="s">
        <v>167</v>
      </c>
      <c r="C51" s="177"/>
      <c r="D51" s="112" t="s">
        <v>127</v>
      </c>
      <c r="E51" s="177"/>
      <c r="F51" s="207" t="s">
        <v>168</v>
      </c>
      <c r="G51" s="177"/>
      <c r="H51" s="182"/>
      <c r="I51" s="177"/>
    </row>
    <row r="52" spans="1:9" s="17" customFormat="1" ht="30">
      <c r="A52" s="177"/>
      <c r="B52" s="122" t="s">
        <v>169</v>
      </c>
      <c r="C52" s="177"/>
      <c r="D52" s="112" t="s">
        <v>127</v>
      </c>
      <c r="E52" s="177"/>
      <c r="F52" s="207" t="s">
        <v>170</v>
      </c>
      <c r="G52" s="177"/>
      <c r="H52" s="182"/>
      <c r="I52" s="177"/>
    </row>
    <row r="53" spans="1:9" s="17" customFormat="1" ht="36" customHeight="1">
      <c r="A53" s="177"/>
      <c r="B53" s="123" t="s">
        <v>171</v>
      </c>
      <c r="C53" s="177"/>
      <c r="D53" s="128" t="s">
        <v>127</v>
      </c>
      <c r="E53" s="177"/>
      <c r="F53" s="207" t="s">
        <v>170</v>
      </c>
      <c r="G53" s="177"/>
      <c r="H53" s="184"/>
      <c r="I53" s="177"/>
    </row>
    <row r="54" spans="1:9" s="17" customFormat="1" ht="15">
      <c r="A54" s="177"/>
      <c r="B54" s="36"/>
      <c r="C54" s="177"/>
      <c r="D54" s="108"/>
      <c r="E54" s="177"/>
      <c r="F54" s="108"/>
      <c r="G54" s="177"/>
      <c r="H54" s="177"/>
      <c r="I54" s="177"/>
    </row>
    <row r="55" spans="1:9" s="17" customFormat="1" ht="15">
      <c r="A55" s="177"/>
      <c r="B55" s="109" t="s">
        <v>172</v>
      </c>
      <c r="C55" s="177"/>
      <c r="D55" s="257"/>
      <c r="E55" s="177"/>
      <c r="F55" s="257"/>
      <c r="G55" s="177"/>
      <c r="H55" s="253"/>
      <c r="I55" s="177"/>
    </row>
    <row r="56" spans="1:9" s="17" customFormat="1" ht="28.9">
      <c r="A56" s="177"/>
      <c r="B56" s="124" t="s">
        <v>173</v>
      </c>
      <c r="C56" s="177"/>
      <c r="D56" s="128" t="s">
        <v>127</v>
      </c>
      <c r="E56" s="177"/>
      <c r="F56" s="218" t="s">
        <v>174</v>
      </c>
      <c r="G56" s="177"/>
      <c r="H56" s="184"/>
      <c r="I56" s="177"/>
    </row>
    <row r="57" spans="1:9" s="17" customFormat="1" ht="15">
      <c r="A57" s="177"/>
      <c r="B57" s="36"/>
      <c r="C57" s="177"/>
      <c r="D57" s="108"/>
      <c r="E57" s="177"/>
      <c r="F57" s="108"/>
      <c r="G57" s="177"/>
      <c r="H57" s="177"/>
      <c r="I57" s="177"/>
    </row>
    <row r="58" spans="1:9" s="17" customFormat="1" ht="15">
      <c r="A58" s="177"/>
      <c r="B58" s="109" t="s">
        <v>175</v>
      </c>
      <c r="C58" s="177"/>
      <c r="D58" s="257"/>
      <c r="E58" s="177"/>
      <c r="F58" s="257"/>
      <c r="G58" s="177"/>
      <c r="H58" s="253"/>
      <c r="I58" s="177"/>
    </row>
    <row r="59" spans="1:9" s="17" customFormat="1" ht="15">
      <c r="A59" s="177"/>
      <c r="B59" s="178" t="s">
        <v>176</v>
      </c>
      <c r="C59" s="177"/>
      <c r="D59" s="258"/>
      <c r="E59" s="177"/>
      <c r="F59" s="258"/>
      <c r="G59" s="177"/>
      <c r="H59" s="182"/>
      <c r="I59" s="177"/>
    </row>
    <row r="60" spans="1:9" s="17" customFormat="1" ht="15">
      <c r="A60" s="177"/>
      <c r="B60" s="121" t="s">
        <v>177</v>
      </c>
      <c r="C60" s="177"/>
      <c r="D60" s="112" t="s">
        <v>76</v>
      </c>
      <c r="E60" s="177"/>
      <c r="F60" s="112" t="s">
        <v>178</v>
      </c>
      <c r="G60" s="177"/>
      <c r="H60" s="182" t="s">
        <v>179</v>
      </c>
      <c r="I60" s="177"/>
    </row>
    <row r="61" spans="1:9" s="17" customFormat="1" ht="15">
      <c r="A61" s="177"/>
      <c r="B61" s="121" t="s">
        <v>180</v>
      </c>
      <c r="C61" s="177"/>
      <c r="D61" s="112" t="s">
        <v>76</v>
      </c>
      <c r="E61" s="177"/>
      <c r="F61" s="112" t="s">
        <v>178</v>
      </c>
      <c r="G61" s="177"/>
      <c r="H61" s="182"/>
      <c r="I61" s="177"/>
    </row>
    <row r="62" spans="1:9" s="17" customFormat="1" ht="15">
      <c r="A62" s="177"/>
      <c r="B62" s="122" t="s">
        <v>181</v>
      </c>
      <c r="C62" s="177"/>
      <c r="D62" s="220">
        <v>0</v>
      </c>
      <c r="E62" s="177"/>
      <c r="F62" s="112" t="s">
        <v>182</v>
      </c>
      <c r="G62" s="177"/>
      <c r="H62" s="182"/>
      <c r="I62" s="177"/>
    </row>
    <row r="63" spans="1:9" s="17" customFormat="1" ht="15">
      <c r="A63" s="177"/>
      <c r="B63" s="122" t="str">
        <f>LEFT(B62,SEARCH(",",B62))&amp;" value"</f>
        <v>Crude oil (2709), value</v>
      </c>
      <c r="C63" s="177"/>
      <c r="D63" s="220">
        <v>0</v>
      </c>
      <c r="E63" s="177"/>
      <c r="F63" s="112" t="s">
        <v>88</v>
      </c>
      <c r="G63" s="177"/>
      <c r="H63" s="182"/>
      <c r="I63" s="177"/>
    </row>
    <row r="64" spans="1:9" s="17" customFormat="1" ht="45">
      <c r="A64" s="177"/>
      <c r="B64" s="122" t="s">
        <v>181</v>
      </c>
      <c r="C64" s="177"/>
      <c r="D64" s="220">
        <v>3519000</v>
      </c>
      <c r="E64" s="177"/>
      <c r="F64" s="112" t="s">
        <v>183</v>
      </c>
      <c r="G64" s="177"/>
      <c r="H64" s="183" t="s">
        <v>184</v>
      </c>
      <c r="I64" s="177"/>
    </row>
    <row r="65" spans="1:16" s="17" customFormat="1" ht="15">
      <c r="A65" s="177"/>
      <c r="B65" s="122" t="str">
        <f>LEFT(B64,SEARCH(",",B64))&amp;" value"</f>
        <v>Crude oil (2709), value</v>
      </c>
      <c r="C65" s="177"/>
      <c r="D65" s="220">
        <v>135635000</v>
      </c>
      <c r="E65" s="177"/>
      <c r="F65" s="112" t="s">
        <v>88</v>
      </c>
      <c r="G65" s="177"/>
      <c r="H65" s="182"/>
      <c r="I65" s="177"/>
      <c r="J65" s="177"/>
      <c r="K65" s="177"/>
      <c r="L65" s="177"/>
      <c r="M65" s="177"/>
      <c r="N65" s="177"/>
      <c r="O65" s="177"/>
      <c r="P65" s="177"/>
    </row>
    <row r="66" spans="1:16" s="17" customFormat="1" ht="15">
      <c r="A66" s="177"/>
      <c r="B66" s="122" t="s">
        <v>185</v>
      </c>
      <c r="C66" s="177"/>
      <c r="D66" s="220">
        <v>4396006.2319999998</v>
      </c>
      <c r="E66" s="177"/>
      <c r="F66" s="112" t="s">
        <v>186</v>
      </c>
      <c r="G66" s="177"/>
      <c r="H66" s="182" t="s">
        <v>187</v>
      </c>
      <c r="I66" s="177"/>
      <c r="J66" s="177"/>
      <c r="K66" s="177"/>
      <c r="L66" s="177"/>
      <c r="M66" s="177"/>
      <c r="N66" s="177"/>
      <c r="O66" s="177"/>
      <c r="P66" s="177"/>
    </row>
    <row r="67" spans="1:16" s="17" customFormat="1" ht="15">
      <c r="A67" s="177"/>
      <c r="B67" s="122" t="str">
        <f>LEFT(B66,SEARCH(",",B66))&amp;" value"</f>
        <v>Natural gas (2711), value</v>
      </c>
      <c r="C67" s="177"/>
      <c r="D67" s="220">
        <v>968823000</v>
      </c>
      <c r="E67" s="177"/>
      <c r="F67" s="112" t="s">
        <v>88</v>
      </c>
      <c r="G67" s="177"/>
      <c r="H67" s="182"/>
      <c r="I67" s="177"/>
      <c r="J67" s="177"/>
      <c r="K67" s="177"/>
      <c r="L67" s="177"/>
      <c r="M67" s="177"/>
      <c r="N67" s="177"/>
      <c r="O67" s="177"/>
      <c r="P67" s="177"/>
    </row>
    <row r="68" spans="1:16" s="17" customFormat="1" ht="45">
      <c r="A68" s="177"/>
      <c r="B68" s="122" t="s">
        <v>185</v>
      </c>
      <c r="C68" s="177"/>
      <c r="D68" s="220">
        <v>938821.58400000003</v>
      </c>
      <c r="E68" s="177"/>
      <c r="F68" s="112" t="s">
        <v>186</v>
      </c>
      <c r="G68" s="177"/>
      <c r="H68" s="183" t="s">
        <v>188</v>
      </c>
      <c r="I68" s="177"/>
      <c r="J68" s="177"/>
      <c r="K68" s="177"/>
      <c r="L68" s="177"/>
      <c r="M68" s="177"/>
      <c r="N68" s="177"/>
      <c r="O68" s="177"/>
      <c r="P68" s="177"/>
    </row>
    <row r="69" spans="1:16" s="17" customFormat="1" ht="15">
      <c r="A69" s="177"/>
      <c r="B69" s="122" t="str">
        <f>LEFT(B68,SEARCH(",",B68))&amp;" value"</f>
        <v>Natural gas (2711), value</v>
      </c>
      <c r="C69" s="177"/>
      <c r="D69" s="220">
        <v>354723000</v>
      </c>
      <c r="E69" s="177"/>
      <c r="F69" s="112" t="s">
        <v>88</v>
      </c>
      <c r="G69" s="177"/>
      <c r="H69" s="182"/>
      <c r="I69" s="177"/>
      <c r="J69" s="177"/>
      <c r="K69" s="177"/>
      <c r="L69" s="177"/>
      <c r="M69" s="177"/>
      <c r="N69" s="177"/>
      <c r="O69" s="177"/>
      <c r="P69" s="177"/>
    </row>
    <row r="70" spans="1:16" s="17" customFormat="1" ht="15">
      <c r="A70" s="177"/>
      <c r="B70" s="123"/>
      <c r="C70" s="177"/>
      <c r="D70" s="128"/>
      <c r="E70" s="177"/>
      <c r="F70" s="128"/>
      <c r="G70" s="177"/>
      <c r="H70" s="184"/>
      <c r="I70" s="177"/>
      <c r="J70" s="177"/>
      <c r="K70" s="177"/>
      <c r="L70" s="177"/>
      <c r="M70" s="177"/>
      <c r="N70" s="177"/>
      <c r="O70" s="177"/>
      <c r="P70" s="177"/>
    </row>
    <row r="71" spans="1:16" s="17" customFormat="1" ht="15">
      <c r="A71" s="177"/>
      <c r="B71" s="36"/>
      <c r="C71" s="177"/>
      <c r="D71" s="108"/>
      <c r="E71" s="177"/>
      <c r="F71" s="108"/>
      <c r="G71" s="177"/>
      <c r="H71" s="177"/>
      <c r="I71" s="177"/>
      <c r="J71" s="177"/>
      <c r="K71" s="177"/>
      <c r="L71" s="177"/>
      <c r="M71" s="177"/>
      <c r="N71" s="177"/>
      <c r="O71" s="177"/>
      <c r="P71" s="177"/>
    </row>
    <row r="72" spans="1:16" s="17" customFormat="1" ht="15">
      <c r="A72" s="177"/>
      <c r="B72" s="109" t="s">
        <v>189</v>
      </c>
      <c r="C72" s="177"/>
      <c r="D72" s="257"/>
      <c r="E72" s="177"/>
      <c r="F72" s="257"/>
      <c r="G72" s="177"/>
      <c r="H72" s="253"/>
      <c r="I72" s="177"/>
      <c r="J72" s="177"/>
      <c r="K72" s="177"/>
      <c r="L72" s="177"/>
      <c r="M72" s="177"/>
      <c r="N72" s="177"/>
      <c r="O72" s="177"/>
      <c r="P72" s="177"/>
    </row>
    <row r="73" spans="1:16" s="17" customFormat="1" ht="15">
      <c r="A73" s="177"/>
      <c r="B73" s="121" t="s">
        <v>190</v>
      </c>
      <c r="C73" s="177"/>
      <c r="D73" s="112" t="s">
        <v>76</v>
      </c>
      <c r="E73" s="177"/>
      <c r="F73" s="112" t="s">
        <v>178</v>
      </c>
      <c r="G73" s="177"/>
      <c r="H73" s="182"/>
      <c r="I73" s="177"/>
      <c r="J73" s="177"/>
      <c r="K73" s="177"/>
      <c r="L73" s="177"/>
      <c r="M73" s="177"/>
      <c r="N73" s="177"/>
      <c r="O73" s="177"/>
      <c r="P73" s="177"/>
    </row>
    <row r="74" spans="1:16" s="17" customFormat="1" ht="15">
      <c r="A74" s="177"/>
      <c r="B74" s="121" t="s">
        <v>191</v>
      </c>
      <c r="C74" s="177"/>
      <c r="D74" s="112" t="s">
        <v>76</v>
      </c>
      <c r="E74" s="177"/>
      <c r="F74" s="112" t="s">
        <v>178</v>
      </c>
      <c r="G74" s="177"/>
      <c r="H74" s="182"/>
      <c r="I74" s="177"/>
      <c r="J74" s="177"/>
      <c r="K74" s="177"/>
      <c r="L74" s="177"/>
      <c r="M74" s="177"/>
      <c r="N74" s="177"/>
      <c r="O74" s="177"/>
      <c r="P74" s="177"/>
    </row>
    <row r="75" spans="1:16" s="17" customFormat="1" ht="15">
      <c r="A75" s="177"/>
      <c r="B75" s="122" t="s">
        <v>181</v>
      </c>
      <c r="C75" s="177"/>
      <c r="D75" s="220">
        <v>0</v>
      </c>
      <c r="E75" s="177"/>
      <c r="F75" s="112" t="s">
        <v>182</v>
      </c>
      <c r="G75" s="177"/>
      <c r="H75" s="182"/>
      <c r="I75" s="177"/>
      <c r="J75" s="177"/>
      <c r="K75" s="177"/>
      <c r="L75" s="177"/>
      <c r="M75" s="177"/>
      <c r="N75" s="177"/>
      <c r="O75" s="177"/>
      <c r="P75" s="177"/>
    </row>
    <row r="76" spans="1:16" s="17" customFormat="1" ht="15">
      <c r="A76" s="177"/>
      <c r="B76" s="122" t="str">
        <f>LEFT(B75,SEARCH(",",B75))&amp;" value"</f>
        <v>Crude oil (2709), value</v>
      </c>
      <c r="C76" s="177"/>
      <c r="D76" s="220">
        <v>0</v>
      </c>
      <c r="E76" s="177"/>
      <c r="F76" s="112" t="s">
        <v>88</v>
      </c>
      <c r="G76" s="177"/>
      <c r="H76" s="182"/>
      <c r="I76" s="177"/>
      <c r="J76" s="177"/>
      <c r="K76" s="177"/>
      <c r="L76" s="177"/>
      <c r="M76" s="177"/>
      <c r="N76" s="177"/>
      <c r="O76" s="177"/>
      <c r="P76" s="177"/>
    </row>
    <row r="77" spans="1:16" s="17" customFormat="1" ht="45">
      <c r="A77" s="177"/>
      <c r="B77" s="122" t="s">
        <v>181</v>
      </c>
      <c r="C77" s="177"/>
      <c r="D77" s="220">
        <v>3519000</v>
      </c>
      <c r="E77" s="177"/>
      <c r="F77" s="112" t="s">
        <v>183</v>
      </c>
      <c r="G77" s="177"/>
      <c r="H77" s="183" t="s">
        <v>184</v>
      </c>
      <c r="I77" s="177"/>
      <c r="J77" s="177"/>
      <c r="K77" s="177"/>
      <c r="L77" s="177"/>
      <c r="M77" s="177"/>
      <c r="N77" s="177"/>
      <c r="O77" s="177"/>
      <c r="P77" s="177"/>
    </row>
    <row r="78" spans="1:16" s="17" customFormat="1" ht="15">
      <c r="A78" s="177"/>
      <c r="B78" s="122" t="str">
        <f>LEFT(B77,SEARCH(",",B77))&amp;" value"</f>
        <v>Crude oil (2709), value</v>
      </c>
      <c r="C78" s="177"/>
      <c r="D78" s="220">
        <v>135635000</v>
      </c>
      <c r="E78" s="177"/>
      <c r="F78" s="112" t="s">
        <v>88</v>
      </c>
      <c r="G78" s="177"/>
      <c r="H78" s="182"/>
      <c r="I78" s="177"/>
      <c r="J78" s="177"/>
      <c r="K78" s="177"/>
      <c r="L78" s="177"/>
      <c r="M78" s="177"/>
      <c r="N78" s="177"/>
      <c r="O78" s="177"/>
      <c r="P78" s="177"/>
    </row>
    <row r="79" spans="1:16" s="17" customFormat="1" ht="15">
      <c r="A79" s="177"/>
      <c r="B79" s="122" t="s">
        <v>192</v>
      </c>
      <c r="C79" s="177"/>
      <c r="D79" s="220">
        <v>4396006.2319999998</v>
      </c>
      <c r="E79" s="177"/>
      <c r="F79" s="112" t="s">
        <v>186</v>
      </c>
      <c r="G79" s="177"/>
      <c r="H79" s="182" t="s">
        <v>187</v>
      </c>
      <c r="I79" s="177"/>
      <c r="J79" s="177"/>
      <c r="K79" s="177"/>
      <c r="L79" s="177"/>
      <c r="M79" s="177"/>
      <c r="N79" s="177"/>
      <c r="O79" s="177"/>
      <c r="P79" s="177"/>
    </row>
    <row r="80" spans="1:16" s="17" customFormat="1" ht="15">
      <c r="A80" s="177"/>
      <c r="B80" s="122" t="str">
        <f>LEFT(B79,SEARCH(",",B79))&amp;" value"</f>
        <v>Natural Gas (2711), value</v>
      </c>
      <c r="C80" s="177"/>
      <c r="D80" s="220">
        <v>968823000</v>
      </c>
      <c r="E80" s="177"/>
      <c r="F80" s="112" t="s">
        <v>88</v>
      </c>
      <c r="G80" s="177"/>
      <c r="H80" s="182"/>
      <c r="I80" s="177"/>
      <c r="J80" s="177"/>
      <c r="K80" s="177"/>
      <c r="L80" s="177"/>
      <c r="M80" s="177"/>
      <c r="N80" s="177"/>
      <c r="O80" s="177"/>
      <c r="P80" s="177"/>
    </row>
    <row r="81" spans="1:16" s="17" customFormat="1" ht="45">
      <c r="A81" s="177"/>
      <c r="B81" s="122" t="s">
        <v>192</v>
      </c>
      <c r="C81" s="177"/>
      <c r="D81" s="220">
        <v>938821.58400000003</v>
      </c>
      <c r="E81" s="177"/>
      <c r="F81" s="112" t="s">
        <v>186</v>
      </c>
      <c r="G81" s="177"/>
      <c r="H81" s="183" t="s">
        <v>188</v>
      </c>
      <c r="I81" s="177"/>
      <c r="J81" s="177"/>
      <c r="K81" s="177"/>
      <c r="L81" s="177"/>
      <c r="M81" s="177"/>
      <c r="N81" s="177"/>
      <c r="O81" s="177"/>
      <c r="P81" s="177"/>
    </row>
    <row r="82" spans="1:16" s="17" customFormat="1" ht="15">
      <c r="A82" s="177"/>
      <c r="B82" s="122" t="str">
        <f>LEFT(B81,SEARCH(",",B81))&amp;" value"</f>
        <v>Natural Gas (2711), value</v>
      </c>
      <c r="C82" s="177"/>
      <c r="D82" s="220">
        <v>354723000</v>
      </c>
      <c r="E82" s="177"/>
      <c r="F82" s="112" t="s">
        <v>88</v>
      </c>
      <c r="G82" s="177"/>
      <c r="H82" s="182"/>
      <c r="I82" s="177"/>
      <c r="J82" s="177"/>
      <c r="K82" s="177"/>
      <c r="L82" s="177"/>
      <c r="M82" s="177"/>
      <c r="N82" s="177"/>
      <c r="O82" s="177"/>
      <c r="P82" s="177"/>
    </row>
    <row r="83" spans="1:16" s="17" customFormat="1" ht="15">
      <c r="A83" s="177"/>
      <c r="B83" s="122"/>
      <c r="C83" s="177"/>
      <c r="D83" s="112"/>
      <c r="E83" s="177"/>
      <c r="F83" s="112"/>
      <c r="G83" s="177"/>
      <c r="H83" s="182"/>
      <c r="I83" s="177"/>
      <c r="J83" s="177"/>
      <c r="K83" s="177"/>
      <c r="L83" s="177"/>
      <c r="M83" s="177"/>
      <c r="N83" s="177"/>
      <c r="O83" s="177"/>
      <c r="P83" s="177"/>
    </row>
    <row r="84" spans="1:16" s="17" customFormat="1" ht="15">
      <c r="A84" s="177"/>
      <c r="B84" s="123"/>
      <c r="C84" s="177"/>
      <c r="D84" s="128"/>
      <c r="E84" s="177"/>
      <c r="F84" s="128"/>
      <c r="G84" s="177"/>
      <c r="H84" s="184"/>
      <c r="I84" s="177"/>
      <c r="J84" s="177"/>
      <c r="K84" s="177"/>
      <c r="L84" s="177"/>
      <c r="M84" s="177"/>
      <c r="N84" s="177"/>
      <c r="O84" s="177"/>
      <c r="P84" s="177"/>
    </row>
    <row r="85" spans="1:16" s="17" customFormat="1" ht="15">
      <c r="A85" s="177"/>
      <c r="B85" s="36"/>
      <c r="C85" s="177"/>
      <c r="D85" s="108"/>
      <c r="E85" s="177"/>
      <c r="F85" s="108"/>
      <c r="G85" s="177"/>
      <c r="H85" s="177"/>
      <c r="I85" s="177"/>
      <c r="J85" s="177"/>
      <c r="K85" s="177"/>
      <c r="L85" s="177"/>
      <c r="M85" s="177"/>
      <c r="N85" s="177"/>
      <c r="O85" s="177"/>
      <c r="P85" s="177"/>
    </row>
    <row r="86" spans="1:16" s="17" customFormat="1" ht="15">
      <c r="A86" s="177"/>
      <c r="B86" s="109" t="s">
        <v>193</v>
      </c>
      <c r="C86" s="177"/>
      <c r="D86" s="257"/>
      <c r="E86" s="177"/>
      <c r="F86" s="125"/>
      <c r="G86" s="177"/>
      <c r="H86" s="253"/>
      <c r="I86" s="177"/>
      <c r="J86" s="177"/>
      <c r="K86" s="177"/>
      <c r="L86" s="177"/>
      <c r="M86" s="177"/>
      <c r="N86" s="177"/>
      <c r="O86" s="177"/>
      <c r="P86" s="177"/>
    </row>
    <row r="87" spans="1:16" s="17" customFormat="1" ht="60">
      <c r="A87" s="177"/>
      <c r="B87" s="121" t="s">
        <v>194</v>
      </c>
      <c r="C87" s="177"/>
      <c r="D87" s="112" t="s">
        <v>127</v>
      </c>
      <c r="E87" s="177"/>
      <c r="F87" s="112" t="s">
        <v>195</v>
      </c>
      <c r="G87" s="177"/>
      <c r="H87" s="182"/>
      <c r="I87" s="177"/>
      <c r="J87" s="177"/>
      <c r="K87" s="177"/>
      <c r="L87" s="177"/>
      <c r="M87" s="177"/>
      <c r="N87" s="177"/>
      <c r="O87" s="177"/>
      <c r="P87" s="177"/>
    </row>
    <row r="88" spans="1:16" s="17" customFormat="1" ht="15">
      <c r="A88" s="177"/>
      <c r="B88" s="126" t="s">
        <v>196</v>
      </c>
      <c r="C88" s="177"/>
      <c r="D88" s="112" t="s">
        <v>76</v>
      </c>
      <c r="E88" s="177"/>
      <c r="F88" s="112" t="s">
        <v>197</v>
      </c>
      <c r="G88" s="177"/>
      <c r="H88" s="182"/>
      <c r="I88" s="177"/>
      <c r="J88" s="177"/>
      <c r="K88" s="177"/>
      <c r="L88" s="177"/>
      <c r="M88" s="177"/>
      <c r="N88" s="177"/>
      <c r="O88" s="177"/>
      <c r="P88" s="177"/>
    </row>
    <row r="89" spans="1:16" s="17" customFormat="1" ht="15">
      <c r="A89" s="177"/>
      <c r="B89" s="127" t="s">
        <v>198</v>
      </c>
      <c r="C89" s="177"/>
      <c r="D89" s="226">
        <f>'Part 5 - Company data'!J84/'Part 4 - Government revenues'!J36</f>
        <v>0.99999999999999989</v>
      </c>
      <c r="E89" s="177"/>
      <c r="F89" s="128"/>
      <c r="G89" s="177"/>
      <c r="H89" s="184"/>
      <c r="I89" s="177"/>
      <c r="J89" s="177"/>
      <c r="K89" s="177"/>
      <c r="L89" s="177"/>
      <c r="M89" s="177"/>
      <c r="N89" s="177"/>
      <c r="O89" s="177"/>
      <c r="P89" s="177"/>
    </row>
    <row r="90" spans="1:16" s="17" customFormat="1" ht="15">
      <c r="A90" s="177"/>
      <c r="B90" s="36"/>
      <c r="C90" s="177"/>
      <c r="D90" s="108"/>
      <c r="E90" s="177"/>
      <c r="F90" s="108"/>
      <c r="G90" s="177"/>
      <c r="H90" s="177"/>
      <c r="I90" s="177"/>
      <c r="J90" s="177"/>
      <c r="K90" s="177"/>
      <c r="L90" s="177"/>
      <c r="M90" s="177"/>
      <c r="N90" s="177"/>
      <c r="O90" s="177"/>
      <c r="P90" s="177"/>
    </row>
    <row r="91" spans="1:16" s="17" customFormat="1" ht="15">
      <c r="A91" s="177"/>
      <c r="B91" s="109" t="s">
        <v>199</v>
      </c>
      <c r="C91" s="177"/>
      <c r="D91" s="125"/>
      <c r="E91" s="177"/>
      <c r="F91" s="125"/>
      <c r="G91" s="177"/>
      <c r="H91" s="253"/>
      <c r="I91" s="177"/>
      <c r="J91" s="177"/>
      <c r="K91" s="177"/>
      <c r="L91" s="177"/>
      <c r="M91" s="177"/>
      <c r="N91" s="177"/>
      <c r="O91" s="177"/>
      <c r="P91" s="177"/>
    </row>
    <row r="92" spans="1:16" s="17" customFormat="1" ht="42.6" customHeight="1">
      <c r="A92" s="177"/>
      <c r="B92" s="126" t="s">
        <v>200</v>
      </c>
      <c r="C92" s="177"/>
      <c r="D92" s="112" t="s">
        <v>102</v>
      </c>
      <c r="E92" s="177"/>
      <c r="F92" s="207" t="s">
        <v>201</v>
      </c>
      <c r="G92" s="177"/>
      <c r="H92" s="183" t="s">
        <v>202</v>
      </c>
      <c r="I92" s="177"/>
      <c r="J92" s="177"/>
      <c r="K92" s="177"/>
      <c r="L92" s="177"/>
      <c r="M92" s="177"/>
      <c r="N92" s="177"/>
      <c r="O92" s="177"/>
      <c r="P92" s="177"/>
    </row>
    <row r="93" spans="1:16" s="17" customFormat="1" ht="15">
      <c r="A93" s="177"/>
      <c r="B93" s="163" t="s">
        <v>203</v>
      </c>
      <c r="C93" s="259"/>
      <c r="D93" s="110"/>
      <c r="E93" s="259"/>
      <c r="F93" s="110"/>
      <c r="G93" s="177"/>
      <c r="H93" s="182"/>
      <c r="I93" s="177"/>
      <c r="J93" s="177"/>
      <c r="K93" s="177"/>
      <c r="L93" s="177"/>
      <c r="M93" s="177"/>
      <c r="N93" s="177"/>
      <c r="O93" s="177"/>
      <c r="P93" s="177"/>
    </row>
    <row r="94" spans="1:16" s="17" customFormat="1" ht="15">
      <c r="A94" s="177"/>
      <c r="B94" s="122" t="s">
        <v>181</v>
      </c>
      <c r="C94" s="177"/>
      <c r="D94" s="112"/>
      <c r="E94" s="177"/>
      <c r="F94" s="112" t="s">
        <v>186</v>
      </c>
      <c r="G94" s="177"/>
      <c r="H94" s="182"/>
      <c r="I94" s="177"/>
      <c r="J94" s="177"/>
      <c r="K94" s="177"/>
      <c r="L94" s="177"/>
      <c r="M94" s="177"/>
      <c r="N94" s="177"/>
      <c r="O94" s="177"/>
      <c r="P94" s="177"/>
    </row>
    <row r="95" spans="1:16" s="17" customFormat="1" ht="15">
      <c r="A95" s="177"/>
      <c r="B95" s="122" t="s">
        <v>185</v>
      </c>
      <c r="C95" s="177"/>
      <c r="D95" s="112"/>
      <c r="E95" s="177"/>
      <c r="F95" s="112" t="s">
        <v>183</v>
      </c>
      <c r="G95" s="177"/>
      <c r="H95" s="182"/>
      <c r="I95" s="177"/>
      <c r="J95" s="177"/>
      <c r="K95" s="177"/>
      <c r="L95" s="177"/>
      <c r="M95" s="177"/>
      <c r="N95" s="177"/>
      <c r="O95" s="177"/>
      <c r="P95" s="177"/>
    </row>
    <row r="96" spans="1:16" s="17" customFormat="1" ht="15">
      <c r="A96" s="177"/>
      <c r="B96" s="123" t="s">
        <v>204</v>
      </c>
      <c r="C96" s="260"/>
      <c r="D96" s="128"/>
      <c r="E96" s="260"/>
      <c r="F96" s="128" t="s">
        <v>205</v>
      </c>
      <c r="G96" s="177"/>
      <c r="H96" s="182"/>
      <c r="I96" s="177"/>
      <c r="J96" s="177"/>
      <c r="K96" s="177"/>
      <c r="L96" s="177"/>
      <c r="M96" s="177"/>
      <c r="N96" s="177"/>
      <c r="O96" s="177"/>
      <c r="P96" s="177"/>
    </row>
    <row r="97" spans="1:9" s="17" customFormat="1" ht="15">
      <c r="A97" s="177"/>
      <c r="B97" s="163" t="s">
        <v>206</v>
      </c>
      <c r="C97" s="259"/>
      <c r="D97" s="110"/>
      <c r="E97" s="259"/>
      <c r="F97" s="110"/>
      <c r="G97" s="177"/>
      <c r="H97" s="182"/>
      <c r="I97" s="177"/>
    </row>
    <row r="98" spans="1:9" s="17" customFormat="1" ht="15">
      <c r="A98" s="177"/>
      <c r="B98" s="122" t="s">
        <v>181</v>
      </c>
      <c r="C98" s="177"/>
      <c r="D98" s="112"/>
      <c r="E98" s="177"/>
      <c r="F98" s="112" t="s">
        <v>186</v>
      </c>
      <c r="G98" s="177"/>
      <c r="H98" s="182"/>
      <c r="I98" s="177"/>
    </row>
    <row r="99" spans="1:9" s="17" customFormat="1" ht="15">
      <c r="A99" s="177"/>
      <c r="B99" s="122" t="str">
        <f>LEFT(B98,SEARCH(",",B98))&amp;" value"</f>
        <v>Crude oil (2709), value</v>
      </c>
      <c r="C99" s="177"/>
      <c r="D99" s="112"/>
      <c r="E99" s="177"/>
      <c r="F99" s="112" t="s">
        <v>88</v>
      </c>
      <c r="G99" s="177"/>
      <c r="H99" s="182" t="s">
        <v>207</v>
      </c>
      <c r="I99" s="177"/>
    </row>
    <row r="100" spans="1:9" s="17" customFormat="1" ht="15">
      <c r="A100" s="177"/>
      <c r="B100" s="122" t="s">
        <v>185</v>
      </c>
      <c r="C100" s="177"/>
      <c r="D100" s="112"/>
      <c r="E100" s="177"/>
      <c r="F100" s="112" t="s">
        <v>183</v>
      </c>
      <c r="G100" s="177"/>
      <c r="H100" s="182"/>
      <c r="I100" s="177"/>
    </row>
    <row r="101" spans="1:9" s="17" customFormat="1" ht="15">
      <c r="A101" s="177"/>
      <c r="B101" s="122" t="str">
        <f>LEFT(B100,SEARCH(",",B100))&amp;" value"</f>
        <v>Natural gas (2711), value</v>
      </c>
      <c r="C101" s="177"/>
      <c r="D101" s="112"/>
      <c r="E101" s="177"/>
      <c r="F101" s="112" t="s">
        <v>88</v>
      </c>
      <c r="G101" s="177"/>
      <c r="H101" s="182" t="s">
        <v>207</v>
      </c>
      <c r="I101" s="177"/>
    </row>
    <row r="102" spans="1:9" s="17" customFormat="1" ht="15">
      <c r="A102" s="177"/>
      <c r="B102" s="122" t="s">
        <v>204</v>
      </c>
      <c r="C102" s="177"/>
      <c r="D102" s="112"/>
      <c r="E102" s="177"/>
      <c r="F102" s="112" t="s">
        <v>205</v>
      </c>
      <c r="G102" s="177"/>
      <c r="H102" s="182"/>
      <c r="I102" s="177"/>
    </row>
    <row r="103" spans="1:9" s="17" customFormat="1" ht="15">
      <c r="A103" s="177"/>
      <c r="B103" s="122" t="str">
        <f>LEFT(B102,SEARCH(",",B102))&amp;" value"</f>
        <v>Add commodities here, value</v>
      </c>
      <c r="C103" s="177"/>
      <c r="D103" s="112"/>
      <c r="E103" s="177"/>
      <c r="F103" s="112" t="s">
        <v>88</v>
      </c>
      <c r="G103" s="177"/>
      <c r="H103" s="182" t="s">
        <v>207</v>
      </c>
      <c r="I103" s="177"/>
    </row>
    <row r="104" spans="1:9" s="17" customFormat="1" ht="30">
      <c r="A104" s="177"/>
      <c r="B104" s="162" t="s">
        <v>208</v>
      </c>
      <c r="C104" s="260"/>
      <c r="D104" s="128"/>
      <c r="E104" s="260"/>
      <c r="F104" s="128" t="s">
        <v>88</v>
      </c>
      <c r="G104" s="260"/>
      <c r="H104" s="184"/>
      <c r="I104" s="177"/>
    </row>
    <row r="105" spans="1:9" s="17" customFormat="1" ht="15">
      <c r="A105" s="177"/>
      <c r="B105" s="36"/>
      <c r="C105" s="177"/>
      <c r="D105" s="177"/>
      <c r="E105" s="177"/>
      <c r="F105" s="25"/>
      <c r="G105" s="177"/>
      <c r="H105" s="177"/>
      <c r="I105" s="177"/>
    </row>
    <row r="106" spans="1:9" s="17" customFormat="1" ht="16.149999999999999" customHeight="1">
      <c r="A106" s="177"/>
      <c r="B106" s="109" t="s">
        <v>209</v>
      </c>
      <c r="C106" s="177"/>
      <c r="D106" s="125"/>
      <c r="E106" s="177"/>
      <c r="F106" s="125"/>
      <c r="G106" s="177"/>
      <c r="H106" s="253"/>
      <c r="I106" s="177"/>
    </row>
    <row r="107" spans="1:9" s="17" customFormat="1" ht="30">
      <c r="A107" s="177"/>
      <c r="B107" s="126" t="s">
        <v>210</v>
      </c>
      <c r="C107" s="177"/>
      <c r="D107" s="112" t="s">
        <v>102</v>
      </c>
      <c r="E107" s="177"/>
      <c r="F107" s="112" t="s">
        <v>211</v>
      </c>
      <c r="G107" s="177"/>
      <c r="H107" s="182" t="s">
        <v>212</v>
      </c>
      <c r="I107" s="177"/>
    </row>
    <row r="108" spans="1:9" s="17" customFormat="1" ht="30.75" customHeight="1">
      <c r="A108" s="177"/>
      <c r="B108" s="130" t="s">
        <v>213</v>
      </c>
      <c r="C108" s="177"/>
      <c r="D108" s="128"/>
      <c r="E108" s="177"/>
      <c r="F108" s="128" t="s">
        <v>88</v>
      </c>
      <c r="G108" s="177"/>
      <c r="H108" s="184"/>
      <c r="I108" s="177"/>
    </row>
    <row r="109" spans="1:9" s="17" customFormat="1" ht="15">
      <c r="A109" s="177"/>
      <c r="B109" s="36"/>
      <c r="C109" s="177"/>
      <c r="D109" s="108"/>
      <c r="E109" s="177"/>
      <c r="F109" s="25"/>
      <c r="G109" s="177"/>
      <c r="H109" s="177"/>
      <c r="I109" s="177"/>
    </row>
    <row r="110" spans="1:9" s="17" customFormat="1" ht="15">
      <c r="A110" s="177"/>
      <c r="B110" s="109" t="s">
        <v>214</v>
      </c>
      <c r="C110" s="177"/>
      <c r="D110" s="125"/>
      <c r="E110" s="177"/>
      <c r="F110" s="125"/>
      <c r="G110" s="177"/>
      <c r="H110" s="253"/>
      <c r="I110" s="177"/>
    </row>
    <row r="111" spans="1:9" s="17" customFormat="1" ht="43.15">
      <c r="A111" s="177"/>
      <c r="B111" s="126" t="s">
        <v>215</v>
      </c>
      <c r="C111" s="177"/>
      <c r="D111" s="112" t="s">
        <v>102</v>
      </c>
      <c r="E111" s="177"/>
      <c r="F111" s="207" t="s">
        <v>216</v>
      </c>
      <c r="G111" s="177"/>
      <c r="H111" s="182" t="s">
        <v>217</v>
      </c>
      <c r="I111" s="177"/>
    </row>
    <row r="112" spans="1:9" s="17" customFormat="1" ht="30.75" customHeight="1">
      <c r="A112" s="177"/>
      <c r="B112" s="130" t="s">
        <v>218</v>
      </c>
      <c r="C112" s="177"/>
      <c r="D112" s="128"/>
      <c r="E112" s="177"/>
      <c r="F112" s="128" t="s">
        <v>88</v>
      </c>
      <c r="G112" s="177"/>
      <c r="H112" s="184"/>
      <c r="I112" s="177"/>
    </row>
    <row r="113" spans="1:9" s="17" customFormat="1" ht="15">
      <c r="A113" s="177"/>
      <c r="B113" s="36"/>
      <c r="C113" s="177"/>
      <c r="D113" s="108"/>
      <c r="E113" s="177"/>
      <c r="F113" s="25"/>
      <c r="G113" s="177"/>
      <c r="H113" s="177"/>
      <c r="I113" s="177"/>
    </row>
    <row r="114" spans="1:9" s="17" customFormat="1" ht="15">
      <c r="A114" s="177"/>
      <c r="B114" s="109" t="s">
        <v>219</v>
      </c>
      <c r="C114" s="177"/>
      <c r="D114" s="125"/>
      <c r="E114" s="177"/>
      <c r="F114" s="125"/>
      <c r="G114" s="177"/>
      <c r="H114" s="253"/>
      <c r="I114" s="177"/>
    </row>
    <row r="115" spans="1:9" s="17" customFormat="1" ht="57.6">
      <c r="A115" s="177"/>
      <c r="B115" s="126" t="s">
        <v>220</v>
      </c>
      <c r="C115" s="177"/>
      <c r="D115" s="112" t="s">
        <v>127</v>
      </c>
      <c r="E115" s="177"/>
      <c r="F115" s="227" t="s">
        <v>221</v>
      </c>
      <c r="G115" s="177"/>
      <c r="H115" s="182"/>
      <c r="I115" s="177"/>
    </row>
    <row r="116" spans="1:9" s="17" customFormat="1" ht="15">
      <c r="A116" s="177"/>
      <c r="B116" s="130" t="s">
        <v>222</v>
      </c>
      <c r="C116" s="177"/>
      <c r="D116" s="221">
        <v>293175.53999999998</v>
      </c>
      <c r="E116" s="177"/>
      <c r="F116" s="128" t="s">
        <v>88</v>
      </c>
      <c r="G116" s="177"/>
      <c r="H116" s="184" t="s">
        <v>223</v>
      </c>
      <c r="I116" s="177"/>
    </row>
    <row r="117" spans="1:9" s="17" customFormat="1" ht="15">
      <c r="A117" s="177"/>
      <c r="B117" s="36"/>
      <c r="C117" s="177"/>
      <c r="D117" s="108"/>
      <c r="E117" s="177"/>
      <c r="F117" s="25"/>
      <c r="G117" s="177"/>
      <c r="H117" s="177"/>
      <c r="I117" s="177"/>
    </row>
    <row r="118" spans="1:9" s="17" customFormat="1" ht="15">
      <c r="A118" s="177"/>
      <c r="B118" s="109" t="s">
        <v>224</v>
      </c>
      <c r="C118" s="177"/>
      <c r="D118" s="125"/>
      <c r="E118" s="177"/>
      <c r="F118" s="125"/>
      <c r="G118" s="177"/>
      <c r="H118" s="253"/>
      <c r="I118" s="177"/>
    </row>
    <row r="119" spans="1:9" s="17" customFormat="1" ht="60">
      <c r="A119" s="177"/>
      <c r="B119" s="126" t="str">
        <f>"Does the government disclose information on"&amp;RIGHT(B118,LEN(B118)-SEARCH(":",B118,1))&amp;"?"</f>
        <v>Does the government disclose information on Direct subnational payments?</v>
      </c>
      <c r="C119" s="177"/>
      <c r="D119" s="112" t="s">
        <v>102</v>
      </c>
      <c r="E119" s="177"/>
      <c r="F119" s="112" t="s">
        <v>225</v>
      </c>
      <c r="G119" s="177"/>
      <c r="H119" s="182"/>
      <c r="I119" s="177"/>
    </row>
    <row r="120" spans="1:9" s="17" customFormat="1" ht="15">
      <c r="A120" s="177"/>
      <c r="B120" s="130" t="s">
        <v>226</v>
      </c>
      <c r="C120" s="177"/>
      <c r="D120" s="128"/>
      <c r="E120" s="177"/>
      <c r="F120" s="128" t="s">
        <v>88</v>
      </c>
      <c r="G120" s="177"/>
      <c r="H120" s="184"/>
      <c r="I120" s="177"/>
    </row>
    <row r="121" spans="1:9" s="17" customFormat="1" ht="15">
      <c r="A121" s="177"/>
      <c r="B121" s="36"/>
      <c r="C121" s="177"/>
      <c r="D121" s="108"/>
      <c r="E121" s="177"/>
      <c r="F121" s="25"/>
      <c r="G121" s="177"/>
      <c r="H121" s="177"/>
      <c r="I121" s="177"/>
    </row>
    <row r="122" spans="1:9" s="17" customFormat="1" ht="15">
      <c r="A122" s="177"/>
      <c r="B122" s="109" t="s">
        <v>227</v>
      </c>
      <c r="C122" s="177"/>
      <c r="D122" s="125"/>
      <c r="E122" s="177"/>
      <c r="F122" s="25"/>
      <c r="G122" s="177"/>
      <c r="H122" s="253"/>
      <c r="I122" s="177"/>
    </row>
    <row r="123" spans="1:9" s="17" customFormat="1" ht="15">
      <c r="A123" s="177"/>
      <c r="B123" s="127" t="s">
        <v>228</v>
      </c>
      <c r="C123" s="177"/>
      <c r="D123" s="181">
        <f>IFERROR(IF(_xlfn.DAYS('Part 1 - About'!$E$24,'Part 1 - About'!$E$20)/365&gt;0,_xlfn.DAYS('Part 1 - About'!$E$24,'Part 1 - About'!$E$20)/365,_xlfn.DAYS('Part 1 - About'!$E$27,'Part 1 - About'!$E$20)/365),"Automatically completed using the 1. About sheet")</f>
        <v>2.2493150684931509</v>
      </c>
      <c r="E123" s="177"/>
      <c r="F123" s="25"/>
      <c r="G123" s="177"/>
      <c r="H123" s="197"/>
      <c r="I123" s="177"/>
    </row>
    <row r="124" spans="1:9" s="17" customFormat="1" ht="15">
      <c r="A124" s="177"/>
      <c r="B124" s="36"/>
      <c r="C124" s="177"/>
      <c r="D124" s="108"/>
      <c r="E124" s="177"/>
      <c r="F124" s="25"/>
      <c r="G124" s="177"/>
      <c r="H124" s="177"/>
      <c r="I124" s="177"/>
    </row>
    <row r="125" spans="1:9" s="17" customFormat="1" ht="15">
      <c r="A125" s="177"/>
      <c r="B125" s="109" t="s">
        <v>229</v>
      </c>
      <c r="C125" s="177"/>
      <c r="D125" s="125"/>
      <c r="E125" s="177"/>
      <c r="F125" s="125"/>
      <c r="G125" s="177"/>
      <c r="H125" s="253"/>
      <c r="I125" s="177"/>
    </row>
    <row r="126" spans="1:9" s="17" customFormat="1" ht="75" customHeight="1">
      <c r="A126" s="177"/>
      <c r="B126" s="121" t="s">
        <v>230</v>
      </c>
      <c r="C126" s="177"/>
      <c r="D126" s="112" t="s">
        <v>127</v>
      </c>
      <c r="E126" s="177"/>
      <c r="F126" s="112" t="s">
        <v>231</v>
      </c>
      <c r="G126" s="177"/>
      <c r="H126" s="198" t="s">
        <v>232</v>
      </c>
      <c r="I126" s="177"/>
    </row>
    <row r="127" spans="1:9" s="17" customFormat="1" ht="135" customHeight="1">
      <c r="A127" s="177"/>
      <c r="B127" s="122" t="s">
        <v>233</v>
      </c>
      <c r="C127" s="177"/>
      <c r="D127" s="112" t="s">
        <v>127</v>
      </c>
      <c r="E127" s="177"/>
      <c r="F127" s="112" t="s">
        <v>231</v>
      </c>
      <c r="G127" s="177"/>
      <c r="H127" s="185" t="s">
        <v>234</v>
      </c>
      <c r="I127" s="177"/>
    </row>
    <row r="128" spans="1:9" s="17" customFormat="1" ht="135" customHeight="1">
      <c r="A128" s="177"/>
      <c r="B128" s="111" t="s">
        <v>235</v>
      </c>
      <c r="C128" s="177"/>
      <c r="D128" s="112" t="s">
        <v>127</v>
      </c>
      <c r="E128" s="177"/>
      <c r="F128" s="112" t="s">
        <v>231</v>
      </c>
      <c r="G128" s="177"/>
      <c r="H128" s="185"/>
      <c r="I128" s="177"/>
    </row>
    <row r="129" spans="1:16" s="17" customFormat="1" ht="135" customHeight="1">
      <c r="A129" s="177"/>
      <c r="B129" s="113" t="s">
        <v>236</v>
      </c>
      <c r="C129" s="177"/>
      <c r="D129" s="112" t="s">
        <v>127</v>
      </c>
      <c r="E129" s="177"/>
      <c r="F129" s="112" t="s">
        <v>231</v>
      </c>
      <c r="G129" s="177"/>
      <c r="H129" s="185"/>
      <c r="I129" s="177"/>
      <c r="J129" s="177"/>
      <c r="K129" s="177"/>
      <c r="L129" s="177"/>
      <c r="M129" s="177"/>
      <c r="N129" s="177"/>
      <c r="O129" s="177"/>
      <c r="P129" s="177"/>
    </row>
    <row r="130" spans="1:16" s="17" customFormat="1" ht="135" customHeight="1">
      <c r="A130" s="177"/>
      <c r="B130" s="111" t="s">
        <v>237</v>
      </c>
      <c r="C130" s="177"/>
      <c r="D130" s="112" t="s">
        <v>127</v>
      </c>
      <c r="E130" s="177"/>
      <c r="F130" s="300" t="s">
        <v>238</v>
      </c>
      <c r="G130" s="177"/>
      <c r="H130" s="185"/>
      <c r="I130" s="177"/>
      <c r="J130" s="177"/>
      <c r="K130" s="177"/>
      <c r="L130" s="177"/>
      <c r="M130" s="177"/>
      <c r="N130" s="177"/>
      <c r="O130" s="177"/>
      <c r="P130" s="177"/>
    </row>
    <row r="131" spans="1:16" s="17" customFormat="1" ht="135" customHeight="1">
      <c r="A131" s="177"/>
      <c r="B131" s="114" t="s">
        <v>239</v>
      </c>
      <c r="C131" s="177"/>
      <c r="D131" s="128" t="s">
        <v>127</v>
      </c>
      <c r="E131" s="177"/>
      <c r="F131" s="301"/>
      <c r="G131" s="177"/>
      <c r="H131" s="186"/>
      <c r="I131" s="177"/>
      <c r="J131" s="177"/>
      <c r="K131" s="177"/>
      <c r="L131" s="177"/>
      <c r="M131" s="177"/>
      <c r="N131" s="177"/>
      <c r="O131" s="177"/>
      <c r="P131" s="177"/>
    </row>
    <row r="132" spans="1:16" s="17" customFormat="1" ht="15">
      <c r="A132" s="177"/>
      <c r="B132" s="36"/>
      <c r="C132" s="177"/>
      <c r="D132" s="108"/>
      <c r="E132" s="177"/>
      <c r="F132" s="301"/>
      <c r="G132" s="177"/>
      <c r="H132" s="177"/>
      <c r="I132" s="177"/>
      <c r="J132" s="177"/>
      <c r="K132" s="177"/>
      <c r="L132" s="177"/>
      <c r="M132" s="177"/>
      <c r="N132" s="177"/>
      <c r="O132" s="177"/>
      <c r="P132" s="177"/>
    </row>
    <row r="133" spans="1:16" s="17" customFormat="1" ht="15">
      <c r="A133" s="177"/>
      <c r="B133" s="109" t="s">
        <v>240</v>
      </c>
      <c r="C133" s="177"/>
      <c r="D133" s="125"/>
      <c r="E133" s="177"/>
      <c r="F133" s="125"/>
      <c r="G133" s="177"/>
      <c r="H133" s="253"/>
      <c r="I133" s="177"/>
      <c r="J133" s="177"/>
      <c r="K133" s="177"/>
      <c r="L133" s="177"/>
      <c r="M133" s="177"/>
      <c r="N133" s="177"/>
      <c r="O133" s="177"/>
      <c r="P133" s="177"/>
    </row>
    <row r="134" spans="1:16" s="17" customFormat="1" ht="43.9" customHeight="1">
      <c r="A134" s="177"/>
      <c r="B134" s="126" t="s">
        <v>241</v>
      </c>
      <c r="C134" s="177"/>
      <c r="D134" s="112" t="s">
        <v>127</v>
      </c>
      <c r="E134" s="177"/>
      <c r="F134" s="207" t="s">
        <v>242</v>
      </c>
      <c r="G134" s="177"/>
      <c r="H134" s="182"/>
      <c r="I134" s="177"/>
      <c r="J134" s="177"/>
      <c r="K134" s="177"/>
      <c r="L134" s="177"/>
      <c r="M134" s="177"/>
      <c r="N134" s="177"/>
      <c r="O134" s="177"/>
      <c r="P134" s="177"/>
    </row>
    <row r="135" spans="1:16" s="17" customFormat="1" ht="30">
      <c r="A135" s="177"/>
      <c r="B135" s="130" t="s">
        <v>243</v>
      </c>
      <c r="C135" s="177"/>
      <c r="D135" s="221">
        <v>0</v>
      </c>
      <c r="E135" s="177"/>
      <c r="F135" s="128" t="str">
        <f>IF(D135=Lists!$K$4,"&lt; Input URL to data source &gt;",IF(D135=Lists!$K$5,"&lt; Reference section in EITI Report &gt;",IF(D135=Lists!$K$6,"&lt; Reference evidence of non-applicability &gt;","")))</f>
        <v/>
      </c>
      <c r="G135" s="177"/>
      <c r="H135" s="184"/>
      <c r="I135" s="177"/>
      <c r="J135" s="177"/>
      <c r="K135" s="177"/>
      <c r="L135" s="177"/>
      <c r="M135" s="177"/>
      <c r="N135" s="177"/>
      <c r="O135" s="177"/>
      <c r="P135" s="177"/>
    </row>
    <row r="136" spans="1:16" s="17" customFormat="1" ht="15">
      <c r="A136" s="177"/>
      <c r="B136" s="36"/>
      <c r="C136" s="177"/>
      <c r="D136" s="108"/>
      <c r="E136" s="177"/>
      <c r="F136" s="228"/>
      <c r="G136" s="177"/>
      <c r="H136" s="177"/>
      <c r="I136" s="177"/>
      <c r="J136" s="177"/>
      <c r="K136" s="177"/>
      <c r="L136" s="177"/>
      <c r="M136" s="177"/>
      <c r="N136" s="177"/>
      <c r="O136" s="177"/>
      <c r="P136" s="177"/>
    </row>
    <row r="137" spans="1:16" s="17" customFormat="1" ht="15">
      <c r="A137" s="177"/>
      <c r="B137" s="109" t="s">
        <v>244</v>
      </c>
      <c r="C137" s="177"/>
      <c r="D137" s="125"/>
      <c r="E137" s="177"/>
      <c r="F137" s="222"/>
      <c r="G137" s="177"/>
      <c r="H137" s="253"/>
      <c r="I137" s="177"/>
      <c r="J137" s="177"/>
      <c r="K137" s="177"/>
      <c r="L137" s="177"/>
      <c r="M137" s="177"/>
      <c r="N137" s="177"/>
      <c r="O137" s="177"/>
      <c r="P137" s="177"/>
    </row>
    <row r="138" spans="1:16" s="17" customFormat="1" ht="60">
      <c r="A138" s="177"/>
      <c r="B138" s="126" t="s">
        <v>245</v>
      </c>
      <c r="C138" s="177"/>
      <c r="D138" s="112" t="s">
        <v>102</v>
      </c>
      <c r="E138" s="177"/>
      <c r="F138" s="112" t="s">
        <v>225</v>
      </c>
      <c r="G138" s="177"/>
      <c r="H138" s="182"/>
      <c r="I138" s="177"/>
      <c r="J138" s="177"/>
      <c r="K138" s="177"/>
      <c r="L138" s="177"/>
      <c r="M138" s="177"/>
      <c r="N138" s="177"/>
      <c r="O138" s="177"/>
      <c r="P138" s="177"/>
    </row>
    <row r="139" spans="1:16" s="17" customFormat="1" ht="30">
      <c r="A139" s="177"/>
      <c r="B139" s="129" t="s">
        <v>246</v>
      </c>
      <c r="C139" s="177"/>
      <c r="D139" s="112"/>
      <c r="E139" s="177"/>
      <c r="F139" s="112" t="s">
        <v>88</v>
      </c>
      <c r="G139" s="177"/>
      <c r="H139" s="182"/>
      <c r="I139" s="177"/>
      <c r="J139" s="177"/>
      <c r="K139" s="177"/>
      <c r="L139" s="177"/>
      <c r="M139" s="177"/>
      <c r="N139" s="177"/>
      <c r="O139" s="177"/>
      <c r="P139" s="177"/>
    </row>
    <row r="140" spans="1:16" s="17" customFormat="1" ht="15">
      <c r="A140" s="177"/>
      <c r="B140" s="130" t="s">
        <v>247</v>
      </c>
      <c r="C140" s="177"/>
      <c r="D140" s="128"/>
      <c r="E140" s="177"/>
      <c r="F140" s="128" t="s">
        <v>88</v>
      </c>
      <c r="G140" s="177"/>
      <c r="H140" s="184"/>
      <c r="I140" s="177"/>
      <c r="J140" s="177"/>
      <c r="K140" s="177"/>
      <c r="L140" s="177"/>
      <c r="M140" s="177"/>
      <c r="N140" s="177"/>
      <c r="O140" s="177"/>
      <c r="P140" s="177"/>
    </row>
    <row r="141" spans="1:16" s="17" customFormat="1" ht="15">
      <c r="A141" s="177"/>
      <c r="B141" s="36"/>
      <c r="C141" s="177"/>
      <c r="D141" s="108"/>
      <c r="E141" s="177"/>
      <c r="F141" s="25"/>
      <c r="G141" s="177"/>
      <c r="H141" s="177"/>
      <c r="I141" s="177"/>
      <c r="J141" s="177"/>
      <c r="K141" s="177"/>
      <c r="L141" s="177"/>
      <c r="M141" s="177"/>
      <c r="N141" s="177"/>
      <c r="O141" s="177"/>
      <c r="P141" s="177"/>
    </row>
    <row r="142" spans="1:16" s="17" customFormat="1" ht="15">
      <c r="A142" s="177"/>
      <c r="B142" s="109" t="s">
        <v>248</v>
      </c>
      <c r="C142" s="177"/>
      <c r="D142" s="125"/>
      <c r="E142" s="177"/>
      <c r="F142" s="125"/>
      <c r="G142" s="177"/>
      <c r="H142" s="253"/>
      <c r="I142" s="177"/>
      <c r="J142" s="177"/>
      <c r="K142" s="177"/>
      <c r="L142" s="177"/>
      <c r="M142" s="177"/>
      <c r="N142" s="177"/>
      <c r="O142" s="177"/>
      <c r="P142" s="177"/>
    </row>
    <row r="143" spans="1:16" s="17" customFormat="1" ht="90" customHeight="1">
      <c r="A143" s="177"/>
      <c r="B143" s="126" t="s">
        <v>249</v>
      </c>
      <c r="C143" s="177"/>
      <c r="D143" s="112" t="s">
        <v>127</v>
      </c>
      <c r="E143" s="177"/>
      <c r="F143" s="112" t="s">
        <v>250</v>
      </c>
      <c r="G143" s="177"/>
      <c r="H143" s="182"/>
      <c r="I143" s="177"/>
      <c r="J143" s="177"/>
      <c r="K143" s="177"/>
      <c r="L143" s="177"/>
      <c r="M143" s="177"/>
      <c r="N143" s="177"/>
      <c r="O143" s="177"/>
      <c r="P143" s="177"/>
    </row>
    <row r="144" spans="1:16" s="17" customFormat="1" ht="45">
      <c r="A144" s="177"/>
      <c r="B144" s="126" t="s">
        <v>251</v>
      </c>
      <c r="C144" s="177"/>
      <c r="D144" s="112" t="s">
        <v>127</v>
      </c>
      <c r="E144" s="177"/>
      <c r="F144" s="112" t="s">
        <v>252</v>
      </c>
      <c r="G144" s="177"/>
      <c r="H144" s="182"/>
      <c r="I144" s="177"/>
      <c r="J144" s="177"/>
      <c r="K144" s="177"/>
      <c r="L144" s="177"/>
      <c r="M144" s="177"/>
      <c r="N144" s="177"/>
      <c r="O144" s="177"/>
      <c r="P144" s="177"/>
    </row>
    <row r="145" spans="1:16" s="17" customFormat="1" ht="45">
      <c r="A145" s="177"/>
      <c r="B145" s="127" t="s">
        <v>253</v>
      </c>
      <c r="C145" s="177"/>
      <c r="D145" s="128" t="s">
        <v>127</v>
      </c>
      <c r="E145" s="177"/>
      <c r="F145" s="128" t="s">
        <v>252</v>
      </c>
      <c r="G145" s="177"/>
      <c r="H145" s="184"/>
      <c r="I145" s="177"/>
      <c r="J145" s="177"/>
      <c r="K145" s="177"/>
      <c r="L145" s="177"/>
      <c r="M145" s="177"/>
      <c r="N145" s="177"/>
      <c r="O145" s="177"/>
      <c r="P145" s="177"/>
    </row>
    <row r="146" spans="1:16" s="17" customFormat="1" ht="15">
      <c r="A146" s="177"/>
      <c r="B146" s="36"/>
      <c r="C146" s="177"/>
      <c r="D146" s="108"/>
      <c r="E146" s="177"/>
      <c r="F146" s="25"/>
      <c r="G146" s="177"/>
      <c r="H146" s="177"/>
      <c r="I146" s="177"/>
      <c r="J146" s="177"/>
      <c r="K146" s="177"/>
      <c r="L146" s="177"/>
      <c r="M146" s="177"/>
      <c r="N146" s="177"/>
      <c r="O146" s="177"/>
      <c r="P146" s="177"/>
    </row>
    <row r="147" spans="1:16" s="17" customFormat="1" ht="15">
      <c r="A147" s="177"/>
      <c r="B147" s="109" t="s">
        <v>254</v>
      </c>
      <c r="C147" s="177"/>
      <c r="D147" s="125"/>
      <c r="E147" s="177"/>
      <c r="F147" s="125"/>
      <c r="G147" s="177"/>
      <c r="H147" s="253"/>
      <c r="I147" s="177"/>
      <c r="J147" s="177"/>
      <c r="K147" s="177"/>
      <c r="L147" s="177"/>
      <c r="M147" s="177"/>
      <c r="N147" s="177"/>
      <c r="O147" s="177"/>
      <c r="P147" s="177"/>
    </row>
    <row r="148" spans="1:16" s="17" customFormat="1" ht="49.9" customHeight="1">
      <c r="A148" s="177"/>
      <c r="B148" s="126" t="s">
        <v>255</v>
      </c>
      <c r="C148" s="177"/>
      <c r="D148" s="112" t="s">
        <v>127</v>
      </c>
      <c r="E148" s="177"/>
      <c r="F148" s="207" t="s">
        <v>256</v>
      </c>
      <c r="G148" s="177"/>
      <c r="H148" s="182"/>
      <c r="I148" s="177"/>
      <c r="J148" s="177"/>
      <c r="K148" s="177"/>
      <c r="L148" s="177"/>
      <c r="M148" s="177"/>
      <c r="N148" s="177"/>
      <c r="O148" s="177"/>
      <c r="P148" s="177"/>
    </row>
    <row r="149" spans="1:16" s="17" customFormat="1" ht="15">
      <c r="A149" s="177"/>
      <c r="B149" s="129" t="s">
        <v>257</v>
      </c>
      <c r="C149" s="177"/>
      <c r="D149" s="220">
        <v>15689756</v>
      </c>
      <c r="E149" s="177"/>
      <c r="F149" s="112" t="s">
        <v>88</v>
      </c>
      <c r="G149" s="177"/>
      <c r="H149" s="182"/>
      <c r="I149" s="177"/>
      <c r="J149" s="177"/>
      <c r="K149" s="177"/>
      <c r="L149" s="177"/>
      <c r="M149" s="177"/>
      <c r="N149" s="177"/>
      <c r="O149" s="177"/>
      <c r="P149" s="177"/>
    </row>
    <row r="150" spans="1:16" s="17" customFormat="1" ht="15">
      <c r="A150" s="177"/>
      <c r="B150" s="129" t="s">
        <v>258</v>
      </c>
      <c r="C150" s="177"/>
      <c r="D150" s="220">
        <v>5018274</v>
      </c>
      <c r="E150" s="254"/>
      <c r="F150" s="112" t="s">
        <v>88</v>
      </c>
      <c r="G150" s="177"/>
      <c r="H150" s="182"/>
      <c r="I150" s="177"/>
      <c r="J150" s="177"/>
      <c r="K150" s="177"/>
      <c r="L150" s="177"/>
      <c r="M150" s="177"/>
      <c r="N150" s="177"/>
      <c r="O150" s="177"/>
      <c r="P150" s="177"/>
    </row>
    <row r="151" spans="1:16" s="17" customFormat="1" ht="15">
      <c r="A151" s="177"/>
      <c r="B151" s="126" t="s">
        <v>259</v>
      </c>
      <c r="C151" s="177"/>
      <c r="D151" s="112" t="s">
        <v>76</v>
      </c>
      <c r="E151" s="177"/>
      <c r="F151" s="222" t="s">
        <v>260</v>
      </c>
      <c r="G151" s="177"/>
      <c r="H151" s="182"/>
      <c r="I151" s="177"/>
      <c r="J151" s="177"/>
      <c r="K151" s="177"/>
      <c r="L151" s="177"/>
      <c r="M151" s="177"/>
      <c r="N151" s="177"/>
      <c r="O151" s="177"/>
      <c r="P151" s="177"/>
    </row>
    <row r="152" spans="1:16" s="17" customFormat="1" ht="15">
      <c r="A152" s="177"/>
      <c r="B152" s="129" t="s">
        <v>261</v>
      </c>
      <c r="C152" s="177"/>
      <c r="D152" s="220"/>
      <c r="E152" s="177"/>
      <c r="F152" s="112" t="s">
        <v>88</v>
      </c>
      <c r="G152" s="177"/>
      <c r="H152" s="182"/>
      <c r="I152" s="177"/>
      <c r="J152" s="177"/>
      <c r="K152" s="177"/>
      <c r="L152" s="177"/>
      <c r="M152" s="177"/>
      <c r="N152" s="177"/>
      <c r="O152" s="177"/>
      <c r="P152" s="177"/>
    </row>
    <row r="153" spans="1:16" s="17" customFormat="1" ht="15">
      <c r="A153" s="177"/>
      <c r="B153" s="129" t="s">
        <v>262</v>
      </c>
      <c r="C153" s="177"/>
      <c r="D153" s="220"/>
      <c r="E153" s="177"/>
      <c r="F153" s="112" t="s">
        <v>88</v>
      </c>
      <c r="G153" s="177"/>
      <c r="H153" s="182"/>
      <c r="I153" s="177"/>
      <c r="J153" s="177"/>
      <c r="K153" s="177"/>
      <c r="L153" s="177"/>
      <c r="M153" s="177"/>
      <c r="N153" s="177"/>
      <c r="O153" s="177"/>
      <c r="P153" s="177"/>
    </row>
    <row r="154" spans="1:16" s="17" customFormat="1" ht="15">
      <c r="A154" s="177"/>
      <c r="B154" s="126" t="s">
        <v>263</v>
      </c>
      <c r="C154" s="177"/>
      <c r="D154" s="112" t="s">
        <v>76</v>
      </c>
      <c r="E154" s="177"/>
      <c r="F154" s="112" t="s">
        <v>264</v>
      </c>
      <c r="G154" s="177"/>
      <c r="H154" s="182"/>
      <c r="I154" s="177"/>
      <c r="J154" s="177"/>
      <c r="K154" s="177"/>
      <c r="L154" s="177"/>
      <c r="M154" s="177"/>
      <c r="N154" s="177"/>
      <c r="O154" s="177"/>
      <c r="P154" s="177"/>
    </row>
    <row r="155" spans="1:16" s="17" customFormat="1" ht="15">
      <c r="A155" s="177"/>
      <c r="B155" s="129" t="s">
        <v>265</v>
      </c>
      <c r="C155" s="177"/>
      <c r="D155" s="220">
        <v>118000</v>
      </c>
      <c r="E155" s="177"/>
      <c r="F155" s="112" t="s">
        <v>88</v>
      </c>
      <c r="G155" s="177"/>
      <c r="H155" s="182"/>
      <c r="I155" s="177"/>
      <c r="J155" s="177"/>
      <c r="K155" s="177"/>
      <c r="L155" s="177"/>
      <c r="M155" s="177"/>
      <c r="N155" s="177"/>
      <c r="O155" s="177"/>
      <c r="P155" s="177"/>
    </row>
    <row r="156" spans="1:16" s="17" customFormat="1" ht="15">
      <c r="A156" s="177"/>
      <c r="B156" s="130" t="s">
        <v>266</v>
      </c>
      <c r="C156" s="177"/>
      <c r="D156" s="128">
        <v>0</v>
      </c>
      <c r="E156" s="177"/>
      <c r="F156" s="128" t="s">
        <v>88</v>
      </c>
      <c r="G156" s="177"/>
      <c r="H156" s="184"/>
      <c r="I156" s="177"/>
      <c r="J156" s="177"/>
      <c r="K156" s="177"/>
      <c r="L156" s="177"/>
      <c r="M156" s="177"/>
      <c r="N156" s="177"/>
      <c r="O156" s="177"/>
      <c r="P156" s="177"/>
    </row>
    <row r="157" spans="1:16" s="17" customFormat="1" ht="15">
      <c r="A157" s="177"/>
      <c r="B157" s="36"/>
      <c r="C157" s="177"/>
      <c r="D157" s="108"/>
      <c r="E157" s="177"/>
      <c r="F157" s="25"/>
      <c r="G157" s="177"/>
      <c r="H157" s="177"/>
      <c r="I157" s="177"/>
      <c r="J157" s="177"/>
      <c r="K157" s="177"/>
      <c r="L157" s="177"/>
      <c r="M157" s="177"/>
      <c r="N157" s="177"/>
      <c r="O157" s="177"/>
      <c r="P157" s="177"/>
    </row>
    <row r="158" spans="1:16" s="17" customFormat="1" ht="15">
      <c r="A158" s="177"/>
      <c r="B158" s="109" t="s">
        <v>267</v>
      </c>
      <c r="C158" s="177"/>
      <c r="D158" s="125"/>
      <c r="E158" s="177"/>
      <c r="F158" s="125"/>
      <c r="G158" s="177"/>
      <c r="H158" s="253"/>
      <c r="I158" s="177"/>
      <c r="J158" s="177"/>
      <c r="K158" s="177"/>
      <c r="L158" s="177"/>
      <c r="M158" s="177"/>
      <c r="N158" s="177"/>
      <c r="O158" s="177"/>
      <c r="P158" s="177"/>
    </row>
    <row r="159" spans="1:16" s="17" customFormat="1" ht="30" customHeight="1">
      <c r="A159" s="177"/>
      <c r="B159" s="126" t="s">
        <v>268</v>
      </c>
      <c r="C159" s="177"/>
      <c r="D159" s="112" t="s">
        <v>127</v>
      </c>
      <c r="E159" s="177"/>
      <c r="F159" s="207" t="s">
        <v>269</v>
      </c>
      <c r="G159" s="177"/>
      <c r="H159" s="182"/>
      <c r="I159" s="177"/>
      <c r="J159" s="177"/>
      <c r="K159" s="177"/>
      <c r="L159" s="177"/>
      <c r="M159" s="177"/>
      <c r="N159" s="177"/>
      <c r="O159" s="177"/>
      <c r="P159" s="177"/>
    </row>
    <row r="160" spans="1:16" s="17" customFormat="1" ht="15">
      <c r="A160" s="177"/>
      <c r="B160" s="130" t="s">
        <v>270</v>
      </c>
      <c r="C160" s="177"/>
      <c r="D160" s="221">
        <v>0</v>
      </c>
      <c r="E160" s="177"/>
      <c r="F160" s="128" t="s">
        <v>88</v>
      </c>
      <c r="G160" s="177"/>
      <c r="H160" s="184"/>
      <c r="I160" s="177"/>
      <c r="J160" s="177"/>
      <c r="K160" s="177"/>
      <c r="L160" s="177"/>
      <c r="M160" s="177"/>
      <c r="N160" s="177"/>
      <c r="O160" s="177"/>
      <c r="P160" s="177"/>
    </row>
    <row r="161" spans="1:9" s="17" customFormat="1" ht="15">
      <c r="A161" s="177"/>
      <c r="B161" s="36"/>
      <c r="C161" s="177"/>
      <c r="D161" s="108"/>
      <c r="E161" s="177"/>
      <c r="F161" s="25"/>
      <c r="G161" s="177"/>
      <c r="H161" s="177"/>
      <c r="I161" s="177"/>
    </row>
    <row r="162" spans="1:9" s="17" customFormat="1" ht="15">
      <c r="A162" s="177"/>
      <c r="B162" s="109" t="s">
        <v>271</v>
      </c>
      <c r="C162" s="177"/>
      <c r="D162" s="131"/>
      <c r="E162" s="177"/>
      <c r="F162" s="132"/>
      <c r="G162" s="177"/>
      <c r="H162" s="253"/>
      <c r="I162" s="177"/>
    </row>
    <row r="163" spans="1:9" s="17" customFormat="1" ht="43.15">
      <c r="A163" s="177"/>
      <c r="B163" s="133" t="s">
        <v>272</v>
      </c>
      <c r="C163" s="177"/>
      <c r="D163" s="112" t="s">
        <v>127</v>
      </c>
      <c r="E163" s="177"/>
      <c r="F163" s="207" t="s">
        <v>273</v>
      </c>
      <c r="G163" s="177"/>
      <c r="H163" s="182"/>
      <c r="I163" s="177"/>
    </row>
    <row r="164" spans="1:9" s="17" customFormat="1" ht="15">
      <c r="A164" s="177"/>
      <c r="B164" s="126" t="s">
        <v>274</v>
      </c>
      <c r="C164" s="177"/>
      <c r="D164" s="220"/>
      <c r="E164" s="177"/>
      <c r="F164" s="112" t="s">
        <v>88</v>
      </c>
      <c r="G164" s="177"/>
      <c r="H164" s="182"/>
      <c r="I164" s="177"/>
    </row>
    <row r="165" spans="1:9" s="17" customFormat="1" ht="15">
      <c r="A165" s="177"/>
      <c r="B165" s="121" t="s">
        <v>275</v>
      </c>
      <c r="C165" s="177"/>
      <c r="D165" s="219" t="s">
        <v>276</v>
      </c>
      <c r="E165" s="177"/>
      <c r="F165" s="112"/>
      <c r="G165" s="177"/>
      <c r="H165" s="182"/>
      <c r="I165" s="177"/>
    </row>
    <row r="166" spans="1:9" s="17" customFormat="1" ht="15">
      <c r="A166" s="177"/>
      <c r="B166" s="111" t="s">
        <v>277</v>
      </c>
      <c r="C166" s="177"/>
      <c r="D166" s="229">
        <v>2017900000</v>
      </c>
      <c r="E166" s="177"/>
      <c r="F166" s="112" t="s">
        <v>88</v>
      </c>
      <c r="G166" s="177"/>
      <c r="H166" s="182"/>
      <c r="I166" s="177"/>
    </row>
    <row r="167" spans="1:9" s="17" customFormat="1" ht="15">
      <c r="A167" s="177"/>
      <c r="B167" s="111" t="s">
        <v>278</v>
      </c>
      <c r="C167" s="177"/>
      <c r="D167" s="220">
        <v>805000000</v>
      </c>
      <c r="E167" s="177"/>
      <c r="F167" s="112" t="s">
        <v>88</v>
      </c>
      <c r="G167" s="177"/>
      <c r="H167" s="182"/>
      <c r="I167" s="177"/>
    </row>
    <row r="168" spans="1:9" s="17" customFormat="1" ht="15">
      <c r="A168" s="177"/>
      <c r="B168" s="111" t="s">
        <v>279</v>
      </c>
      <c r="C168" s="177"/>
      <c r="D168" s="220">
        <v>2698500000</v>
      </c>
      <c r="E168" s="177"/>
      <c r="F168" s="112" t="s">
        <v>88</v>
      </c>
      <c r="G168" s="177"/>
      <c r="H168" s="182"/>
      <c r="I168" s="177"/>
    </row>
    <row r="169" spans="1:9" s="17" customFormat="1" ht="15">
      <c r="A169" s="177"/>
      <c r="B169" s="111" t="s">
        <v>280</v>
      </c>
      <c r="C169" s="177"/>
      <c r="D169" s="220">
        <v>5282400</v>
      </c>
      <c r="E169" s="177"/>
      <c r="F169" s="112" t="s">
        <v>88</v>
      </c>
      <c r="G169" s="177"/>
      <c r="H169" s="182"/>
      <c r="I169" s="177"/>
    </row>
    <row r="170" spans="1:9" s="17" customFormat="1" ht="15">
      <c r="A170" s="177"/>
      <c r="B170" s="111" t="s">
        <v>281</v>
      </c>
      <c r="C170" s="177"/>
      <c r="D170" s="220">
        <v>5680000</v>
      </c>
      <c r="E170" s="177"/>
      <c r="F170" s="112" t="s">
        <v>88</v>
      </c>
      <c r="G170" s="177"/>
      <c r="H170" s="182"/>
      <c r="I170" s="177"/>
    </row>
    <row r="171" spans="1:9" s="17" customFormat="1" ht="15">
      <c r="A171" s="177"/>
      <c r="B171" s="111" t="s">
        <v>282</v>
      </c>
      <c r="C171" s="177"/>
      <c r="D171" s="112">
        <v>555</v>
      </c>
      <c r="E171" s="177"/>
      <c r="F171" s="112" t="s">
        <v>283</v>
      </c>
      <c r="G171" s="177"/>
      <c r="H171" s="182"/>
      <c r="I171" s="177"/>
    </row>
    <row r="172" spans="1:9" s="17" customFormat="1" ht="15">
      <c r="A172" s="177"/>
      <c r="B172" s="111" t="s">
        <v>284</v>
      </c>
      <c r="C172" s="177"/>
      <c r="D172" s="112">
        <v>96</v>
      </c>
      <c r="E172" s="177"/>
      <c r="F172" s="112" t="s">
        <v>283</v>
      </c>
      <c r="G172" s="177"/>
      <c r="H172" s="182"/>
      <c r="I172" s="177"/>
    </row>
    <row r="173" spans="1:9" s="17" customFormat="1" ht="15">
      <c r="A173" s="177"/>
      <c r="B173" s="111" t="s">
        <v>285</v>
      </c>
      <c r="C173" s="177"/>
      <c r="D173" s="112">
        <v>651</v>
      </c>
      <c r="E173" s="177"/>
      <c r="F173" s="112" t="s">
        <v>283</v>
      </c>
      <c r="G173" s="177"/>
      <c r="H173" s="182"/>
      <c r="I173" s="177"/>
    </row>
    <row r="174" spans="1:9" s="17" customFormat="1" ht="15">
      <c r="A174" s="177"/>
      <c r="B174" s="111" t="s">
        <v>286</v>
      </c>
      <c r="C174" s="177"/>
      <c r="D174" s="112" t="s">
        <v>276</v>
      </c>
      <c r="E174" s="177"/>
      <c r="F174" s="112" t="s">
        <v>283</v>
      </c>
      <c r="G174" s="177"/>
      <c r="H174" s="182"/>
      <c r="I174" s="177"/>
    </row>
    <row r="175" spans="1:9" s="17" customFormat="1" ht="15">
      <c r="A175" s="177"/>
      <c r="B175" s="111" t="s">
        <v>287</v>
      </c>
      <c r="C175" s="177"/>
      <c r="D175" s="112" t="s">
        <v>276</v>
      </c>
      <c r="E175" s="177"/>
      <c r="F175" s="112" t="s">
        <v>88</v>
      </c>
      <c r="G175" s="177"/>
      <c r="H175" s="182"/>
      <c r="I175" s="177"/>
    </row>
    <row r="176" spans="1:9" s="17" customFormat="1" ht="15">
      <c r="A176" s="177"/>
      <c r="B176" s="120" t="s">
        <v>288</v>
      </c>
      <c r="C176" s="177"/>
      <c r="D176" s="128" t="s">
        <v>276</v>
      </c>
      <c r="E176" s="177"/>
      <c r="F176" s="128" t="s">
        <v>88</v>
      </c>
      <c r="G176" s="177"/>
      <c r="H176" s="184"/>
      <c r="I176" s="177"/>
    </row>
    <row r="177" spans="1:9" s="17" customFormat="1" ht="15">
      <c r="A177" s="177"/>
      <c r="B177" s="25"/>
      <c r="C177" s="177"/>
      <c r="D177" s="134"/>
      <c r="E177" s="177"/>
      <c r="F177" s="25"/>
      <c r="G177" s="177"/>
      <c r="H177" s="177"/>
      <c r="I177" s="177"/>
    </row>
    <row r="178" spans="1:9" s="17" customFormat="1" ht="15">
      <c r="A178" s="177"/>
      <c r="B178" s="109" t="s">
        <v>289</v>
      </c>
      <c r="C178" s="177"/>
      <c r="D178" s="110"/>
      <c r="E178" s="177"/>
      <c r="F178" s="110"/>
      <c r="G178" s="177"/>
      <c r="H178" s="253"/>
      <c r="I178" s="177"/>
    </row>
    <row r="179" spans="1:9" s="17" customFormat="1" ht="15">
      <c r="A179" s="177"/>
      <c r="B179" s="111" t="s">
        <v>125</v>
      </c>
      <c r="C179" s="177"/>
      <c r="D179" s="112"/>
      <c r="E179" s="177"/>
      <c r="F179" s="112"/>
      <c r="G179" s="177"/>
      <c r="H179" s="182"/>
      <c r="I179" s="177"/>
    </row>
    <row r="180" spans="1:9" s="17" customFormat="1" ht="30" customHeight="1">
      <c r="A180" s="177"/>
      <c r="B180" s="122" t="s">
        <v>290</v>
      </c>
      <c r="C180" s="177"/>
      <c r="D180" s="112" t="s">
        <v>127</v>
      </c>
      <c r="E180" s="177"/>
      <c r="F180" s="207" t="s">
        <v>291</v>
      </c>
      <c r="G180" s="177"/>
      <c r="H180" s="182"/>
      <c r="I180" s="177"/>
    </row>
    <row r="181" spans="1:9" s="17" customFormat="1" ht="30">
      <c r="A181" s="254"/>
      <c r="B181" s="176" t="s">
        <v>292</v>
      </c>
      <c r="C181" s="255"/>
      <c r="D181" s="112" t="s">
        <v>127</v>
      </c>
      <c r="E181" s="177"/>
      <c r="F181" s="207" t="s">
        <v>291</v>
      </c>
      <c r="G181" s="177"/>
      <c r="H181" s="182"/>
      <c r="I181" s="177"/>
    </row>
    <row r="182" spans="1:9" s="17" customFormat="1" ht="30">
      <c r="A182" s="177"/>
      <c r="B182" s="123" t="s">
        <v>293</v>
      </c>
      <c r="C182" s="255"/>
      <c r="D182" s="128" t="s">
        <v>76</v>
      </c>
      <c r="E182" s="177"/>
      <c r="F182" s="230" t="s">
        <v>294</v>
      </c>
      <c r="G182" s="177"/>
      <c r="H182" s="184"/>
      <c r="I182" s="177"/>
    </row>
    <row r="183" spans="1:9" s="17" customFormat="1" ht="15.6" thickBot="1">
      <c r="A183" s="177"/>
      <c r="B183" s="135"/>
      <c r="C183" s="249"/>
      <c r="D183" s="136"/>
      <c r="E183" s="249"/>
      <c r="F183" s="135"/>
      <c r="G183" s="249"/>
      <c r="H183" s="249"/>
      <c r="I183" s="177"/>
    </row>
    <row r="184" spans="1:9" s="17" customFormat="1" ht="15">
      <c r="A184" s="177"/>
      <c r="B184" s="25"/>
      <c r="C184" s="177"/>
      <c r="D184" s="134"/>
      <c r="E184" s="177"/>
      <c r="F184" s="25"/>
      <c r="G184" s="177"/>
      <c r="H184" s="177"/>
      <c r="I184" s="177"/>
    </row>
    <row r="185" spans="1:9" s="17" customFormat="1" ht="15.6" thickBot="1">
      <c r="A185" s="177"/>
      <c r="B185" s="295" t="s">
        <v>32</v>
      </c>
      <c r="C185" s="296"/>
      <c r="D185" s="296"/>
      <c r="E185" s="296"/>
      <c r="F185" s="296"/>
      <c r="G185" s="296"/>
      <c r="H185" s="296"/>
      <c r="I185" s="177"/>
    </row>
    <row r="186" spans="1:9" s="17" customFormat="1" ht="15">
      <c r="A186" s="177"/>
      <c r="B186" s="297" t="s">
        <v>33</v>
      </c>
      <c r="C186" s="298"/>
      <c r="D186" s="298"/>
      <c r="E186" s="298"/>
      <c r="F186" s="298"/>
      <c r="G186" s="298"/>
      <c r="H186" s="298"/>
      <c r="I186" s="177"/>
    </row>
    <row r="187" spans="1:9" s="17" customFormat="1" ht="15.6" thickBot="1">
      <c r="A187" s="177"/>
      <c r="B187" s="180"/>
      <c r="C187" s="180"/>
      <c r="D187" s="180"/>
      <c r="E187" s="180"/>
      <c r="F187" s="180"/>
      <c r="G187" s="180"/>
      <c r="H187" s="180"/>
      <c r="I187" s="177"/>
    </row>
    <row r="188" spans="1:9" s="17" customFormat="1" ht="15">
      <c r="A188" s="177"/>
      <c r="B188" s="285" t="s">
        <v>34</v>
      </c>
      <c r="C188" s="285"/>
      <c r="D188" s="285"/>
      <c r="E188" s="285"/>
      <c r="F188" s="285"/>
      <c r="G188" s="285"/>
      <c r="H188" s="285"/>
      <c r="I188" s="177"/>
    </row>
    <row r="189" spans="1:9" s="17" customFormat="1" ht="15.75" customHeight="1">
      <c r="A189" s="177"/>
      <c r="B189" s="274" t="s">
        <v>35</v>
      </c>
      <c r="C189" s="274"/>
      <c r="D189" s="274"/>
      <c r="E189" s="274"/>
      <c r="F189" s="274"/>
      <c r="G189" s="274"/>
      <c r="H189" s="274"/>
      <c r="I189" s="177"/>
    </row>
    <row r="190" spans="1:9" s="17" customFormat="1" ht="15">
      <c r="A190" s="177"/>
      <c r="B190" s="285" t="s">
        <v>37</v>
      </c>
      <c r="C190" s="285"/>
      <c r="D190" s="285"/>
      <c r="E190" s="285"/>
      <c r="F190" s="285"/>
      <c r="G190" s="285"/>
      <c r="H190" s="285"/>
      <c r="I190" s="177"/>
    </row>
    <row r="191" spans="1:9" s="17" customFormat="1" ht="15">
      <c r="A191" s="177"/>
      <c r="B191" s="25"/>
      <c r="C191" s="177"/>
      <c r="D191" s="134"/>
      <c r="E191" s="177"/>
      <c r="F191" s="25"/>
      <c r="G191" s="177"/>
      <c r="H191" s="177"/>
      <c r="I191" s="177"/>
    </row>
    <row r="192" spans="1:9" s="17" customFormat="1" ht="15">
      <c r="A192" s="177"/>
      <c r="B192" s="25"/>
      <c r="C192" s="177"/>
      <c r="D192" s="134"/>
      <c r="E192" s="177"/>
      <c r="F192" s="25"/>
      <c r="G192" s="177"/>
      <c r="H192" s="177"/>
      <c r="I192" s="177"/>
    </row>
    <row r="193" spans="1:9" s="17" customFormat="1" ht="15">
      <c r="A193" s="177"/>
      <c r="B193" s="25"/>
      <c r="C193" s="177"/>
      <c r="D193" s="134"/>
      <c r="E193" s="177"/>
      <c r="F193" s="25"/>
      <c r="G193" s="177"/>
      <c r="H193" s="177"/>
      <c r="I193" s="177"/>
    </row>
    <row r="194" spans="1:9" s="17" customFormat="1" ht="15">
      <c r="A194" s="177"/>
      <c r="B194" s="177"/>
      <c r="C194" s="177"/>
      <c r="D194" s="177"/>
      <c r="E194" s="177"/>
      <c r="F194" s="177"/>
      <c r="G194" s="177"/>
      <c r="H194" s="177"/>
      <c r="I194" s="177"/>
    </row>
    <row r="195" spans="1:9" ht="16.149999999999999"/>
    <row r="196" spans="1:9" ht="16.149999999999999"/>
    <row r="197" spans="1:9" ht="16.149999999999999"/>
    <row r="198" spans="1:9" ht="16.149999999999999"/>
    <row r="199" spans="1:9" ht="16.149999999999999"/>
    <row r="200" spans="1:9" ht="16.149999999999999"/>
    <row r="201" spans="1:9" ht="16.149999999999999"/>
    <row r="202" spans="1:9" ht="16.149999999999999"/>
    <row r="203" spans="1:9" ht="16.149999999999999"/>
    <row r="204" spans="1:9" ht="16.149999999999999"/>
    <row r="205" spans="1:9" ht="16.149999999999999"/>
    <row r="206" spans="1:9" ht="16.149999999999999"/>
    <row r="207" spans="1:9" ht="16.149999999999999"/>
    <row r="208" spans="1:9" ht="16.149999999999999"/>
    <row r="209" ht="16.149999999999999"/>
    <row r="210" ht="16.149999999999999"/>
    <row r="211" ht="16.149999999999999"/>
    <row r="212" ht="16.149999999999999"/>
    <row r="213" ht="16.149999999999999"/>
    <row r="214" ht="16.149999999999999"/>
    <row r="215" ht="16.149999999999999"/>
  </sheetData>
  <mergeCells count="13">
    <mergeCell ref="B190:H190"/>
    <mergeCell ref="B3:H3"/>
    <mergeCell ref="B4:H4"/>
    <mergeCell ref="B5:H5"/>
    <mergeCell ref="B6:H6"/>
    <mergeCell ref="B7:H7"/>
    <mergeCell ref="B8:H8"/>
    <mergeCell ref="B185:H185"/>
    <mergeCell ref="B186:H186"/>
    <mergeCell ref="B188:H188"/>
    <mergeCell ref="B189:H189"/>
    <mergeCell ref="B9:H9"/>
    <mergeCell ref="F130:F132"/>
  </mergeCells>
  <dataValidations xWindow="546" yWindow="437"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4:D96 D98:D103 D62:D70 D75:D84"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94:F96 F64 F66 F68 F62 F100 F98 F83 F102 F77 F79 F81 F75"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4 D19:D22 D34:D36 D39:D43 D46:D47 D92 D56 D60:D61 D138 D87:D88 D163 D107 D111 D115 D119 D126:D131 D134 D73:D74 D143:D145 D148 D151 D159 D51:D53 D26:D30 D179:D18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04" xr:uid="{7082261E-C7B1-4F74-81CF-A7794A2F9992}">
      <formula1>0</formula1>
    </dataValidation>
    <dataValidation type="textLength" allowBlank="1" showInputMessage="1" showErrorMessage="1" errorTitle="Please do not edit these cells" error="Please do not edit these cells" sqref="B122:B123 B125 B110:B112 B191:B193 B91 B106:B108 B114:B116 B118:B120 B86:B89 D123"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0"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68"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7"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66"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64:D16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69"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08 D112 D116 D120 D135 D139:D140 D149:D150 D160 D155:D156 D152:D153" xr:uid="{F804F85A-1323-4293-B007-2F02CD36D823}">
      <formula1>0</formula1>
    </dataValidation>
    <dataValidation type="list" operator="equal" showInputMessage="1" showErrorMessage="1" errorTitle="Invalid entry" error="Invalid entry" promptTitle="Please input unit" prompt="Please input currency according to 3-letter ISO currency code." sqref="F108 F112 F116 F120 F139:F140 F155:F156 F160 F149:F150 F164:F170 F152:F153 F175:F176"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2 B66 B64 B83 B62 B68 B94:B96 B100 B98 B79 B77 B75 B81" xr:uid="{8E4A7729-626F-4674-B975-3B334A3975DE}">
      <formula1>Commodities_list</formula1>
    </dataValidation>
    <dataValidation type="whole" allowBlank="1" showInputMessage="1" showErrorMessage="1" errorTitle="Please do not edit these cells" error="Please do not edit these cells" sqref="B147:B153 B126:B131 B133:B135 B137:B140 B142:B145 B158:B160 B178:B182" xr:uid="{286182BE-B58B-4B5D-8529-F453ED5F7915}">
      <formula1>10000</formula1>
      <formula2>50000</formula2>
    </dataValidation>
    <dataValidation type="whole" allowBlank="1" showInputMessage="1" showErrorMessage="1" errorTitle="Please do not edit these cells" error="Please do not edit these cells" sqref="B183:H184 B162:B176"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1:F174" xr:uid="{541820E9-9F26-4712-A681-25A67BF16B28}">
      <formula1>0</formula1>
    </dataValidation>
    <dataValidation allowBlank="1" showInputMessage="1" showErrorMessage="1" errorTitle="Please do not edit these cells" error="Please do not edit these cells" sqref="B154:B156" xr:uid="{07FE9B1E-D8D5-4CDF-B4C7-CACFEBEDBF5D}"/>
    <dataValidation type="whole" allowBlank="1" showInputMessage="1" showErrorMessage="1" errorTitle="Do not edit these cells" error="Please do not edit these cells" sqref="B187"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1:D176" xr:uid="{D06DCB01-0C0E-444C-9C6D-1307A8C5A77D}">
      <formula1>2</formula1>
    </dataValidation>
    <dataValidation type="whole" showInputMessage="1" showErrorMessage="1" sqref="A67:C67 A65:C65 B60:B61 E98:E182 A66 A68 F146:F147 B157:C157 D157:D158 F157:F158 B161:C161 D161:D162 F23:F25 D23:D25 F32:F33 D32:D33 F37:F38 D37:D38 F44:F45 D44:D45 F49:F50 D49:D50 F54:F55 D54:D55 B63 D71:D72 F71:F72 B85:C85 D85:D86 F85:F86 B90:C90 F89:F91 B93:G93 B97:G97 F161:F162 B84 B105:C105 D105:D106 F105:F106 B109:C109 D109:D110 F109:F110 B113:C113 D113:D114 F113:F114 B117:C117 D117:D118 F117:F118 B121:C121 B124:C124 B132:C132 D132:D133 F132:F133 B136:C136 D136:D137 F136:F137 B141:C141 D141:D142 F141:F142 B146:C146 D146:D147 C66 C68 C86:C89 C91:C92 H109 C106:C108 C110:C112 C114:C116 C118:C120 C122:C123 C125:C131 C133:C135 C137:C140 C142:C145 C147:C156 C158:C160 D17:D18 F17:F18 B103:B104 D90:D91 F121:F125 C98:C104 H136 H132 H124 H121 H117 H113 H85 H90 E94:E96 G94:G96 H105 C94:C96 I1:I16 H23 H71 F57:F59 D57:D59 C12:H16 A1:A64 C17:C64 B12:B57 B1:H1 B101 B99 H161 H157 H146 H141 H57 H54 H49 H44 H37 H32 A178:A182 C178:C182 F177:F178 D177:D178 C162:C176 G98:G182 B177:C177 H177 B92 D121:D122 D124:D125 B10:H10 B11:F11 A70:B74 E17:E54 A69:C69 B80 B78 B76 B82 G17:G92 C70:C84 E56:E92"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178:H182 H86:H89 H91:H104 H106:H108 H110:H112 H118:H120 H122:H123 H114:H116 H133:H135 H137:H140 H142:H145 H162:H176 H158:H160 H125:H126 H147:H156 H58:H70 H72:H84"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2" r:id="rId8" location="r3-3" display="EITI Requirement 3.3" xr:uid="{00000000-0004-0000-0200-00000E000000}"/>
    <hyperlink ref="B86" r:id="rId9" location="r4-1" display="EITI Requirement 4.1" xr:uid="{00000000-0004-0000-0200-00000F000000}"/>
    <hyperlink ref="B91" r:id="rId10" location="r4-2" display="EITI Requirement 4.2" xr:uid="{00000000-0004-0000-0200-000010000000}"/>
    <hyperlink ref="B106" r:id="rId11" location="r4-3" display="EITI Requirement 4.3" xr:uid="{00000000-0004-0000-0200-000011000000}"/>
    <hyperlink ref="B110" r:id="rId12" location="r4-4" display="EITI Requirement 4.4" xr:uid="{00000000-0004-0000-0200-000012000000}"/>
    <hyperlink ref="B114" r:id="rId13" location="r4-5" display="EITI Requirement 4.5" xr:uid="{00000000-0004-0000-0200-000013000000}"/>
    <hyperlink ref="B118" r:id="rId14" location="r4-6" display="EITI Requirement 4.6" xr:uid="{00000000-0004-0000-0200-000014000000}"/>
    <hyperlink ref="B122" r:id="rId15" location="r4-8" display="EITI Requirement 4.8" xr:uid="{00000000-0004-0000-0200-000016000000}"/>
    <hyperlink ref="B125" r:id="rId16" location="r4-9" display="EITI Requirement 4.9" xr:uid="{00000000-0004-0000-0200-000017000000}"/>
    <hyperlink ref="B133" r:id="rId17" location="r5-1" display="EITI Requirement 5.1" xr:uid="{00000000-0004-0000-0200-000018000000}"/>
    <hyperlink ref="B137" r:id="rId18" location="r5-2" display="EITI Requirement 5.2" xr:uid="{00000000-0004-0000-0200-000019000000}"/>
    <hyperlink ref="B142" r:id="rId19" location="r5-3" display="EITI Requirement 5.3" xr:uid="{00000000-0004-0000-0200-00001A000000}"/>
    <hyperlink ref="B158" r:id="rId20" location="r6-2" display="EITI Requirement 6.2" xr:uid="{00000000-0004-0000-0200-00001B000000}"/>
    <hyperlink ref="B162" r:id="rId21" location="r6-3" display="EITI Requirement 6.3" xr:uid="{00000000-0004-0000-0200-00001C000000}"/>
    <hyperlink ref="B147" r:id="rId22" location="r6-1" display="EITI Requirement 6.1" xr:uid="{00000000-0004-0000-0200-000027000000}"/>
    <hyperlink ref="B33" r:id="rId23" location="r2-3" xr:uid="{37B4EDC1-B71E-4913-8AFB-F12611AEFFD5}"/>
    <hyperlink ref="B164" r:id="rId24" xr:uid="{C617A177-3D20-4FE6-A273-853EDEC861A7}"/>
    <hyperlink ref="B186:F186" r:id="rId25" display="Give us your feedback or report a conflict in the data! Write to us at  data@eiti.org" xr:uid="{3FA22EFF-FF94-4799-88A3-B6E47F7EA5DF}"/>
    <hyperlink ref="B185:F185" r:id="rId26" display="For the latest version of Summary data templates, see  https://eiti.org/summary-data-template" xr:uid="{81D1286E-131F-487C-851A-0A200B3AD468}"/>
    <hyperlink ref="B58" r:id="rId27" location="r3-2" display="EITI Requirement 3.2" xr:uid="{CE111D86-D62A-4947-9C13-FF9656A3A753}"/>
    <hyperlink ref="B178" r:id="rId28" location="r6-4" xr:uid="{96BFE352-3017-4C6C-A4DE-1CEBE3EDBC7A}"/>
    <hyperlink ref="F134" r:id="rId29" xr:uid="{BEBF5DC2-68E9-4EB6-BE0D-AF8D23B37D31}"/>
    <hyperlink ref="F148" r:id="rId30" xr:uid="{9AD26CB8-57BB-455D-807B-B48DF5888826}"/>
    <hyperlink ref="F34" r:id="rId31" xr:uid="{70FEEC7A-9947-485E-8F23-D60EAC03BF56}"/>
    <hyperlink ref="F35" r:id="rId32" xr:uid="{4D66F812-F7FC-4C30-A181-FE25876DAF31}"/>
    <hyperlink ref="F41" r:id="rId33" xr:uid="{B8240417-B6EE-48FA-ADD0-4BD44634E3FB}"/>
    <hyperlink ref="F111" r:id="rId34" xr:uid="{F4532035-3453-4367-84F4-0BB1B15E41B8}"/>
    <hyperlink ref="F92" r:id="rId35" xr:uid="{71FABE0B-4CCC-4351-B67D-0D6EDB2635FA}"/>
    <hyperlink ref="F51" r:id="rId36" xr:uid="{15A67935-FA0D-4F5F-8E52-C1B9CD8D106B}"/>
    <hyperlink ref="F52" r:id="rId37" xr:uid="{BF75C330-FA6B-4C3B-931D-7C24EDFF3994}"/>
    <hyperlink ref="F53" r:id="rId38" xr:uid="{A79BD9E6-AAF9-42DB-A501-AA55FDC1C7CE}"/>
    <hyperlink ref="F56" r:id="rId39" xr:uid="{17C5475F-A752-4A85-A632-A02EBDBA02F2}"/>
    <hyperlink ref="F163" r:id="rId40" xr:uid="{A56F7896-B8BF-4803-880E-7CF00A788A42}"/>
    <hyperlink ref="F26" r:id="rId41" xr:uid="{1F4A647A-2039-4F10-8456-CBCF28ABAB9D}"/>
    <hyperlink ref="F31" r:id="rId42" display="http://www.anpm.tl/list-of-licenses-2006-2018/" xr:uid="{B40688C7-124D-42CD-B3C3-97C13BE730E3}"/>
    <hyperlink ref="F115" r:id="rId43" xr:uid="{389464CE-F9FF-46C2-A6BD-21A0D228FF57}"/>
    <hyperlink ref="F130" r:id="rId44" display="https://static.conocophillips.com/files/resources/2019-conocophillips-annual-report-19-0895.pdf;" xr:uid="{B8060255-029C-41CB-95E4-9BC0C1D21A1F}"/>
  </hyperlinks>
  <pageMargins left="0.25" right="0.25" top="0.75" bottom="0.75" header="0.3" footer="0.3"/>
  <pageSetup paperSize="8" fitToHeight="0" orientation="landscape" horizontalDpi="2400" verticalDpi="2400" r:id="rId45"/>
  <extLst>
    <ext xmlns:x14="http://schemas.microsoft.com/office/spreadsheetml/2009/9/main" uri="{CCE6A557-97BC-4b89-ADB6-D9C93CAAB3DF}">
      <x14:dataValidations xmlns:xm="http://schemas.microsoft.com/office/excel/2006/main" xWindow="546" yWindow="437" count="2">
        <x14:dataValidation type="list" allowBlank="1" showInputMessage="1" showErrorMessage="1" xr:uid="{00000000-0002-0000-0200-000005000000}">
          <x14:formula1>
            <xm:f>Lists!$K$3:$K$7</xm:f>
          </x14:formula1>
          <xm:sqref>D191:D193</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F69:F70 F101 F63 F99 F103:F104 F84 F78 F80 F82 F76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18"/>
  <sheetViews>
    <sheetView showGridLines="0" topLeftCell="A45" zoomScaleNormal="100" workbookViewId="0">
      <selection activeCell="B21" sqref="B21:D21"/>
    </sheetView>
  </sheetViews>
  <sheetFormatPr defaultColWidth="4" defaultRowHeight="24" customHeight="1"/>
  <cols>
    <col min="1" max="1" width="4" style="17"/>
    <col min="2" max="2" width="48.7109375" style="17" customWidth="1"/>
    <col min="3" max="3" width="44.42578125" style="17" customWidth="1"/>
    <col min="4" max="4" width="38.7109375" style="17" customWidth="1"/>
    <col min="5" max="5" width="23" style="17" customWidth="1"/>
    <col min="6" max="6" width="91.85546875" style="17" customWidth="1"/>
    <col min="7" max="7" width="74.7109375" style="17" customWidth="1"/>
    <col min="8" max="10" width="26.42578125" style="17" customWidth="1"/>
    <col min="11" max="11" width="4" style="17" customWidth="1"/>
    <col min="12" max="13" width="4" style="17"/>
    <col min="14" max="14" width="16.28515625" style="17" bestFit="1" customWidth="1"/>
    <col min="15" max="33" width="4" style="17"/>
    <col min="34" max="34" width="12.28515625" style="17" bestFit="1" customWidth="1"/>
    <col min="35" max="16384" width="4" style="17"/>
  </cols>
  <sheetData>
    <row r="1" spans="2:12" ht="15">
      <c r="B1" s="177"/>
      <c r="C1" s="177"/>
      <c r="D1" s="177"/>
      <c r="E1" s="177"/>
      <c r="F1" s="177"/>
      <c r="G1" s="177"/>
      <c r="H1" s="177"/>
      <c r="I1" s="177"/>
      <c r="J1" s="177"/>
      <c r="K1" s="177"/>
      <c r="L1" s="177"/>
    </row>
    <row r="2" spans="2:12" ht="15">
      <c r="B2" s="286" t="s">
        <v>295</v>
      </c>
      <c r="C2" s="286"/>
      <c r="D2" s="286"/>
      <c r="E2" s="286"/>
      <c r="F2" s="286"/>
      <c r="G2" s="286"/>
      <c r="H2" s="286"/>
      <c r="I2" s="286"/>
      <c r="J2" s="286"/>
      <c r="K2" s="177"/>
      <c r="L2" s="177"/>
    </row>
    <row r="3" spans="2:12">
      <c r="B3" s="287" t="s">
        <v>39</v>
      </c>
      <c r="C3" s="287"/>
      <c r="D3" s="287"/>
      <c r="E3" s="287"/>
      <c r="F3" s="287"/>
      <c r="G3" s="287"/>
      <c r="H3" s="287"/>
      <c r="I3" s="287"/>
      <c r="J3" s="287"/>
      <c r="K3" s="177"/>
      <c r="L3" s="177"/>
    </row>
    <row r="4" spans="2:12" ht="15">
      <c r="B4" s="289" t="s">
        <v>296</v>
      </c>
      <c r="C4" s="289"/>
      <c r="D4" s="289"/>
      <c r="E4" s="289"/>
      <c r="F4" s="289"/>
      <c r="G4" s="289"/>
      <c r="H4" s="289"/>
      <c r="I4" s="289"/>
      <c r="J4" s="289"/>
      <c r="K4" s="177"/>
      <c r="L4" s="177"/>
    </row>
    <row r="5" spans="2:12" ht="15">
      <c r="B5" s="289" t="s">
        <v>297</v>
      </c>
      <c r="C5" s="289"/>
      <c r="D5" s="289"/>
      <c r="E5" s="289"/>
      <c r="F5" s="289"/>
      <c r="G5" s="289"/>
      <c r="H5" s="289"/>
      <c r="I5" s="289"/>
      <c r="J5" s="289"/>
      <c r="K5" s="177"/>
      <c r="L5" s="177"/>
    </row>
    <row r="6" spans="2:12" ht="15">
      <c r="B6" s="289" t="s">
        <v>298</v>
      </c>
      <c r="C6" s="289"/>
      <c r="D6" s="289"/>
      <c r="E6" s="289"/>
      <c r="F6" s="289"/>
      <c r="G6" s="289"/>
      <c r="H6" s="289"/>
      <c r="I6" s="289"/>
      <c r="J6" s="289"/>
      <c r="K6" s="177"/>
      <c r="L6" s="177"/>
    </row>
    <row r="7" spans="2:12" ht="15.6" customHeight="1">
      <c r="B7" s="289" t="s">
        <v>299</v>
      </c>
      <c r="C7" s="289"/>
      <c r="D7" s="289"/>
      <c r="E7" s="289"/>
      <c r="F7" s="289"/>
      <c r="G7" s="289"/>
      <c r="H7" s="289"/>
      <c r="I7" s="289"/>
      <c r="J7" s="289"/>
      <c r="K7" s="177"/>
      <c r="L7" s="177"/>
    </row>
    <row r="8" spans="2:12" ht="15">
      <c r="B8" s="293" t="s">
        <v>300</v>
      </c>
      <c r="C8" s="293"/>
      <c r="D8" s="293"/>
      <c r="E8" s="293"/>
      <c r="F8" s="293"/>
      <c r="G8" s="293"/>
      <c r="H8" s="293"/>
      <c r="I8" s="293"/>
      <c r="J8" s="293"/>
      <c r="K8" s="177"/>
      <c r="L8" s="177"/>
    </row>
    <row r="9" spans="2:12" ht="15">
      <c r="B9" s="177"/>
      <c r="C9" s="177"/>
      <c r="D9" s="177"/>
      <c r="E9" s="177"/>
      <c r="F9" s="177"/>
      <c r="G9" s="177"/>
      <c r="H9" s="177"/>
      <c r="I9" s="177"/>
      <c r="J9" s="177"/>
      <c r="K9" s="177"/>
      <c r="L9" s="177"/>
    </row>
    <row r="10" spans="2:12">
      <c r="B10" s="303" t="s">
        <v>301</v>
      </c>
      <c r="C10" s="303"/>
      <c r="D10" s="303"/>
      <c r="E10" s="303"/>
      <c r="F10" s="303"/>
      <c r="G10" s="303"/>
      <c r="H10" s="303"/>
      <c r="I10" s="303"/>
      <c r="J10" s="303"/>
      <c r="K10" s="177"/>
      <c r="L10" s="177"/>
    </row>
    <row r="11" spans="2:12" s="155" customFormat="1" ht="25.5" customHeight="1">
      <c r="B11" s="304" t="s">
        <v>302</v>
      </c>
      <c r="C11" s="304"/>
      <c r="D11" s="304"/>
      <c r="E11" s="304"/>
      <c r="F11" s="304"/>
      <c r="G11" s="304"/>
      <c r="H11" s="304"/>
      <c r="I11" s="304"/>
      <c r="J11" s="304"/>
    </row>
    <row r="12" spans="2:12" s="31" customFormat="1" ht="15">
      <c r="B12" s="305"/>
      <c r="C12" s="305"/>
      <c r="D12" s="305"/>
      <c r="E12" s="305"/>
      <c r="F12" s="305"/>
      <c r="G12" s="305"/>
      <c r="H12" s="305"/>
      <c r="I12" s="305"/>
      <c r="J12" s="305"/>
    </row>
    <row r="13" spans="2:12" s="31" customFormat="1" ht="18.600000000000001">
      <c r="B13" s="306" t="s">
        <v>303</v>
      </c>
      <c r="C13" s="306"/>
      <c r="D13" s="306"/>
      <c r="E13" s="306"/>
      <c r="F13" s="306"/>
      <c r="G13" s="306"/>
      <c r="H13" s="306"/>
      <c r="I13" s="306"/>
      <c r="J13" s="306"/>
    </row>
    <row r="14" spans="2:12" s="31" customFormat="1" ht="15">
      <c r="B14" s="137" t="s">
        <v>304</v>
      </c>
      <c r="C14" s="137" t="s">
        <v>305</v>
      </c>
      <c r="D14" s="177" t="s">
        <v>306</v>
      </c>
      <c r="E14" s="177" t="s">
        <v>307</v>
      </c>
      <c r="F14" s="177" t="s">
        <v>308</v>
      </c>
      <c r="G14" s="139"/>
    </row>
    <row r="15" spans="2:12" s="31" customFormat="1" ht="15">
      <c r="B15" s="177" t="s">
        <v>309</v>
      </c>
      <c r="C15" s="177" t="s">
        <v>310</v>
      </c>
      <c r="D15" s="177"/>
      <c r="E15" s="261">
        <v>326637541.13</v>
      </c>
      <c r="F15" s="139"/>
      <c r="G15" s="139"/>
    </row>
    <row r="16" spans="2:12" s="31" customFormat="1" ht="15">
      <c r="B16" s="31" t="s">
        <v>311</v>
      </c>
      <c r="C16" s="177" t="s">
        <v>310</v>
      </c>
      <c r="D16" s="177"/>
      <c r="E16" s="261">
        <v>478648994.77431542</v>
      </c>
      <c r="F16" s="139"/>
      <c r="G16" s="177"/>
      <c r="J16" s="138"/>
      <c r="K16" s="138"/>
      <c r="L16" s="138"/>
    </row>
    <row r="17" spans="2:12" s="31" customFormat="1" ht="15">
      <c r="B17" s="31" t="s">
        <v>312</v>
      </c>
      <c r="C17" s="177" t="s">
        <v>310</v>
      </c>
      <c r="D17" s="177"/>
      <c r="E17" s="261">
        <v>0</v>
      </c>
      <c r="F17" s="139"/>
      <c r="G17" s="177"/>
      <c r="J17" s="139"/>
      <c r="K17" s="139"/>
      <c r="L17" s="139"/>
    </row>
    <row r="18" spans="2:12" s="31" customFormat="1" ht="15">
      <c r="B18" s="31" t="s">
        <v>313</v>
      </c>
      <c r="C18" s="177" t="s">
        <v>310</v>
      </c>
      <c r="D18" s="177"/>
      <c r="E18" s="261">
        <v>756254469</v>
      </c>
      <c r="F18" s="31" t="s">
        <v>314</v>
      </c>
      <c r="J18" s="139"/>
      <c r="K18" s="139"/>
      <c r="L18" s="139"/>
    </row>
    <row r="19" spans="2:12" s="31" customFormat="1" ht="15">
      <c r="C19" s="177"/>
      <c r="D19" s="140"/>
    </row>
    <row r="20" spans="2:12" s="31" customFormat="1" ht="18.600000000000001">
      <c r="B20" s="306" t="s">
        <v>315</v>
      </c>
      <c r="C20" s="306"/>
      <c r="D20" s="306"/>
      <c r="E20" s="306"/>
      <c r="F20" s="306"/>
      <c r="G20" s="306"/>
      <c r="H20" s="306"/>
      <c r="I20" s="306"/>
      <c r="J20" s="306"/>
    </row>
    <row r="21" spans="2:12" s="31" customFormat="1" ht="15">
      <c r="B21" s="307" t="s">
        <v>316</v>
      </c>
      <c r="C21" s="308"/>
      <c r="D21" s="309"/>
      <c r="E21" s="138"/>
    </row>
    <row r="22" spans="2:12" s="31" customFormat="1" ht="15">
      <c r="B22" s="142"/>
      <c r="C22" s="143"/>
      <c r="D22" s="144"/>
    </row>
    <row r="23" spans="2:12" s="31" customFormat="1" ht="15"/>
    <row r="24" spans="2:12" s="31" customFormat="1" ht="15">
      <c r="B24" s="137" t="s">
        <v>317</v>
      </c>
      <c r="C24" s="177" t="s">
        <v>318</v>
      </c>
      <c r="D24" s="177" t="s">
        <v>319</v>
      </c>
      <c r="E24" s="177" t="s">
        <v>320</v>
      </c>
      <c r="F24" s="177" t="s">
        <v>321</v>
      </c>
      <c r="G24" s="177" t="s">
        <v>322</v>
      </c>
      <c r="H24" s="177" t="s">
        <v>323</v>
      </c>
    </row>
    <row r="25" spans="2:12" s="31" customFormat="1" ht="15.6">
      <c r="B25" s="177" t="s">
        <v>324</v>
      </c>
      <c r="C25" s="177" t="s">
        <v>325</v>
      </c>
      <c r="D25" s="177" t="s">
        <v>326</v>
      </c>
      <c r="E25" s="177" t="s">
        <v>327</v>
      </c>
      <c r="F25" s="231" t="s">
        <v>328</v>
      </c>
      <c r="G25" s="231" t="s">
        <v>328</v>
      </c>
      <c r="H25" s="232">
        <v>72543559.330827475</v>
      </c>
    </row>
    <row r="26" spans="2:12" s="31" customFormat="1" ht="15.6">
      <c r="B26" s="177" t="s">
        <v>329</v>
      </c>
      <c r="C26" s="177" t="s">
        <v>325</v>
      </c>
      <c r="D26" s="177" t="s">
        <v>326</v>
      </c>
      <c r="E26" s="177" t="s">
        <v>327</v>
      </c>
      <c r="F26" s="231" t="s">
        <v>328</v>
      </c>
      <c r="G26" s="231" t="s">
        <v>328</v>
      </c>
      <c r="H26" s="232">
        <v>6960.880000000001</v>
      </c>
    </row>
    <row r="27" spans="2:12" s="31" customFormat="1" ht="15.6">
      <c r="B27" s="177" t="s">
        <v>330</v>
      </c>
      <c r="C27" s="177" t="s">
        <v>325</v>
      </c>
      <c r="D27" s="177" t="s">
        <v>326</v>
      </c>
      <c r="E27" s="177" t="s">
        <v>327</v>
      </c>
      <c r="F27" s="231" t="s">
        <v>331</v>
      </c>
      <c r="G27" s="231" t="s">
        <v>331</v>
      </c>
      <c r="H27" s="232">
        <v>276075035.12548292</v>
      </c>
    </row>
    <row r="28" spans="2:12" s="31" customFormat="1" ht="15.6">
      <c r="B28" s="177" t="s">
        <v>332</v>
      </c>
      <c r="C28" s="177" t="s">
        <v>325</v>
      </c>
      <c r="D28" s="177" t="s">
        <v>326</v>
      </c>
      <c r="E28" s="177" t="s">
        <v>327</v>
      </c>
      <c r="F28" s="231" t="s">
        <v>331</v>
      </c>
      <c r="G28" s="231" t="s">
        <v>331</v>
      </c>
      <c r="H28" s="232">
        <v>58074049.340000004</v>
      </c>
    </row>
    <row r="29" spans="2:12" s="31" customFormat="1" ht="15.6">
      <c r="B29" s="177" t="s">
        <v>333</v>
      </c>
      <c r="C29" s="177" t="s">
        <v>325</v>
      </c>
      <c r="D29" s="177" t="s">
        <v>326</v>
      </c>
      <c r="E29" s="177" t="s">
        <v>327</v>
      </c>
      <c r="F29" s="231" t="s">
        <v>331</v>
      </c>
      <c r="G29" s="231" t="s">
        <v>331</v>
      </c>
      <c r="H29" s="232">
        <v>7388662.0600000005</v>
      </c>
    </row>
    <row r="30" spans="2:12" s="31" customFormat="1" ht="15.6">
      <c r="B30" s="177" t="s">
        <v>334</v>
      </c>
      <c r="C30" s="177" t="s">
        <v>325</v>
      </c>
      <c r="D30" s="177" t="s">
        <v>326</v>
      </c>
      <c r="E30" s="177" t="s">
        <v>327</v>
      </c>
      <c r="F30" s="231" t="s">
        <v>331</v>
      </c>
      <c r="G30" s="231" t="s">
        <v>331</v>
      </c>
      <c r="H30" s="232">
        <v>109581265.65000001</v>
      </c>
    </row>
    <row r="31" spans="2:12" s="31" customFormat="1" ht="15.6">
      <c r="B31" s="177" t="s">
        <v>335</v>
      </c>
      <c r="C31" s="177" t="s">
        <v>325</v>
      </c>
      <c r="D31" s="177" t="s">
        <v>326</v>
      </c>
      <c r="E31" s="177" t="s">
        <v>327</v>
      </c>
      <c r="F31" s="231" t="s">
        <v>331</v>
      </c>
      <c r="G31" s="231" t="s">
        <v>331</v>
      </c>
      <c r="H31" s="232">
        <v>38365507.519999996</v>
      </c>
    </row>
    <row r="32" spans="2:12" s="31" customFormat="1" ht="15.6">
      <c r="B32" s="177" t="s">
        <v>336</v>
      </c>
      <c r="C32" s="177" t="s">
        <v>325</v>
      </c>
      <c r="D32" s="177" t="s">
        <v>326</v>
      </c>
      <c r="E32" s="177" t="s">
        <v>327</v>
      </c>
      <c r="F32" s="231" t="s">
        <v>331</v>
      </c>
      <c r="G32" s="231" t="s">
        <v>331</v>
      </c>
      <c r="H32" s="232">
        <v>361234.65</v>
      </c>
    </row>
    <row r="33" spans="2:8" s="31" customFormat="1" ht="15.6">
      <c r="B33" s="177" t="s">
        <v>337</v>
      </c>
      <c r="C33" s="177" t="s">
        <v>325</v>
      </c>
      <c r="D33" s="177" t="s">
        <v>326</v>
      </c>
      <c r="E33" s="177" t="s">
        <v>327</v>
      </c>
      <c r="F33" s="231" t="s">
        <v>338</v>
      </c>
      <c r="G33" s="231" t="s">
        <v>338</v>
      </c>
      <c r="H33" s="232">
        <v>185508.11000000002</v>
      </c>
    </row>
    <row r="34" spans="2:8" s="31" customFormat="1" ht="15.6">
      <c r="B34" s="177" t="s">
        <v>339</v>
      </c>
      <c r="C34" s="177" t="s">
        <v>325</v>
      </c>
      <c r="D34" s="177" t="s">
        <v>326</v>
      </c>
      <c r="E34" s="177" t="s">
        <v>327</v>
      </c>
      <c r="F34" s="231" t="s">
        <v>338</v>
      </c>
      <c r="G34" s="231" t="s">
        <v>338</v>
      </c>
      <c r="H34" s="232">
        <v>160000</v>
      </c>
    </row>
    <row r="35" spans="2:8" s="31" customFormat="1" ht="15.6">
      <c r="B35" s="177" t="s">
        <v>340</v>
      </c>
      <c r="C35" s="177" t="s">
        <v>325</v>
      </c>
      <c r="D35" s="177" t="s">
        <v>326</v>
      </c>
      <c r="E35" s="177" t="s">
        <v>327</v>
      </c>
      <c r="F35" s="231" t="s">
        <v>341</v>
      </c>
      <c r="G35" s="231" t="s">
        <v>341</v>
      </c>
      <c r="H35" s="232">
        <v>82304876.655058712</v>
      </c>
    </row>
    <row r="36" spans="2:8" s="31" customFormat="1" ht="15.6">
      <c r="B36" s="177" t="s">
        <v>342</v>
      </c>
      <c r="C36" s="177" t="s">
        <v>325</v>
      </c>
      <c r="D36" s="177" t="s">
        <v>326</v>
      </c>
      <c r="E36" s="177" t="s">
        <v>327</v>
      </c>
      <c r="F36" s="231" t="s">
        <v>343</v>
      </c>
      <c r="G36" s="231" t="s">
        <v>343</v>
      </c>
      <c r="H36" s="232">
        <v>64188402.709994197</v>
      </c>
    </row>
    <row r="37" spans="2:8" s="31" customFormat="1" ht="15.6">
      <c r="B37" s="177" t="s">
        <v>344</v>
      </c>
      <c r="C37" s="177" t="s">
        <v>325</v>
      </c>
      <c r="D37" s="177" t="s">
        <v>326</v>
      </c>
      <c r="E37" s="177" t="s">
        <v>327</v>
      </c>
      <c r="F37" s="231" t="s">
        <v>345</v>
      </c>
      <c r="G37" s="231" t="s">
        <v>345</v>
      </c>
      <c r="H37" s="232">
        <v>77803409.542952061</v>
      </c>
    </row>
    <row r="38" spans="2:8" s="31" customFormat="1" ht="15.6">
      <c r="B38" s="177" t="s">
        <v>346</v>
      </c>
      <c r="C38" s="177" t="s">
        <v>325</v>
      </c>
      <c r="D38" s="177" t="s">
        <v>326</v>
      </c>
      <c r="E38" s="177" t="s">
        <v>327</v>
      </c>
      <c r="F38" s="231" t="s">
        <v>345</v>
      </c>
      <c r="G38" s="231" t="s">
        <v>345</v>
      </c>
      <c r="H38" s="232">
        <v>461585.9</v>
      </c>
    </row>
    <row r="39" spans="2:8" s="31" customFormat="1" ht="15.6">
      <c r="B39" s="177" t="s">
        <v>347</v>
      </c>
      <c r="C39" s="177" t="s">
        <v>325</v>
      </c>
      <c r="D39" s="177" t="s">
        <v>326</v>
      </c>
      <c r="E39" s="177" t="s">
        <v>327</v>
      </c>
      <c r="F39" s="231" t="s">
        <v>345</v>
      </c>
      <c r="G39" s="231" t="s">
        <v>345</v>
      </c>
      <c r="H39" s="232">
        <v>6469350.370000001</v>
      </c>
    </row>
    <row r="40" spans="2:8" s="31" customFormat="1" ht="15.6">
      <c r="B40" s="177" t="s">
        <v>348</v>
      </c>
      <c r="C40" s="177" t="s">
        <v>325</v>
      </c>
      <c r="D40" s="177" t="s">
        <v>326</v>
      </c>
      <c r="E40" s="177" t="s">
        <v>327</v>
      </c>
      <c r="F40" s="231" t="s">
        <v>345</v>
      </c>
      <c r="G40" s="231" t="s">
        <v>345</v>
      </c>
      <c r="H40" s="232">
        <v>171182.37</v>
      </c>
    </row>
    <row r="41" spans="2:8" s="31" customFormat="1" ht="15.6">
      <c r="B41" s="177" t="s">
        <v>349</v>
      </c>
      <c r="C41" s="177" t="s">
        <v>350</v>
      </c>
      <c r="D41" s="177" t="s">
        <v>326</v>
      </c>
      <c r="E41" s="177" t="s">
        <v>327</v>
      </c>
      <c r="F41" s="231" t="s">
        <v>351</v>
      </c>
      <c r="G41" s="231" t="s">
        <v>351</v>
      </c>
      <c r="H41" s="232">
        <v>44505.990000000005</v>
      </c>
    </row>
    <row r="42" spans="2:8" s="31" customFormat="1" ht="15.6">
      <c r="B42" s="177" t="s">
        <v>352</v>
      </c>
      <c r="C42" s="177" t="s">
        <v>350</v>
      </c>
      <c r="D42" s="177" t="s">
        <v>326</v>
      </c>
      <c r="E42" s="177" t="s">
        <v>327</v>
      </c>
      <c r="F42" s="231" t="s">
        <v>351</v>
      </c>
      <c r="G42" s="231" t="s">
        <v>351</v>
      </c>
      <c r="H42" s="232">
        <v>7313.880000000001</v>
      </c>
    </row>
    <row r="43" spans="2:8" s="31" customFormat="1" ht="15.6">
      <c r="B43" s="177" t="s">
        <v>353</v>
      </c>
      <c r="C43" s="177" t="s">
        <v>350</v>
      </c>
      <c r="D43" s="177" t="s">
        <v>326</v>
      </c>
      <c r="E43" s="177" t="s">
        <v>327</v>
      </c>
      <c r="F43" s="231" t="s">
        <v>351</v>
      </c>
      <c r="G43" s="231" t="s">
        <v>351</v>
      </c>
      <c r="H43" s="232">
        <v>1560</v>
      </c>
    </row>
    <row r="44" spans="2:8" s="31" customFormat="1" ht="15.6">
      <c r="B44" s="177" t="s">
        <v>354</v>
      </c>
      <c r="C44" s="177" t="s">
        <v>350</v>
      </c>
      <c r="D44" s="177" t="s">
        <v>326</v>
      </c>
      <c r="E44" s="177" t="s">
        <v>327</v>
      </c>
      <c r="F44" s="231" t="s">
        <v>351</v>
      </c>
      <c r="G44" s="231" t="s">
        <v>351</v>
      </c>
      <c r="H44" s="232">
        <v>4035.42</v>
      </c>
    </row>
    <row r="45" spans="2:8" s="31" customFormat="1" ht="15.6">
      <c r="B45" s="177" t="s">
        <v>355</v>
      </c>
      <c r="C45" s="177" t="s">
        <v>350</v>
      </c>
      <c r="D45" s="177" t="s">
        <v>326</v>
      </c>
      <c r="E45" s="177" t="s">
        <v>327</v>
      </c>
      <c r="F45" s="231" t="s">
        <v>351</v>
      </c>
      <c r="G45" s="231" t="s">
        <v>351</v>
      </c>
      <c r="H45" s="232">
        <v>236586.25</v>
      </c>
    </row>
    <row r="46" spans="2:8" s="31" customFormat="1" ht="15.6">
      <c r="B46" s="177" t="s">
        <v>356</v>
      </c>
      <c r="C46" s="177" t="s">
        <v>325</v>
      </c>
      <c r="D46" s="177" t="s">
        <v>326</v>
      </c>
      <c r="E46" s="177" t="s">
        <v>327</v>
      </c>
      <c r="F46" s="231" t="s">
        <v>357</v>
      </c>
      <c r="G46" s="231" t="s">
        <v>357</v>
      </c>
      <c r="H46" s="232">
        <v>357750.76</v>
      </c>
    </row>
    <row r="47" spans="2:8" s="31" customFormat="1" ht="15">
      <c r="B47" s="177" t="s">
        <v>358</v>
      </c>
      <c r="C47" s="177" t="s">
        <v>325</v>
      </c>
      <c r="D47" s="177" t="s">
        <v>326</v>
      </c>
      <c r="E47" s="177" t="s">
        <v>327</v>
      </c>
      <c r="F47" s="177"/>
      <c r="G47" s="177"/>
      <c r="H47" s="232">
        <v>137449.34</v>
      </c>
    </row>
    <row r="48" spans="2:8" s="31" customFormat="1" ht="15">
      <c r="B48" s="177" t="s">
        <v>359</v>
      </c>
      <c r="C48" s="177" t="s">
        <v>325</v>
      </c>
      <c r="D48" s="177" t="s">
        <v>326</v>
      </c>
      <c r="E48" s="177" t="s">
        <v>327</v>
      </c>
      <c r="F48" s="177"/>
      <c r="G48" s="177"/>
      <c r="H48" s="232">
        <v>981826.12000000011</v>
      </c>
    </row>
    <row r="49" spans="2:8" s="31" customFormat="1" ht="15">
      <c r="B49" s="177" t="s">
        <v>360</v>
      </c>
      <c r="C49" s="177" t="s">
        <v>325</v>
      </c>
      <c r="D49" s="177" t="s">
        <v>326</v>
      </c>
      <c r="E49" s="177" t="s">
        <v>327</v>
      </c>
      <c r="F49" s="177"/>
      <c r="G49" s="177"/>
      <c r="H49" s="232">
        <v>632363.1</v>
      </c>
    </row>
    <row r="50" spans="2:8" s="31" customFormat="1" ht="15">
      <c r="B50" s="177" t="s">
        <v>361</v>
      </c>
      <c r="C50" s="177" t="s">
        <v>325</v>
      </c>
      <c r="D50" s="177" t="s">
        <v>326</v>
      </c>
      <c r="E50" s="177" t="s">
        <v>327</v>
      </c>
      <c r="F50" s="177"/>
      <c r="G50" s="177"/>
      <c r="H50" s="232">
        <v>149224.64000000001</v>
      </c>
    </row>
    <row r="51" spans="2:8" s="31" customFormat="1" ht="15">
      <c r="B51" s="177" t="s">
        <v>362</v>
      </c>
      <c r="C51" s="177" t="s">
        <v>325</v>
      </c>
      <c r="D51" s="177" t="s">
        <v>326</v>
      </c>
      <c r="E51" s="177" t="s">
        <v>327</v>
      </c>
      <c r="F51" s="177"/>
      <c r="G51" s="177"/>
      <c r="H51" s="232">
        <v>1477742.3399999999</v>
      </c>
    </row>
    <row r="52" spans="2:8" s="31" customFormat="1" ht="15">
      <c r="B52" s="177" t="s">
        <v>363</v>
      </c>
      <c r="C52" s="177" t="s">
        <v>325</v>
      </c>
      <c r="D52" s="177" t="s">
        <v>326</v>
      </c>
      <c r="E52" s="177" t="s">
        <v>327</v>
      </c>
      <c r="F52" s="177"/>
      <c r="G52" s="177"/>
      <c r="H52" s="232">
        <v>313797</v>
      </c>
    </row>
    <row r="53" spans="2:8" s="31" customFormat="1" ht="15">
      <c r="B53" s="177" t="s">
        <v>364</v>
      </c>
      <c r="C53" s="177" t="s">
        <v>325</v>
      </c>
      <c r="D53" s="177" t="s">
        <v>326</v>
      </c>
      <c r="E53" s="177" t="s">
        <v>327</v>
      </c>
      <c r="F53" s="177"/>
      <c r="G53" s="177"/>
      <c r="H53" s="232">
        <v>126106</v>
      </c>
    </row>
    <row r="54" spans="2:8" s="31" customFormat="1" ht="15">
      <c r="B54" s="177" t="s">
        <v>365</v>
      </c>
      <c r="C54" s="177" t="s">
        <v>325</v>
      </c>
      <c r="D54" s="177" t="s">
        <v>326</v>
      </c>
      <c r="E54" s="177" t="s">
        <v>327</v>
      </c>
      <c r="F54" s="177"/>
      <c r="G54" s="177"/>
      <c r="H54" s="232">
        <v>771953.93</v>
      </c>
    </row>
    <row r="55" spans="2:8" s="31" customFormat="1" ht="15">
      <c r="B55" s="177" t="s">
        <v>366</v>
      </c>
      <c r="C55" s="177" t="s">
        <v>325</v>
      </c>
      <c r="D55" s="177" t="s">
        <v>326</v>
      </c>
      <c r="E55" s="177" t="s">
        <v>327</v>
      </c>
      <c r="F55" s="177"/>
      <c r="G55" s="177"/>
      <c r="H55" s="232">
        <v>188514.69</v>
      </c>
    </row>
    <row r="56" spans="2:8" s="31" customFormat="1" ht="15">
      <c r="B56" s="177" t="s">
        <v>367</v>
      </c>
      <c r="C56" s="177" t="s">
        <v>325</v>
      </c>
      <c r="D56" s="177" t="s">
        <v>326</v>
      </c>
      <c r="E56" s="177" t="s">
        <v>327</v>
      </c>
      <c r="F56" s="177"/>
      <c r="G56" s="177"/>
      <c r="H56" s="232">
        <v>498772.36</v>
      </c>
    </row>
    <row r="57" spans="2:8" s="31" customFormat="1" ht="15">
      <c r="B57" s="177" t="s">
        <v>368</v>
      </c>
      <c r="C57" s="177" t="s">
        <v>325</v>
      </c>
      <c r="D57" s="177" t="s">
        <v>326</v>
      </c>
      <c r="E57" s="177" t="s">
        <v>327</v>
      </c>
      <c r="F57" s="177"/>
      <c r="G57" s="177"/>
      <c r="H57" s="232">
        <v>221244.74</v>
      </c>
    </row>
    <row r="58" spans="2:8" s="31" customFormat="1" ht="15">
      <c r="B58" s="177" t="s">
        <v>369</v>
      </c>
      <c r="C58" s="177" t="s">
        <v>325</v>
      </c>
      <c r="D58" s="177" t="s">
        <v>326</v>
      </c>
      <c r="E58" s="177" t="s">
        <v>327</v>
      </c>
      <c r="F58" s="177"/>
      <c r="G58" s="177"/>
      <c r="H58" s="232">
        <v>325819.03000000003</v>
      </c>
    </row>
    <row r="59" spans="2:8" s="31" customFormat="1" ht="15">
      <c r="B59" s="177" t="s">
        <v>370</v>
      </c>
      <c r="C59" s="177" t="s">
        <v>325</v>
      </c>
      <c r="D59" s="177" t="s">
        <v>326</v>
      </c>
      <c r="E59" s="177" t="s">
        <v>327</v>
      </c>
      <c r="F59" s="177"/>
      <c r="G59" s="177"/>
      <c r="H59" s="232">
        <v>115434.99000000002</v>
      </c>
    </row>
    <row r="60" spans="2:8" s="31" customFormat="1" ht="15">
      <c r="B60" s="177" t="s">
        <v>371</v>
      </c>
      <c r="C60" s="177" t="s">
        <v>325</v>
      </c>
      <c r="D60" s="177" t="s">
        <v>326</v>
      </c>
      <c r="E60" s="177" t="s">
        <v>327</v>
      </c>
      <c r="F60" s="177"/>
      <c r="G60" s="177"/>
      <c r="H60" s="232">
        <v>100753.11999999998</v>
      </c>
    </row>
    <row r="61" spans="2:8" s="31" customFormat="1" ht="15">
      <c r="B61" s="177" t="s">
        <v>372</v>
      </c>
      <c r="C61" s="177" t="s">
        <v>325</v>
      </c>
      <c r="D61" s="177" t="s">
        <v>326</v>
      </c>
      <c r="E61" s="177" t="s">
        <v>327</v>
      </c>
      <c r="F61" s="177"/>
      <c r="G61" s="177"/>
      <c r="H61" s="232">
        <v>242319.53</v>
      </c>
    </row>
    <row r="62" spans="2:8" s="31" customFormat="1" ht="15">
      <c r="B62" s="177" t="s">
        <v>373</v>
      </c>
      <c r="C62" s="177" t="s">
        <v>325</v>
      </c>
      <c r="D62" s="177" t="s">
        <v>326</v>
      </c>
      <c r="E62" s="177" t="s">
        <v>327</v>
      </c>
      <c r="F62" s="177"/>
      <c r="G62" s="177"/>
      <c r="H62" s="232">
        <v>763367.97</v>
      </c>
    </row>
    <row r="63" spans="2:8" s="31" customFormat="1" ht="15">
      <c r="B63" s="177" t="s">
        <v>374</v>
      </c>
      <c r="C63" s="177" t="s">
        <v>325</v>
      </c>
      <c r="D63" s="177" t="s">
        <v>326</v>
      </c>
      <c r="E63" s="177" t="s">
        <v>327</v>
      </c>
      <c r="F63" s="177"/>
      <c r="G63" s="177"/>
      <c r="H63" s="232">
        <v>165824.70000000001</v>
      </c>
    </row>
    <row r="64" spans="2:8" s="31" customFormat="1" ht="15">
      <c r="B64" s="177" t="s">
        <v>375</v>
      </c>
      <c r="C64" s="177" t="s">
        <v>325</v>
      </c>
      <c r="D64" s="177" t="s">
        <v>326</v>
      </c>
      <c r="E64" s="177" t="s">
        <v>327</v>
      </c>
      <c r="F64" s="177"/>
      <c r="G64" s="177"/>
      <c r="H64" s="232">
        <v>2773005.53</v>
      </c>
    </row>
    <row r="65" spans="2:10" s="31" customFormat="1" ht="15">
      <c r="B65" s="177" t="s">
        <v>376</v>
      </c>
      <c r="C65" s="177" t="s">
        <v>325</v>
      </c>
      <c r="D65" s="177" t="s">
        <v>326</v>
      </c>
      <c r="E65" s="177" t="s">
        <v>327</v>
      </c>
      <c r="F65" s="177"/>
      <c r="G65" s="177"/>
      <c r="H65" s="232">
        <v>509074.26</v>
      </c>
    </row>
    <row r="66" spans="2:10" s="31" customFormat="1" ht="15">
      <c r="C66" s="177"/>
      <c r="F66" s="141"/>
      <c r="G66" s="141"/>
      <c r="H66" s="140"/>
    </row>
    <row r="67" spans="2:10" s="31" customFormat="1" ht="18.600000000000001">
      <c r="B67" s="306" t="s">
        <v>377</v>
      </c>
      <c r="C67" s="306"/>
      <c r="D67" s="306"/>
      <c r="E67" s="306"/>
      <c r="F67" s="306"/>
      <c r="G67" s="306"/>
      <c r="H67" s="306"/>
      <c r="I67" s="306"/>
      <c r="J67" s="306"/>
    </row>
    <row r="68" spans="2:10" s="31" customFormat="1" ht="15">
      <c r="B68" s="137" t="s">
        <v>378</v>
      </c>
      <c r="C68" s="193" t="s">
        <v>379</v>
      </c>
      <c r="D68" s="193" t="s">
        <v>380</v>
      </c>
      <c r="E68" s="193" t="s">
        <v>381</v>
      </c>
      <c r="F68" s="177" t="s">
        <v>382</v>
      </c>
      <c r="G68" s="177" t="s">
        <v>383</v>
      </c>
      <c r="H68" s="177" t="s">
        <v>384</v>
      </c>
      <c r="I68" s="177" t="s">
        <v>385</v>
      </c>
      <c r="J68" s="177" t="s">
        <v>386</v>
      </c>
    </row>
    <row r="69" spans="2:10" s="31" customFormat="1" ht="15">
      <c r="B69" s="177" t="s">
        <v>387</v>
      </c>
      <c r="C69" s="193"/>
      <c r="D69" s="193"/>
      <c r="E69" s="193"/>
      <c r="F69" s="193"/>
    </row>
    <row r="70" spans="2:10" s="31" customFormat="1" ht="15">
      <c r="B70" s="177"/>
      <c r="C70" s="193"/>
      <c r="D70" s="193"/>
      <c r="E70" s="193"/>
      <c r="F70" s="193"/>
    </row>
    <row r="71" spans="2:10" ht="15">
      <c r="B71" s="31" t="s">
        <v>388</v>
      </c>
      <c r="C71" s="193"/>
      <c r="D71" s="193"/>
      <c r="E71" s="193"/>
      <c r="F71" s="193"/>
      <c r="G71" s="177"/>
      <c r="H71" s="31"/>
      <c r="I71" s="177"/>
      <c r="J71" s="31"/>
    </row>
    <row r="72" spans="2:10" s="31" customFormat="1" ht="15.6" thickBot="1">
      <c r="B72" s="100"/>
      <c r="C72" s="73"/>
      <c r="D72" s="74"/>
      <c r="E72" s="73"/>
      <c r="F72" s="84"/>
      <c r="G72" s="84"/>
      <c r="H72" s="84"/>
      <c r="I72" s="84"/>
      <c r="J72" s="84"/>
    </row>
    <row r="73" spans="2:10" ht="15">
      <c r="B73" s="25"/>
      <c r="C73" s="25"/>
      <c r="D73" s="25"/>
      <c r="E73" s="25"/>
      <c r="F73" s="177"/>
      <c r="G73" s="177"/>
      <c r="H73" s="177"/>
      <c r="I73" s="177"/>
      <c r="J73" s="177"/>
    </row>
    <row r="74" spans="2:10" s="31" customFormat="1" ht="15.6" thickBot="1">
      <c r="B74" s="295" t="s">
        <v>32</v>
      </c>
      <c r="C74" s="296"/>
      <c r="D74" s="296"/>
      <c r="E74" s="296"/>
      <c r="F74" s="296"/>
      <c r="G74" s="296"/>
      <c r="H74" s="296"/>
      <c r="I74" s="296"/>
      <c r="J74" s="296"/>
    </row>
    <row r="75" spans="2:10" s="31" customFormat="1" ht="15">
      <c r="B75" s="297" t="s">
        <v>33</v>
      </c>
      <c r="C75" s="298"/>
      <c r="D75" s="298"/>
      <c r="E75" s="298"/>
      <c r="F75" s="298"/>
      <c r="G75" s="298"/>
      <c r="H75" s="298"/>
      <c r="I75" s="298"/>
      <c r="J75" s="298"/>
    </row>
    <row r="76" spans="2:10" ht="15.6" thickBot="1">
      <c r="B76" s="25"/>
      <c r="C76" s="25"/>
      <c r="D76" s="25"/>
      <c r="E76" s="25"/>
      <c r="F76" s="177"/>
      <c r="G76" s="177"/>
      <c r="H76" s="177"/>
      <c r="I76" s="177"/>
      <c r="J76" s="177"/>
    </row>
    <row r="77" spans="2:10" ht="15">
      <c r="B77" s="292" t="s">
        <v>34</v>
      </c>
      <c r="C77" s="292"/>
      <c r="D77" s="292"/>
      <c r="E77" s="292"/>
      <c r="F77" s="292"/>
      <c r="G77" s="292"/>
      <c r="H77" s="292"/>
      <c r="I77" s="292"/>
      <c r="J77" s="292"/>
    </row>
    <row r="78" spans="2:10" ht="16.5" customHeight="1">
      <c r="B78" s="274" t="s">
        <v>35</v>
      </c>
      <c r="C78" s="274"/>
      <c r="D78" s="274"/>
      <c r="E78" s="274"/>
      <c r="F78" s="274"/>
      <c r="G78" s="274"/>
      <c r="H78" s="274"/>
      <c r="I78" s="274"/>
      <c r="J78" s="274"/>
    </row>
    <row r="79" spans="2:10" ht="15">
      <c r="B79" s="285" t="s">
        <v>37</v>
      </c>
      <c r="C79" s="285"/>
      <c r="D79" s="285"/>
      <c r="E79" s="285"/>
      <c r="F79" s="285"/>
      <c r="G79" s="285"/>
      <c r="H79" s="285"/>
      <c r="I79" s="285"/>
      <c r="J79" s="285"/>
    </row>
    <row r="80" spans="2:10" ht="15">
      <c r="B80" s="302"/>
      <c r="C80" s="302"/>
      <c r="D80" s="302"/>
      <c r="E80" s="302"/>
      <c r="F80" s="302"/>
      <c r="G80" s="302"/>
      <c r="H80" s="302"/>
      <c r="I80" s="302"/>
      <c r="J80" s="302"/>
    </row>
    <row r="81" spans="2:10" ht="15">
      <c r="B81" s="177"/>
      <c r="C81" s="177"/>
      <c r="D81" s="177"/>
      <c r="E81" s="177"/>
      <c r="F81" s="177"/>
      <c r="G81" s="177"/>
      <c r="H81" s="177"/>
      <c r="I81" s="177"/>
      <c r="J81" s="177"/>
    </row>
    <row r="82" spans="2:10" ht="15">
      <c r="B82" s="177"/>
      <c r="C82" s="177"/>
      <c r="D82" s="177"/>
      <c r="E82" s="177"/>
      <c r="F82" s="177"/>
      <c r="G82" s="177"/>
      <c r="H82" s="177"/>
      <c r="I82" s="177"/>
      <c r="J82" s="177"/>
    </row>
    <row r="83" spans="2:10" ht="15">
      <c r="B83" s="177"/>
      <c r="C83" s="177"/>
      <c r="D83" s="177"/>
      <c r="E83" s="177"/>
      <c r="F83" s="177"/>
      <c r="G83" s="177"/>
      <c r="H83" s="177"/>
      <c r="I83" s="177"/>
      <c r="J83" s="177"/>
    </row>
    <row r="84" spans="2:10" ht="15">
      <c r="B84" s="177"/>
      <c r="C84" s="177"/>
      <c r="D84" s="177"/>
      <c r="E84" s="177"/>
      <c r="F84" s="177"/>
      <c r="G84" s="177"/>
      <c r="H84" s="177"/>
      <c r="I84" s="177"/>
      <c r="J84" s="177"/>
    </row>
    <row r="85" spans="2:10" s="31" customFormat="1" ht="15">
      <c r="B85" s="177"/>
      <c r="C85" s="177"/>
      <c r="D85" s="177"/>
      <c r="E85" s="177"/>
    </row>
    <row r="86" spans="2:10" ht="15">
      <c r="B86" s="177"/>
      <c r="C86" s="177"/>
      <c r="D86" s="177"/>
      <c r="E86" s="177"/>
      <c r="F86" s="177"/>
      <c r="G86" s="177"/>
      <c r="H86" s="177"/>
      <c r="I86" s="177"/>
      <c r="J86" s="177"/>
    </row>
    <row r="87" spans="2:10" ht="15">
      <c r="B87" s="177"/>
      <c r="C87" s="177"/>
      <c r="D87" s="177"/>
      <c r="E87" s="177"/>
      <c r="F87" s="177"/>
      <c r="G87" s="177"/>
      <c r="H87" s="177"/>
      <c r="I87" s="177"/>
      <c r="J87" s="177"/>
    </row>
    <row r="88" spans="2:10" ht="15">
      <c r="B88" s="177"/>
      <c r="C88" s="177"/>
      <c r="D88" s="177"/>
      <c r="E88" s="177"/>
      <c r="F88" s="177"/>
      <c r="G88" s="177"/>
      <c r="H88" s="177"/>
      <c r="I88" s="177"/>
      <c r="J88" s="177"/>
    </row>
    <row r="89" spans="2:10" ht="15">
      <c r="B89" s="177"/>
      <c r="C89" s="177"/>
      <c r="D89" s="177"/>
      <c r="E89" s="177"/>
      <c r="F89" s="177"/>
      <c r="G89" s="177"/>
      <c r="H89" s="177"/>
      <c r="I89" s="177"/>
      <c r="J89" s="177"/>
    </row>
    <row r="90" spans="2:10" ht="15">
      <c r="B90" s="177"/>
      <c r="C90" s="177"/>
      <c r="D90" s="177"/>
      <c r="E90" s="177"/>
      <c r="F90" s="177"/>
      <c r="G90" s="177"/>
      <c r="H90" s="177"/>
      <c r="I90" s="177"/>
      <c r="J90" s="177"/>
    </row>
    <row r="91" spans="2:10" ht="15">
      <c r="B91" s="177"/>
      <c r="C91" s="177"/>
      <c r="D91" s="177"/>
      <c r="E91" s="177"/>
      <c r="F91" s="177"/>
      <c r="G91" s="177"/>
      <c r="H91" s="177"/>
      <c r="I91" s="177"/>
      <c r="J91" s="177"/>
    </row>
    <row r="92" spans="2:10" ht="15">
      <c r="B92" s="177"/>
      <c r="C92" s="177"/>
      <c r="D92" s="177"/>
      <c r="E92" s="177"/>
      <c r="F92" s="177"/>
      <c r="G92" s="177"/>
      <c r="H92" s="177"/>
      <c r="I92" s="177"/>
      <c r="J92" s="177"/>
    </row>
    <row r="93" spans="2:10" ht="15" customHeight="1">
      <c r="B93" s="177"/>
      <c r="C93" s="177"/>
      <c r="D93" s="177"/>
      <c r="E93" s="177"/>
      <c r="F93" s="177"/>
      <c r="G93" s="177"/>
      <c r="H93" s="177"/>
      <c r="I93" s="177"/>
      <c r="J93" s="177"/>
    </row>
    <row r="94" spans="2:10" ht="15" customHeight="1">
      <c r="B94" s="177"/>
      <c r="C94" s="177"/>
      <c r="D94" s="177"/>
      <c r="E94" s="177"/>
      <c r="F94" s="177"/>
      <c r="G94" s="177"/>
      <c r="H94" s="177"/>
      <c r="I94" s="177"/>
      <c r="J94" s="177"/>
    </row>
    <row r="95" spans="2:10" ht="15">
      <c r="B95" s="177"/>
      <c r="C95" s="177"/>
      <c r="D95" s="177"/>
      <c r="E95" s="177"/>
      <c r="F95" s="177"/>
      <c r="G95" s="177"/>
      <c r="H95" s="177"/>
      <c r="I95" s="177"/>
      <c r="J95" s="177"/>
    </row>
    <row r="96" spans="2:10" ht="15">
      <c r="B96" s="177"/>
      <c r="C96" s="177"/>
      <c r="D96" s="177"/>
      <c r="E96" s="177"/>
      <c r="F96" s="177"/>
      <c r="G96" s="177"/>
      <c r="H96" s="177"/>
      <c r="I96" s="177"/>
      <c r="J96" s="177"/>
    </row>
    <row r="97" spans="2:5" ht="18.75" customHeight="1">
      <c r="B97" s="177"/>
      <c r="C97" s="177"/>
      <c r="D97" s="177"/>
      <c r="E97" s="177"/>
    </row>
    <row r="98" spans="2:5" ht="15">
      <c r="B98" s="177"/>
      <c r="C98" s="177"/>
      <c r="D98" s="177"/>
      <c r="E98" s="177"/>
    </row>
    <row r="99" spans="2:5" ht="15">
      <c r="B99" s="177"/>
      <c r="C99" s="177"/>
      <c r="D99" s="177"/>
      <c r="E99" s="177"/>
    </row>
    <row r="100" spans="2:5" ht="15">
      <c r="B100" s="177"/>
      <c r="C100" s="177"/>
      <c r="D100" s="177"/>
      <c r="E100" s="177"/>
    </row>
    <row r="101" spans="2:5" ht="15">
      <c r="B101" s="177"/>
      <c r="C101" s="177"/>
      <c r="D101" s="177"/>
      <c r="E101" s="177"/>
    </row>
    <row r="102" spans="2:5" ht="15">
      <c r="B102" s="177"/>
      <c r="C102" s="177"/>
      <c r="D102" s="177"/>
      <c r="E102" s="177"/>
    </row>
    <row r="103" spans="2:5" ht="15">
      <c r="B103" s="177"/>
      <c r="C103" s="177"/>
      <c r="D103" s="177"/>
      <c r="E103" s="177"/>
    </row>
    <row r="104" spans="2:5" ht="15">
      <c r="B104" s="177"/>
      <c r="C104" s="177"/>
      <c r="D104" s="177"/>
      <c r="E104" s="177"/>
    </row>
    <row r="105" spans="2:5" ht="15">
      <c r="B105" s="177"/>
      <c r="C105" s="177"/>
      <c r="D105" s="177"/>
      <c r="E105" s="177"/>
    </row>
    <row r="106" spans="2:5" ht="15">
      <c r="B106" s="177"/>
      <c r="C106" s="177"/>
      <c r="D106" s="177"/>
      <c r="E106" s="177"/>
    </row>
    <row r="107" spans="2:5" ht="15">
      <c r="B107" s="177"/>
      <c r="C107" s="177"/>
      <c r="D107" s="177"/>
      <c r="E107" s="177"/>
    </row>
    <row r="108" spans="2:5" ht="15">
      <c r="B108" s="177"/>
      <c r="C108" s="177"/>
      <c r="D108" s="177"/>
      <c r="E108" s="177"/>
    </row>
    <row r="109" spans="2:5" ht="15">
      <c r="B109" s="177"/>
      <c r="C109" s="177"/>
      <c r="D109" s="177"/>
      <c r="E109" s="177"/>
    </row>
    <row r="110" spans="2:5" ht="15">
      <c r="B110" s="177"/>
      <c r="C110" s="177"/>
      <c r="D110" s="177"/>
      <c r="E110" s="177"/>
    </row>
    <row r="111" spans="2:5" ht="15">
      <c r="B111" s="177"/>
      <c r="C111" s="177"/>
      <c r="D111" s="177"/>
      <c r="E111" s="177"/>
    </row>
    <row r="112" spans="2:5" ht="15">
      <c r="B112" s="177"/>
      <c r="C112" s="177"/>
      <c r="D112" s="177"/>
      <c r="E112" s="177"/>
    </row>
    <row r="113" ht="15"/>
    <row r="114" ht="15"/>
    <row r="115" ht="15"/>
    <row r="116" ht="15"/>
    <row r="117" ht="15"/>
    <row r="118" ht="15"/>
  </sheetData>
  <protectedRanges>
    <protectedRange algorithmName="SHA-512" hashValue="19r0bVvPR7yZA0UiYij7Tv1CBk3noIABvFePbLhCJ4nk3L6A+Fy+RdPPS3STf+a52x4pG2PQK4FAkXK9epnlIA==" saltValue="gQC4yrLvnbJqxYZ0KSEoZA==" spinCount="100000" sqref="B48:B65 B25:B46" name="Government revenues_1"/>
    <protectedRange algorithmName="SHA-512" hashValue="19r0bVvPR7yZA0UiYij7Tv1CBk3noIABvFePbLhCJ4nk3L6A+Fy+RdPPS3STf+a52x4pG2PQK4FAkXK9epnlIA==" saltValue="gQC4yrLvnbJqxYZ0KSEoZA==" spinCount="100000" sqref="B47" name="Government revenues_1_1"/>
  </protectedRanges>
  <mergeCells count="20">
    <mergeCell ref="B79:J79"/>
    <mergeCell ref="B80:J80"/>
    <mergeCell ref="B7:J7"/>
    <mergeCell ref="B8:J8"/>
    <mergeCell ref="B10:J10"/>
    <mergeCell ref="B11:J11"/>
    <mergeCell ref="B12:J12"/>
    <mergeCell ref="B67:J67"/>
    <mergeCell ref="B74:J74"/>
    <mergeCell ref="B75:J75"/>
    <mergeCell ref="B13:J13"/>
    <mergeCell ref="B20:J20"/>
    <mergeCell ref="B21:D21"/>
    <mergeCell ref="B77:J77"/>
    <mergeCell ref="B78:J78"/>
    <mergeCell ref="B2:J2"/>
    <mergeCell ref="B3:J3"/>
    <mergeCell ref="B4:J4"/>
    <mergeCell ref="B5:J5"/>
    <mergeCell ref="B6:J6"/>
  </mergeCells>
  <dataValidations xWindow="925" yWindow="466" count="21">
    <dataValidation type="list" allowBlank="1" showInputMessage="1" showErrorMessage="1" promptTitle="Please select Sector" prompt="Please select the relevant sector of the company from the list" sqref="D26:D65" xr:uid="{868FFED3-1B0C-4918-8778-E1FA1953F99F}">
      <formula1>Sector_list</formula1>
    </dataValidation>
    <dataValidation allowBlank="1" showInputMessage="1" showErrorMessage="1" promptTitle="Please insert commodities" prompt="Please insert the relevant commodities of the company here, separated by commas." sqref="E25:E65" xr:uid="{FC554077-CD9D-40C9-B3B0-2F9789B88BCB}"/>
    <dataValidation allowBlank="1" showInputMessage="1" showErrorMessage="1" promptTitle="Name of identifier" prompt="Please input name of identifier, such as &quot;Taxpayer Identification Number&quot; or similar." sqref="B22" xr:uid="{412124B2-A34B-47AD-A7F2-2DA2FD26EE6D}"/>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A7D4AC68-A245-49BE-B706-C7C76BB5669E}"/>
    <dataValidation type="textLength" allowBlank="1" showInputMessage="1" showErrorMessage="1" errorTitle="Please do not edit these cells" error="Please do not edit these cells" sqref="B22 C21:D21" xr:uid="{81EFF6B9-0948-4ED1-9FAA-6EA0DE53E4C0}">
      <formula1>10000</formula1>
      <formula2>50000</formula2>
    </dataValidation>
    <dataValidation type="textLength" allowBlank="1" showInputMessage="1" showErrorMessage="1" sqref="A1:K13 A19:L21 E22:K23 A23:D23 A22 F14:K18 A14:E14 B72:J76 B80:J80 K69:K80 A69:A80 J26:J65 I24:J25 B24:C24 D24:D25 E24:H24 A24:A65 I26:I65 A66:K68" xr:uid="{4B9AA2B5-1E60-430C-BA7F-02CA306120F1}">
      <formula1>9999999</formula1>
      <formula2>99999999</formula2>
    </dataValidation>
    <dataValidation type="textLength" allowBlank="1" showInputMessage="1" showErrorMessage="1" errorTitle="Do not edit these cells" error="Please do not edit these cells" sqref="B77:J79" xr:uid="{BAF144F0-3731-4BBB-961A-1F8765C0F270}">
      <formula1>9999999</formula1>
      <formula2>99999999</formula2>
    </dataValidation>
    <dataValidation allowBlank="1" showInputMessage="1" showErrorMessage="1" promptTitle="Project name" prompt="Input project name here._x000a__x000a_Please refrain from using acronyms, and input complete name." sqref="B69:B71" xr:uid="{F99FE9B0-5192-4241-983B-FDB53885E318}"/>
    <dataValidation allowBlank="1" showInputMessage="1" showErrorMessage="1" promptTitle="Affiliated Companies" prompt="Please insert the relevant companies affiliated to the project here, separated by commas." sqref="D69:D71" xr:uid="{E12F2734-F1F8-415D-942B-52F213FABA12}"/>
    <dataValidation allowBlank="1" showInputMessage="1" showErrorMessage="1" promptTitle="Reference number" prompt="Please input the reference number of the legal agreement: contract, licence, lease, concession..." sqref="C69:C71"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69:H71" xr:uid="{8671A7B4-FBEE-40B4-83E1-8302DA427313}">
      <formula1>"&lt;Select unit&gt;,Sm3,Sm3 o.e.,Barrels,Tonnes,oz,carats,Scf"</formula1>
    </dataValidation>
    <dataValidation type="list" allowBlank="1" showInputMessage="1" showErrorMessage="1" sqref="F69:F71"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69:E71"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69:G71"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69:I71" xr:uid="{83119F12-BEE5-4AB0-AD82-3D216DB6144F}">
      <formula1>0</formula1>
      <formula2>1000000000000000</formula2>
    </dataValidation>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showInputMessage="1" showErrorMessage="1" errorTitle="Do not edit - based on Part 4" error="These cells will be filled automatically" promptTitle="Do not edit - based on Part 4" prompt=" " sqref="E15:E18" xr:uid="{E7078589-660C-4DA2-9592-E8A92A55EA9A}">
      <formula1>999999</formula1>
      <formula2>9999999</formula2>
    </dataValidation>
    <dataValidation errorStyle="warning" allowBlank="1" showInputMessage="1" showErrorMessage="1" errorTitle="URL " error="Please input a link in these cells" sqref="F55:G61 F50:G53 F63:G65 F47:G47" xr:uid="{900097FA-9B5D-417A-9DC5-30D28C0778EB}"/>
  </dataValidations>
  <hyperlinks>
    <hyperlink ref="B8" r:id="rId1" xr:uid="{DD07F9BC-AC8A-4A9E-9450-3D0391EB0CA7}"/>
    <hyperlink ref="B75:F75" r:id="rId2" display="Give us your feedback or report a conflict in the data! Write to us at  data@eiti.org" xr:uid="{7DD6EEF9-F2B1-490B-AA9F-CD09A5BE123B}"/>
    <hyperlink ref="B74:F74" r:id="rId3" display="For the latest version of Summary data templates, see  https://eiti.org/summary-data-template" xr:uid="{3F13EEFE-7DC6-4094-8E58-281FFE9ACE0E}"/>
    <hyperlink ref="F37" r:id="rId4" xr:uid="{22DE456B-F9E0-431F-B1F5-82C0E264EAF7}"/>
    <hyperlink ref="F38" r:id="rId5" xr:uid="{8BECAEF6-593A-41FC-87F2-D15E3E20175A}"/>
    <hyperlink ref="F39" r:id="rId6" xr:uid="{861E4E12-69C1-4064-A072-26240B9AA190}"/>
    <hyperlink ref="F40" r:id="rId7" xr:uid="{5C3B6CE2-E9B3-4DA7-8909-C2647C9C722C}"/>
    <hyperlink ref="F27" r:id="rId8" xr:uid="{50726574-F61B-4943-ADE8-D23F765C60C6}"/>
    <hyperlink ref="F28" r:id="rId9" xr:uid="{6FBBFA66-26BA-459A-B67F-D2083918B0E6}"/>
    <hyperlink ref="F29" r:id="rId10" xr:uid="{9642355C-9612-43C9-B082-8E3A6114126E}"/>
    <hyperlink ref="F30" r:id="rId11" xr:uid="{36BEE6BB-6589-4908-8664-7C688FBB8EE7}"/>
    <hyperlink ref="F31" r:id="rId12" xr:uid="{8D09773B-7B24-478F-A956-7EBD842F2ABA}"/>
    <hyperlink ref="F32" r:id="rId13" xr:uid="{A0E839A7-6AFF-49E0-9158-BD9DE928AB19}"/>
    <hyperlink ref="F35" r:id="rId14" xr:uid="{AA1C08CE-9E56-4BDB-9B2B-9480860EAB26}"/>
    <hyperlink ref="G37" r:id="rId15" xr:uid="{D64D1B54-CB47-468A-9623-503FE196C778}"/>
    <hyperlink ref="G38" r:id="rId16" xr:uid="{98E4FEAB-003E-4C3A-9DEF-D5E77510A38F}"/>
    <hyperlink ref="G39" r:id="rId17" xr:uid="{12292F66-7BC8-498F-B0BB-F355CE66E3F7}"/>
    <hyperlink ref="G40" r:id="rId18" xr:uid="{23BA30A8-3DE6-4F37-BC99-FD44CA4D28EC}"/>
    <hyperlink ref="G27" r:id="rId19" xr:uid="{584DC518-4374-428B-AC8B-12C1AA362F1C}"/>
    <hyperlink ref="G28" r:id="rId20" xr:uid="{3B81EE8E-AF67-4B7D-8AE0-8E4CB4FA6F7F}"/>
    <hyperlink ref="G29" r:id="rId21" xr:uid="{4969E42C-57E4-41E4-9E10-E2832F95010D}"/>
    <hyperlink ref="G30" r:id="rId22" xr:uid="{EA4DB672-05E8-4CDC-9DCD-AF9BBF40BFAD}"/>
    <hyperlink ref="G31" r:id="rId23" xr:uid="{61F90D05-E524-4AC6-917F-50AB2E99D99F}"/>
    <hyperlink ref="G32" r:id="rId24" xr:uid="{6026BFFE-9C47-4216-B5F1-AC5EFA9AE8BA}"/>
    <hyperlink ref="G35" r:id="rId25" xr:uid="{59DDEF30-6BFC-453C-883F-821DEE61967B}"/>
  </hyperlinks>
  <pageMargins left="0.25" right="0.25" top="0.75" bottom="0.75" header="0.3" footer="0.3"/>
  <pageSetup paperSize="8" fitToHeight="0" orientation="landscape" horizontalDpi="2400" verticalDpi="2400" r:id="rId26"/>
  <ignoredErrors>
    <ignoredError sqref="H25:H65" calculatedColumn="1"/>
  </ignoredErrors>
  <tableParts count="3">
    <tablePart r:id="rId27"/>
    <tablePart r:id="rId28"/>
    <tablePart r:id="rId29"/>
  </tableParts>
  <extLst>
    <ext xmlns:x14="http://schemas.microsoft.com/office/spreadsheetml/2009/9/main" uri="{CCE6A557-97BC-4b89-ADB6-D9C93CAAB3DF}">
      <x14:dataValidations xmlns:xm="http://schemas.microsoft.com/office/excel/2006/main" xWindow="925" yWindow="466" count="1">
        <x14:dataValidation type="list" allowBlank="1" showInputMessage="1" showErrorMessage="1" error="Invalid Entry" promptTitle="Currency" prompt="Please input currency according to 3-letter ISO currency code." xr:uid="{6854ADEB-BBB5-4A60-BD4B-636A75D9550B}">
          <x14:formula1>
            <xm:f>Lists!$I$11:$I$168</xm:f>
          </x14:formula1>
          <xm:sqref>J69:J71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B71"/>
  <sheetViews>
    <sheetView showGridLines="0" topLeftCell="A8" zoomScale="90" zoomScaleNormal="90" workbookViewId="0">
      <selection activeCell="H22" sqref="H22:H30"/>
    </sheetView>
  </sheetViews>
  <sheetFormatPr defaultColWidth="8.7109375" defaultRowHeight="15"/>
  <cols>
    <col min="1" max="1" width="2.7109375" style="37" customWidth="1"/>
    <col min="2" max="5" width="0" style="37" hidden="1" customWidth="1"/>
    <col min="6" max="6" width="67.5703125" style="37" customWidth="1"/>
    <col min="7" max="7" width="25.7109375" style="37" customWidth="1"/>
    <col min="8" max="8" width="27.28515625" style="37" customWidth="1"/>
    <col min="9" max="9" width="47.5703125" style="37" customWidth="1"/>
    <col min="10" max="10" width="52.7109375" style="37" customWidth="1"/>
    <col min="11" max="11" width="15.5703125" style="37" bestFit="1" customWidth="1"/>
    <col min="12" max="12" width="22.28515625" style="37" customWidth="1"/>
    <col min="13" max="13" width="19.5703125" style="37" bestFit="1" customWidth="1"/>
    <col min="14" max="14" width="73.42578125" style="37" bestFit="1" customWidth="1"/>
    <col min="15" max="15" width="4" style="37" customWidth="1"/>
    <col min="16" max="17" width="8.7109375" style="37"/>
    <col min="18" max="18" width="3.5703125" style="37" customWidth="1"/>
    <col min="19" max="22" width="8.7109375" style="37" hidden="1" customWidth="1"/>
    <col min="23" max="23" width="24.28515625" style="37" bestFit="1" customWidth="1"/>
    <col min="24" max="24" width="28.42578125" style="37" customWidth="1"/>
    <col min="25" max="16384" width="8.7109375" style="37"/>
  </cols>
  <sheetData>
    <row r="1" spans="6:14" s="17" customFormat="1" ht="15.75" hidden="1" customHeight="1">
      <c r="F1" s="177"/>
      <c r="G1" s="177"/>
      <c r="H1" s="177"/>
      <c r="I1" s="177"/>
      <c r="J1" s="177"/>
      <c r="K1" s="177"/>
      <c r="L1" s="177"/>
      <c r="M1" s="177"/>
      <c r="N1" s="177"/>
    </row>
    <row r="2" spans="6:14" s="17" customFormat="1" hidden="1">
      <c r="F2" s="177"/>
      <c r="G2" s="177"/>
      <c r="H2" s="177"/>
      <c r="I2" s="177"/>
      <c r="J2" s="177"/>
      <c r="K2" s="177"/>
      <c r="L2" s="177"/>
      <c r="M2" s="177"/>
      <c r="N2" s="177"/>
    </row>
    <row r="3" spans="6:14" s="17" customFormat="1" hidden="1">
      <c r="F3" s="177"/>
      <c r="G3" s="177"/>
      <c r="H3" s="177"/>
      <c r="I3" s="177"/>
      <c r="J3" s="177"/>
      <c r="K3" s="177"/>
      <c r="L3" s="177"/>
      <c r="M3" s="177"/>
      <c r="N3" s="244" t="s">
        <v>389</v>
      </c>
    </row>
    <row r="4" spans="6:14" s="17" customFormat="1" hidden="1">
      <c r="F4" s="177"/>
      <c r="G4" s="177"/>
      <c r="H4" s="177"/>
      <c r="I4" s="177"/>
      <c r="J4" s="177"/>
      <c r="K4" s="177"/>
      <c r="L4" s="177"/>
      <c r="M4" s="177"/>
      <c r="N4" s="244">
        <f>Introduction!G4</f>
        <v>0</v>
      </c>
    </row>
    <row r="5" spans="6:14" s="17" customFormat="1" hidden="1">
      <c r="F5" s="177"/>
      <c r="G5" s="177"/>
      <c r="H5" s="177"/>
      <c r="I5" s="177"/>
      <c r="J5" s="177"/>
      <c r="K5" s="177"/>
      <c r="L5" s="177"/>
      <c r="M5" s="177"/>
      <c r="N5" s="177"/>
    </row>
    <row r="6" spans="6:14" s="17" customFormat="1" hidden="1">
      <c r="F6" s="177"/>
      <c r="G6" s="177"/>
      <c r="H6" s="177"/>
      <c r="I6" s="177"/>
      <c r="J6" s="177"/>
      <c r="K6" s="177"/>
      <c r="L6" s="177"/>
      <c r="M6" s="177"/>
      <c r="N6" s="177"/>
    </row>
    <row r="7" spans="6:14" s="17" customFormat="1">
      <c r="F7" s="177"/>
      <c r="G7" s="177"/>
      <c r="H7" s="177"/>
      <c r="I7" s="177"/>
      <c r="J7" s="177"/>
      <c r="K7" s="177"/>
      <c r="L7" s="177"/>
      <c r="M7" s="177"/>
      <c r="N7" s="177"/>
    </row>
    <row r="8" spans="6:14" s="17" customFormat="1">
      <c r="F8" s="286" t="s">
        <v>390</v>
      </c>
      <c r="G8" s="286"/>
      <c r="H8" s="286"/>
      <c r="I8" s="286"/>
      <c r="J8" s="286"/>
      <c r="K8" s="286"/>
      <c r="L8" s="286"/>
      <c r="M8" s="286"/>
      <c r="N8" s="286"/>
    </row>
    <row r="9" spans="6:14" s="17" customFormat="1" ht="24">
      <c r="F9" s="314" t="s">
        <v>39</v>
      </c>
      <c r="G9" s="314"/>
      <c r="H9" s="314"/>
      <c r="I9" s="314"/>
      <c r="J9" s="314"/>
      <c r="K9" s="314"/>
      <c r="L9" s="314"/>
      <c r="M9" s="314"/>
      <c r="N9" s="314"/>
    </row>
    <row r="10" spans="6:14" s="17" customFormat="1">
      <c r="F10" s="315" t="s">
        <v>391</v>
      </c>
      <c r="G10" s="315"/>
      <c r="H10" s="315"/>
      <c r="I10" s="315"/>
      <c r="J10" s="315"/>
      <c r="K10" s="315"/>
      <c r="L10" s="315"/>
      <c r="M10" s="315"/>
      <c r="N10" s="315"/>
    </row>
    <row r="11" spans="6:14" s="17" customFormat="1">
      <c r="F11" s="288" t="s">
        <v>392</v>
      </c>
      <c r="G11" s="288"/>
      <c r="H11" s="288"/>
      <c r="I11" s="288"/>
      <c r="J11" s="288"/>
      <c r="K11" s="288"/>
      <c r="L11" s="288"/>
      <c r="M11" s="288"/>
      <c r="N11" s="288"/>
    </row>
    <row r="12" spans="6:14" s="17" customFormat="1">
      <c r="F12" s="288" t="s">
        <v>393</v>
      </c>
      <c r="G12" s="288"/>
      <c r="H12" s="288"/>
      <c r="I12" s="288"/>
      <c r="J12" s="288"/>
      <c r="K12" s="288"/>
      <c r="L12" s="288"/>
      <c r="M12" s="288"/>
      <c r="N12" s="288"/>
    </row>
    <row r="13" spans="6:14" s="17" customFormat="1">
      <c r="F13" s="310" t="s">
        <v>394</v>
      </c>
      <c r="G13" s="310"/>
      <c r="H13" s="310"/>
      <c r="I13" s="310"/>
      <c r="J13" s="310"/>
      <c r="K13" s="310"/>
      <c r="L13" s="310"/>
      <c r="M13" s="310"/>
      <c r="N13" s="310"/>
    </row>
    <row r="14" spans="6:14" s="17" customFormat="1">
      <c r="F14" s="311" t="s">
        <v>395</v>
      </c>
      <c r="G14" s="311"/>
      <c r="H14" s="311"/>
      <c r="I14" s="311"/>
      <c r="J14" s="311"/>
      <c r="K14" s="311"/>
      <c r="L14" s="311"/>
      <c r="M14" s="311"/>
      <c r="N14" s="311"/>
    </row>
    <row r="15" spans="6:14" s="17" customFormat="1">
      <c r="F15" s="312" t="s">
        <v>396</v>
      </c>
      <c r="G15" s="312"/>
      <c r="H15" s="312"/>
      <c r="I15" s="312"/>
      <c r="J15" s="312"/>
      <c r="K15" s="312"/>
      <c r="L15" s="312"/>
      <c r="M15" s="312"/>
      <c r="N15" s="312"/>
    </row>
    <row r="16" spans="6:14" s="17" customFormat="1">
      <c r="F16" s="299" t="s">
        <v>300</v>
      </c>
      <c r="G16" s="299"/>
      <c r="H16" s="299"/>
      <c r="I16" s="299"/>
      <c r="J16" s="299"/>
      <c r="K16" s="299"/>
      <c r="L16" s="299"/>
      <c r="M16" s="299"/>
      <c r="N16" s="299"/>
    </row>
    <row r="17" spans="2:28" s="17" customFormat="1">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row>
    <row r="18" spans="2:28" s="17" customFormat="1" ht="24">
      <c r="B18" s="177"/>
      <c r="C18" s="177"/>
      <c r="D18" s="177"/>
      <c r="E18" s="177"/>
      <c r="F18" s="303" t="s">
        <v>397</v>
      </c>
      <c r="G18" s="303"/>
      <c r="H18" s="303"/>
      <c r="I18" s="303"/>
      <c r="J18" s="303"/>
      <c r="K18" s="303"/>
      <c r="L18" s="177"/>
      <c r="M18" s="313" t="s">
        <v>398</v>
      </c>
      <c r="N18" s="313"/>
      <c r="O18" s="177"/>
      <c r="P18" s="177"/>
      <c r="Q18" s="177"/>
      <c r="R18" s="177"/>
      <c r="S18" s="177"/>
      <c r="T18" s="177"/>
      <c r="U18" s="177"/>
      <c r="V18" s="177"/>
      <c r="W18" s="177"/>
      <c r="X18" s="177"/>
      <c r="Y18" s="177"/>
      <c r="Z18" s="177"/>
      <c r="AA18" s="177"/>
      <c r="AB18" s="177"/>
    </row>
    <row r="19" spans="2:28" s="17" customFormat="1" ht="15.6" customHeight="1">
      <c r="B19" s="177"/>
      <c r="C19" s="177"/>
      <c r="D19" s="177"/>
      <c r="E19" s="177"/>
      <c r="F19" s="177"/>
      <c r="G19" s="177"/>
      <c r="H19" s="177"/>
      <c r="I19" s="177"/>
      <c r="J19" s="177"/>
      <c r="K19" s="177"/>
      <c r="L19" s="177"/>
      <c r="M19" s="319" t="s">
        <v>399</v>
      </c>
      <c r="N19" s="319"/>
      <c r="O19" s="177"/>
      <c r="P19" s="177"/>
      <c r="Q19" s="177"/>
      <c r="R19" s="177"/>
      <c r="S19" s="177"/>
      <c r="T19" s="177"/>
      <c r="U19" s="177"/>
      <c r="V19" s="177"/>
      <c r="W19" s="177"/>
      <c r="X19" s="177"/>
      <c r="Y19" s="177"/>
      <c r="Z19" s="177"/>
      <c r="AA19" s="177"/>
      <c r="AB19" s="177"/>
    </row>
    <row r="20" spans="2:28">
      <c r="B20" s="193"/>
      <c r="C20" s="193"/>
      <c r="D20" s="193"/>
      <c r="E20" s="193"/>
      <c r="F20" s="316" t="s">
        <v>400</v>
      </c>
      <c r="G20" s="316"/>
      <c r="H20" s="316"/>
      <c r="I20" s="316"/>
      <c r="J20" s="316"/>
      <c r="K20" s="317"/>
      <c r="L20" s="193"/>
      <c r="M20" s="177"/>
      <c r="N20" s="177"/>
      <c r="O20" s="193"/>
      <c r="P20" s="193"/>
      <c r="Q20" s="193"/>
      <c r="R20" s="193"/>
      <c r="S20" s="193"/>
      <c r="T20" s="193"/>
      <c r="U20" s="193"/>
      <c r="V20" s="193"/>
      <c r="W20" s="193"/>
      <c r="X20" s="193"/>
      <c r="Y20" s="193"/>
      <c r="Z20" s="193"/>
      <c r="AA20" s="193"/>
      <c r="AB20" s="193"/>
    </row>
    <row r="21" spans="2:28" ht="24">
      <c r="B21" s="150" t="s">
        <v>401</v>
      </c>
      <c r="C21" s="150" t="s">
        <v>402</v>
      </c>
      <c r="D21" s="150" t="s">
        <v>403</v>
      </c>
      <c r="E21" s="150" t="s">
        <v>404</v>
      </c>
      <c r="F21" s="193" t="s">
        <v>405</v>
      </c>
      <c r="G21" s="193" t="s">
        <v>319</v>
      </c>
      <c r="H21" s="193" t="s">
        <v>406</v>
      </c>
      <c r="I21" s="193" t="s">
        <v>407</v>
      </c>
      <c r="J21" s="193" t="s">
        <v>408</v>
      </c>
      <c r="K21" s="177" t="s">
        <v>386</v>
      </c>
      <c r="L21" s="193"/>
      <c r="M21" s="314" t="s">
        <v>409</v>
      </c>
      <c r="N21" s="314"/>
      <c r="O21" s="193"/>
      <c r="P21" s="193"/>
      <c r="Q21" s="193"/>
      <c r="R21" s="193"/>
      <c r="S21" s="193"/>
      <c r="T21" s="193"/>
      <c r="U21" s="193"/>
      <c r="V21" s="193"/>
      <c r="W21" s="193"/>
      <c r="X21" s="193"/>
      <c r="Y21" s="193"/>
      <c r="Z21" s="193"/>
      <c r="AA21" s="193"/>
      <c r="AB21" s="193"/>
    </row>
    <row r="22" spans="2:28" ht="15.75" customHeight="1">
      <c r="B22" s="150" t="str">
        <f>IFERROR(VLOOKUP(Government_revenues_table[[#This Row],[GFS Classification]],Table6_GFS_codes_classification[],COLUMNS($F:F)+3,FALSE),"Do not enter data")</f>
        <v>Other revenue (14E)</v>
      </c>
      <c r="C22" s="150" t="str">
        <f>IFERROR(VLOOKUP(Government_revenues_table[[#This Row],[GFS Classification]],Table6_GFS_codes_classification[],COLUMNS($F:G)+3,FALSE),"Do not enter data")</f>
        <v>Property income (141E)</v>
      </c>
      <c r="D22" s="150" t="str">
        <f>IFERROR(VLOOKUP(Government_revenues_table[[#This Row],[GFS Classification]],Table6_GFS_codes_classification[],COLUMNS($F:H)+3,FALSE),"Do not enter data")</f>
        <v>Rent (1415E)</v>
      </c>
      <c r="E22" s="150" t="str">
        <f>IFERROR(VLOOKUP(Government_revenues_table[[#This Row],[GFS Classification]],Table6_GFS_codes_classification[],COLUMNS($F:I)+3,FALSE),"Do not enter data")</f>
        <v>Production entitlements (in-kind or cash) (1415E3)</v>
      </c>
      <c r="F22" s="193" t="s">
        <v>410</v>
      </c>
      <c r="G22" s="177" t="s">
        <v>326</v>
      </c>
      <c r="H22" s="236" t="s">
        <v>411</v>
      </c>
      <c r="I22" s="233" t="s">
        <v>311</v>
      </c>
      <c r="J22" s="234">
        <v>406879767.70883292</v>
      </c>
      <c r="K22" s="193" t="s">
        <v>88</v>
      </c>
      <c r="L22" s="193"/>
      <c r="M22" s="320" t="s">
        <v>412</v>
      </c>
      <c r="N22" s="320"/>
      <c r="O22" s="193"/>
      <c r="P22" s="193"/>
      <c r="Q22" s="193"/>
      <c r="R22" s="193"/>
      <c r="S22" s="193"/>
      <c r="T22" s="193"/>
      <c r="U22" s="193"/>
      <c r="V22" s="193"/>
      <c r="W22" s="193"/>
      <c r="X22" s="193"/>
      <c r="Y22" s="193"/>
      <c r="Z22" s="193"/>
      <c r="AA22" s="193"/>
      <c r="AB22" s="193"/>
    </row>
    <row r="23" spans="2:28" ht="15.75" customHeight="1">
      <c r="B23" s="150" t="str">
        <f>IFERROR(VLOOKUP(Government_revenues_table[[#This Row],[GFS Classification]],Table6_GFS_codes_classification[],COLUMNS($F:F)+3,FALSE),"Do not enter data")</f>
        <v>Taxes (11E)</v>
      </c>
      <c r="C23" s="150" t="str">
        <f>IFERROR(VLOOKUP(Government_revenues_table[[#This Row],[GFS Classification]],Table6_GFS_codes_classification[],COLUMNS($F:G)+3,FALSE),"Do not enter data")</f>
        <v>Taxes on income, profits and capital gains (111E)</v>
      </c>
      <c r="D23" s="150" t="str">
        <f>IFERROR(VLOOKUP(Government_revenues_table[[#This Row],[GFS Classification]],Table6_GFS_codes_classification[],COLUMNS($F:H)+3,FALSE),"Do not enter data")</f>
        <v>Extraordinary taxes on income, profits and capital gains (1112E2)</v>
      </c>
      <c r="E23" s="150" t="str">
        <f>IFERROR(VLOOKUP(Government_revenues_table[[#This Row],[GFS Classification]],Table6_GFS_codes_classification[],COLUMNS($F:I)+3,FALSE),"Do not enter data")</f>
        <v>Extraordinary taxes on income, profits and capital gains (1112E2)</v>
      </c>
      <c r="F23" s="193" t="s">
        <v>413</v>
      </c>
      <c r="G23" s="177" t="s">
        <v>326</v>
      </c>
      <c r="H23" s="238" t="s">
        <v>414</v>
      </c>
      <c r="I23" s="233" t="s">
        <v>309</v>
      </c>
      <c r="J23" s="234">
        <v>177315591.5</v>
      </c>
      <c r="K23" s="193" t="s">
        <v>88</v>
      </c>
      <c r="L23" s="193"/>
      <c r="M23" s="320"/>
      <c r="N23" s="320"/>
      <c r="O23" s="193"/>
      <c r="P23" s="193"/>
      <c r="Q23" s="193"/>
      <c r="R23" s="193"/>
      <c r="S23" s="193"/>
      <c r="T23" s="193"/>
      <c r="U23" s="193"/>
      <c r="V23" s="193"/>
      <c r="W23" s="193"/>
      <c r="X23" s="193"/>
      <c r="Y23" s="193"/>
      <c r="Z23" s="193"/>
      <c r="AA23" s="193"/>
      <c r="AB23" s="193"/>
    </row>
    <row r="24" spans="2:28" ht="15.75" customHeight="1">
      <c r="B24" s="150" t="str">
        <f>IFERROR(VLOOKUP(Government_revenues_table[[#This Row],[GFS Classification]],Table6_GFS_codes_classification[],COLUMNS($F:F)+3,FALSE),"Do not enter data")</f>
        <v>Taxes (11E)</v>
      </c>
      <c r="C24" s="150" t="str">
        <f>IFERROR(VLOOKUP(Government_revenues_table[[#This Row],[GFS Classification]],Table6_GFS_codes_classification[],COLUMNS($F:G)+3,FALSE),"Do not enter data")</f>
        <v>Taxes on income, profits and capital gains (111E)</v>
      </c>
      <c r="D24" s="150" t="str">
        <f>IFERROR(VLOOKUP(Government_revenues_table[[#This Row],[GFS Classification]],Table6_GFS_codes_classification[],COLUMNS($F:H)+3,FALSE),"Do not enter data")</f>
        <v>Ordinary taxes on income, profits and capital gains (1112E1)</v>
      </c>
      <c r="E24" s="150" t="str">
        <f>IFERROR(VLOOKUP(Government_revenues_table[[#This Row],[GFS Classification]],Table6_GFS_codes_classification[],COLUMNS($F:I)+3,FALSE),"Do not enter data")</f>
        <v>Ordinary taxes on income, profits and capital gains (1112E1)</v>
      </c>
      <c r="F24" s="193" t="s">
        <v>415</v>
      </c>
      <c r="G24" s="177" t="s">
        <v>326</v>
      </c>
      <c r="H24" s="236" t="s">
        <v>416</v>
      </c>
      <c r="I24" s="233" t="s">
        <v>309</v>
      </c>
      <c r="J24" s="234">
        <v>124345869.48</v>
      </c>
      <c r="K24" s="193" t="s">
        <v>88</v>
      </c>
      <c r="L24" s="193"/>
      <c r="M24" s="320"/>
      <c r="N24" s="320"/>
      <c r="O24" s="193"/>
      <c r="P24" s="193"/>
      <c r="Q24" s="193"/>
      <c r="R24" s="193"/>
      <c r="S24" s="193"/>
      <c r="T24" s="193"/>
      <c r="U24" s="193"/>
      <c r="V24" s="193"/>
      <c r="W24"/>
      <c r="X24"/>
      <c r="Y24"/>
      <c r="Z24"/>
      <c r="AA24"/>
      <c r="AB24"/>
    </row>
    <row r="25" spans="2:28" ht="15.75" customHeight="1">
      <c r="B25" s="150" t="str">
        <f>IFERROR(VLOOKUP(Government_revenues_table[[#This Row],[GFS Classification]],Table6_GFS_codes_classification[],COLUMNS($F:F)+3,FALSE),"Do not enter data")</f>
        <v>Other revenue (14E)</v>
      </c>
      <c r="C25" s="150" t="str">
        <f>IFERROR(VLOOKUP(Government_revenues_table[[#This Row],[GFS Classification]],Table6_GFS_codes_classification[],COLUMNS($F:G)+3,FALSE),"Do not enter data")</f>
        <v>Property income (141E)</v>
      </c>
      <c r="D25" s="150" t="str">
        <f>IFERROR(VLOOKUP(Government_revenues_table[[#This Row],[GFS Classification]],Table6_GFS_codes_classification[],COLUMNS($F:H)+3,FALSE),"Do not enter data")</f>
        <v>Rent (1415E)</v>
      </c>
      <c r="E25" s="150" t="str">
        <f>IFERROR(VLOOKUP(Government_revenues_table[[#This Row],[GFS Classification]],Table6_GFS_codes_classification[],COLUMNS($F:I)+3,FALSE),"Do not enter data")</f>
        <v>Other rent payments (1415E5)</v>
      </c>
      <c r="F25" s="193" t="s">
        <v>417</v>
      </c>
      <c r="G25" s="177" t="s">
        <v>326</v>
      </c>
      <c r="H25" s="193" t="s">
        <v>418</v>
      </c>
      <c r="I25" s="233" t="s">
        <v>311</v>
      </c>
      <c r="J25" s="234">
        <v>66822877.065482497</v>
      </c>
      <c r="K25" s="193" t="s">
        <v>88</v>
      </c>
      <c r="L25" s="193"/>
      <c r="M25" s="320"/>
      <c r="N25" s="320"/>
      <c r="O25" s="193"/>
      <c r="P25" s="193"/>
      <c r="Q25" s="193"/>
      <c r="R25" s="193"/>
      <c r="S25" s="193"/>
      <c r="T25" s="193"/>
      <c r="U25" s="193"/>
      <c r="V25" s="193"/>
      <c r="W25"/>
      <c r="X25"/>
      <c r="Y25"/>
      <c r="Z25"/>
      <c r="AA25"/>
      <c r="AB25"/>
    </row>
    <row r="26" spans="2:28" ht="15.75" customHeight="1">
      <c r="B26" s="150" t="str">
        <f>IFERROR(VLOOKUP(Government_revenues_table[[#This Row],[GFS Classification]],Table6_GFS_codes_classification[],COLUMNS($F:F)+3,FALSE),"Do not enter data")</f>
        <v>Other revenue (14E)</v>
      </c>
      <c r="C26" s="150" t="str">
        <f>IFERROR(VLOOKUP(Government_revenues_table[[#This Row],[GFS Classification]],Table6_GFS_codes_classification[],COLUMNS($F:G)+3,FALSE),"Do not enter data")</f>
        <v>Property income (141E)</v>
      </c>
      <c r="D26" s="150" t="str">
        <f>IFERROR(VLOOKUP(Government_revenues_table[[#This Row],[GFS Classification]],Table6_GFS_codes_classification[],COLUMNS($F:H)+3,FALSE),"Do not enter data")</f>
        <v>Rent (1415E)</v>
      </c>
      <c r="E26" s="150" t="str">
        <f>IFERROR(VLOOKUP(Government_revenues_table[[#This Row],[GFS Classification]],Table6_GFS_codes_classification[],COLUMNS($F:I)+3,FALSE),"Do not enter data")</f>
        <v>Other rent payments (1415E5)</v>
      </c>
      <c r="F26" s="193" t="s">
        <v>417</v>
      </c>
      <c r="G26" s="177" t="s">
        <v>326</v>
      </c>
      <c r="H26" s="236" t="s">
        <v>419</v>
      </c>
      <c r="I26" s="233" t="s">
        <v>311</v>
      </c>
      <c r="J26" s="234">
        <v>3901950</v>
      </c>
      <c r="K26" s="193" t="s">
        <v>88</v>
      </c>
      <c r="L26" s="193"/>
      <c r="M26" s="320"/>
      <c r="N26" s="320"/>
      <c r="O26" s="193"/>
      <c r="P26" s="193"/>
      <c r="Q26" s="193"/>
      <c r="R26" s="193"/>
      <c r="S26" s="193"/>
      <c r="T26" s="193"/>
      <c r="U26" s="193"/>
      <c r="V26" s="193"/>
      <c r="W26"/>
      <c r="X26"/>
      <c r="Y26"/>
      <c r="Z26"/>
      <c r="AA26"/>
      <c r="AB26"/>
    </row>
    <row r="27" spans="2:28">
      <c r="B27" s="150" t="str">
        <f>IFERROR(VLOOKUP(Government_revenues_table[[#This Row],[GFS Classification]],Table6_GFS_codes_classification[],COLUMNS($F:F)+3,FALSE),"Do not enter data")</f>
        <v>Taxes (11E)</v>
      </c>
      <c r="C27" s="150" t="str">
        <f>IFERROR(VLOOKUP(Government_revenues_table[[#This Row],[GFS Classification]],Table6_GFS_codes_classification[],COLUMNS($F:G)+3,FALSE),"Do not enter data")</f>
        <v>Taxes on goods and services (114E)</v>
      </c>
      <c r="D27" s="150" t="str">
        <f>IFERROR(VLOOKUP(Government_revenues_table[[#This Row],[GFS Classification]],Table6_GFS_codes_classification[],COLUMNS($F:H)+3,FALSE),"Do not enter data")</f>
        <v>General taxes on goods and services (VAT, sales tax, turnover tax) (1141E)</v>
      </c>
      <c r="E27" s="150" t="str">
        <f>IFERROR(VLOOKUP(Government_revenues_table[[#This Row],[GFS Classification]],Table6_GFS_codes_classification[],COLUMNS($F:I)+3,FALSE),"Do not enter data")</f>
        <v>General taxes on goods and services (VAT, sales tax, turnover tax) (1141E)</v>
      </c>
      <c r="F27" s="193" t="s">
        <v>420</v>
      </c>
      <c r="G27" s="177" t="s">
        <v>326</v>
      </c>
      <c r="H27" s="238" t="s">
        <v>421</v>
      </c>
      <c r="I27" s="233" t="s">
        <v>309</v>
      </c>
      <c r="J27" s="234">
        <v>6711405.1800000016</v>
      </c>
      <c r="K27" s="193" t="s">
        <v>88</v>
      </c>
      <c r="L27" s="193"/>
      <c r="M27" s="293" t="s">
        <v>422</v>
      </c>
      <c r="N27" s="293"/>
      <c r="O27" s="193"/>
      <c r="P27" s="193"/>
      <c r="Q27" s="193"/>
      <c r="R27" s="193"/>
      <c r="S27" s="193"/>
      <c r="T27" s="193"/>
      <c r="U27" s="193"/>
      <c r="V27" s="193"/>
      <c r="W27"/>
      <c r="X27"/>
      <c r="Y27"/>
      <c r="Z27"/>
      <c r="AA27"/>
      <c r="AB27"/>
    </row>
    <row r="28" spans="2:28" ht="15.6" thickBot="1">
      <c r="B28" s="150" t="str">
        <f>IFERROR(VLOOKUP(Government_revenues_table[[#This Row],[GFS Classification]],Table6_GFS_codes_classification[],COLUMNS($F:F)+3,FALSE),"Do not enter data")</f>
        <v>Taxes (11E)</v>
      </c>
      <c r="C28" s="150" t="str">
        <f>IFERROR(VLOOKUP(Government_revenues_table[[#This Row],[GFS Classification]],Table6_GFS_codes_classification[],COLUMNS($F:G)+3,FALSE),"Do not enter data")</f>
        <v>Taxes on goods and services (114E)</v>
      </c>
      <c r="D28" s="150" t="str">
        <f>IFERROR(VLOOKUP(Government_revenues_table[[#This Row],[GFS Classification]],Table6_GFS_codes_classification[],COLUMNS($F:H)+3,FALSE),"Do not enter data")</f>
        <v>Excise taxes (1142E)</v>
      </c>
      <c r="E28" s="150" t="str">
        <f>IFERROR(VLOOKUP(Government_revenues_table[[#This Row],[GFS Classification]],Table6_GFS_codes_classification[],COLUMNS($F:I)+3,FALSE),"Do not enter data")</f>
        <v>Excise taxes (1142E)</v>
      </c>
      <c r="F28" s="193" t="s">
        <v>423</v>
      </c>
      <c r="G28" s="177" t="s">
        <v>326</v>
      </c>
      <c r="H28" s="238" t="s">
        <v>424</v>
      </c>
      <c r="I28" s="233" t="s">
        <v>309</v>
      </c>
      <c r="J28" s="234">
        <v>6702517.3400000008</v>
      </c>
      <c r="K28" s="193" t="s">
        <v>88</v>
      </c>
      <c r="L28" s="193"/>
      <c r="M28" s="151"/>
      <c r="N28" s="151"/>
      <c r="O28" s="193"/>
      <c r="P28" s="193"/>
      <c r="Q28" s="193"/>
      <c r="R28" s="193"/>
      <c r="S28" s="193"/>
      <c r="T28" s="193"/>
      <c r="U28" s="193"/>
      <c r="V28" s="193"/>
      <c r="W28"/>
      <c r="X28"/>
      <c r="Y28"/>
      <c r="Z28"/>
      <c r="AA28"/>
      <c r="AB28"/>
    </row>
    <row r="29" spans="2:28">
      <c r="B29" s="150" t="str">
        <f>IFERROR(VLOOKUP(Government_revenues_table[[#This Row],[GFS Classification]],Table6_GFS_codes_classification[],COLUMNS($F:F)+3,FALSE),"Do not enter data")</f>
        <v>Other revenue (14E)</v>
      </c>
      <c r="C29" s="150" t="str">
        <f>IFERROR(VLOOKUP(Government_revenues_table[[#This Row],[GFS Classification]],Table6_GFS_codes_classification[],COLUMNS($F:G)+3,FALSE),"Do not enter data")</f>
        <v>Sales of goods and services (142E)</v>
      </c>
      <c r="D29" s="150" t="str">
        <f>IFERROR(VLOOKUP(Government_revenues_table[[#This Row],[GFS Classification]],Table6_GFS_codes_classification[],COLUMNS($F:H)+3,FALSE),"Do not enter data")</f>
        <v>Administrative fees for government services (1422E)</v>
      </c>
      <c r="E29" s="150" t="str">
        <f>IFERROR(VLOOKUP(Government_revenues_table[[#This Row],[GFS Classification]],Table6_GFS_codes_classification[],COLUMNS($F:I)+3,FALSE),"Do not enter data")</f>
        <v>Administrative fees for government services (1422E)</v>
      </c>
      <c r="F29" s="193" t="s">
        <v>425</v>
      </c>
      <c r="G29" s="177" t="s">
        <v>326</v>
      </c>
      <c r="H29" s="236" t="s">
        <v>426</v>
      </c>
      <c r="I29" s="233" t="s">
        <v>311</v>
      </c>
      <c r="J29" s="235">
        <v>720000</v>
      </c>
      <c r="K29" s="193" t="s">
        <v>88</v>
      </c>
      <c r="L29" s="193"/>
      <c r="M29" s="193"/>
      <c r="N29" s="193"/>
      <c r="O29" s="193"/>
      <c r="P29" s="35"/>
      <c r="Q29" s="177"/>
      <c r="R29" s="262"/>
      <c r="S29" s="177"/>
      <c r="T29" s="262"/>
      <c r="U29" s="177"/>
      <c r="V29" s="193"/>
      <c r="W29"/>
      <c r="X29"/>
      <c r="Y29"/>
      <c r="Z29"/>
      <c r="AA29"/>
      <c r="AB29"/>
    </row>
    <row r="30" spans="2:28">
      <c r="B30" s="150" t="str">
        <f>IFERROR(VLOOKUP(Government_revenues_table[[#This Row],[GFS Classification]],Table6_GFS_codes_classification[],COLUMNS($F:F)+3,FALSE),"Do not enter data")</f>
        <v>Other revenue (14E)</v>
      </c>
      <c r="C30" s="150" t="str">
        <f>IFERROR(VLOOKUP(Government_revenues_table[[#This Row],[GFS Classification]],Table6_GFS_codes_classification[],COLUMNS($F:G)+3,FALSE),"Do not enter data")</f>
        <v>Sales of goods and services (142E)</v>
      </c>
      <c r="D30" s="150" t="str">
        <f>IFERROR(VLOOKUP(Government_revenues_table[[#This Row],[GFS Classification]],Table6_GFS_codes_classification[],COLUMNS($F:H)+3,FALSE),"Do not enter data")</f>
        <v>Administrative fees for government services (1422E)</v>
      </c>
      <c r="E30" s="150" t="str">
        <f>IFERROR(VLOOKUP(Government_revenues_table[[#This Row],[GFS Classification]],Table6_GFS_codes_classification[],COLUMNS($F:I)+3,FALSE),"Do not enter data")</f>
        <v>Administrative fees for government services (1422E)</v>
      </c>
      <c r="F30" s="193" t="s">
        <v>425</v>
      </c>
      <c r="G30" s="177" t="s">
        <v>326</v>
      </c>
      <c r="H30" s="193" t="s">
        <v>427</v>
      </c>
      <c r="I30" s="233" t="s">
        <v>311</v>
      </c>
      <c r="J30" s="235">
        <v>324400</v>
      </c>
      <c r="K30" s="193" t="s">
        <v>88</v>
      </c>
      <c r="L30" s="193"/>
      <c r="M30" s="193"/>
      <c r="N30" s="193"/>
      <c r="O30" s="193"/>
      <c r="P30" s="318"/>
      <c r="Q30" s="318"/>
      <c r="R30" s="318"/>
      <c r="S30" s="318"/>
      <c r="T30" s="318"/>
      <c r="U30" s="318"/>
      <c r="V30" s="193"/>
      <c r="W30"/>
      <c r="X30"/>
      <c r="Y30"/>
      <c r="Z30"/>
      <c r="AA30"/>
      <c r="AB30"/>
    </row>
    <row r="31" spans="2:28">
      <c r="B31" s="150"/>
      <c r="C31" s="150"/>
      <c r="D31" s="150"/>
      <c r="E31" s="150"/>
      <c r="F31" s="193"/>
      <c r="G31" s="177"/>
      <c r="H31" s="193"/>
      <c r="I31" s="193"/>
      <c r="J31" s="263"/>
      <c r="K31" s="193"/>
      <c r="L31" s="193"/>
      <c r="M31" s="193"/>
      <c r="N31" s="193"/>
      <c r="O31" s="193"/>
      <c r="P31" s="193"/>
      <c r="Q31" s="193"/>
      <c r="R31" s="193"/>
      <c r="S31" s="193"/>
      <c r="T31" s="193"/>
      <c r="U31" s="193"/>
      <c r="V31" s="193"/>
      <c r="W31"/>
      <c r="X31"/>
      <c r="Y31"/>
      <c r="Z31"/>
      <c r="AA31"/>
      <c r="AB31"/>
    </row>
    <row r="32" spans="2:28">
      <c r="B32" s="150"/>
      <c r="C32" s="150"/>
      <c r="D32" s="150"/>
      <c r="E32" s="150"/>
      <c r="F32" s="193"/>
      <c r="G32" s="177"/>
      <c r="H32" s="193"/>
      <c r="I32" s="193"/>
      <c r="J32" s="263"/>
      <c r="K32" s="193"/>
      <c r="L32" s="193"/>
      <c r="M32" s="193"/>
      <c r="N32" s="193"/>
      <c r="O32" s="193"/>
      <c r="P32" s="193"/>
      <c r="Q32" s="193"/>
      <c r="R32" s="193"/>
      <c r="S32" s="193"/>
      <c r="T32" s="193"/>
      <c r="U32" s="193"/>
      <c r="V32" s="193"/>
      <c r="W32"/>
      <c r="X32"/>
      <c r="Y32"/>
      <c r="Z32"/>
      <c r="AA32"/>
      <c r="AB32"/>
    </row>
    <row r="33" spans="2:28">
      <c r="B33" s="150"/>
      <c r="C33" s="150"/>
      <c r="D33" s="150"/>
      <c r="E33" s="150"/>
      <c r="F33" s="193"/>
      <c r="G33" s="177"/>
      <c r="H33" s="193"/>
      <c r="I33" s="193"/>
      <c r="J33" s="194"/>
      <c r="K33" s="193"/>
      <c r="L33" s="193"/>
      <c r="M33" s="193"/>
      <c r="N33" s="193"/>
      <c r="O33" s="193"/>
      <c r="P33" s="193"/>
      <c r="Q33" s="193"/>
      <c r="R33" s="193"/>
      <c r="S33" s="193"/>
      <c r="T33" s="193"/>
      <c r="U33" s="193"/>
      <c r="V33" s="193"/>
      <c r="W33"/>
      <c r="X33"/>
      <c r="Y33"/>
      <c r="Z33"/>
      <c r="AA33"/>
      <c r="AB33"/>
    </row>
    <row r="34" spans="2:28">
      <c r="B34" s="150" t="str">
        <f>IFERROR(VLOOKUP(Government_revenues_table[[#This Row],[GFS Classification]],Table6_GFS_codes_classification[],COLUMNS($F:F)+3,FALSE),"Do not enter data")</f>
        <v>Do not enter data</v>
      </c>
      <c r="C34" s="150" t="str">
        <f>IFERROR(VLOOKUP(Government_revenues_table[[#This Row],[GFS Classification]],Table6_GFS_codes_classification[],COLUMNS($F:G)+3,FALSE),"Do not enter data")</f>
        <v>Do not enter data</v>
      </c>
      <c r="D34" s="150" t="str">
        <f>IFERROR(VLOOKUP(Government_revenues_table[[#This Row],[GFS Classification]],Table6_GFS_codes_classification[],COLUMNS($F:H)+3,FALSE),"Do not enter data")</f>
        <v>Do not enter data</v>
      </c>
      <c r="E34" s="150" t="str">
        <f>IFERROR(VLOOKUP(Government_revenues_table[[#This Row],[GFS Classification]],Table6_GFS_codes_classification[],COLUMNS($F:I)+3,FALSE),"Do not enter data")</f>
        <v>Do not enter data</v>
      </c>
      <c r="F34" s="146" t="s">
        <v>388</v>
      </c>
      <c r="G34" s="193"/>
      <c r="H34" s="193"/>
      <c r="I34" s="193"/>
      <c r="J34" s="264"/>
      <c r="K34" s="193"/>
      <c r="L34" s="193"/>
      <c r="M34" s="193"/>
      <c r="N34" s="193"/>
      <c r="O34" s="193"/>
      <c r="P34" s="193"/>
      <c r="Q34" s="193"/>
      <c r="R34" s="193"/>
      <c r="S34" s="193"/>
      <c r="T34" s="193"/>
      <c r="U34" s="193"/>
      <c r="V34" s="193"/>
      <c r="W34"/>
      <c r="X34"/>
      <c r="Y34"/>
      <c r="Z34"/>
      <c r="AA34"/>
      <c r="AB34"/>
    </row>
    <row r="35" spans="2:28" ht="15.6" thickBot="1">
      <c r="B35" s="193"/>
      <c r="C35" s="193"/>
      <c r="D35" s="193"/>
      <c r="E35" s="193"/>
      <c r="F35" s="193"/>
      <c r="G35" s="193"/>
      <c r="H35" s="193"/>
      <c r="I35" s="193"/>
      <c r="J35" s="193"/>
      <c r="K35" s="193"/>
      <c r="L35" s="193"/>
      <c r="M35" s="193"/>
      <c r="N35" s="193"/>
      <c r="O35" s="193"/>
      <c r="P35" s="193"/>
      <c r="Q35" s="193"/>
      <c r="R35" s="193"/>
      <c r="S35" s="193"/>
      <c r="T35" s="193"/>
      <c r="U35" s="193"/>
      <c r="V35" s="193"/>
      <c r="W35"/>
      <c r="X35"/>
      <c r="Y35"/>
      <c r="Z35"/>
      <c r="AA35"/>
      <c r="AB35"/>
    </row>
    <row r="36" spans="2:28" ht="15.6" thickBot="1">
      <c r="B36" s="193"/>
      <c r="C36" s="193"/>
      <c r="D36" s="193"/>
      <c r="E36" s="193"/>
      <c r="F36" s="193"/>
      <c r="G36" s="193"/>
      <c r="H36" s="193"/>
      <c r="I36" s="147" t="s">
        <v>428</v>
      </c>
      <c r="J36" s="149">
        <f>SUMIF(Government_revenues_table[Currency],"USD",Government_revenues_table[Revenue value])+(IFERROR(SUMIF(Government_revenues_table[Currency],"&lt;&gt;USD",Government_revenues_table[Revenue value])/'Part 1 - About'!$E$45,0))</f>
        <v>793724378.27431548</v>
      </c>
      <c r="K36" s="193"/>
      <c r="L36" s="193"/>
      <c r="M36" s="193"/>
      <c r="N36" s="193"/>
      <c r="O36" s="193"/>
      <c r="P36" s="193"/>
      <c r="Q36" s="193"/>
      <c r="R36" s="193"/>
      <c r="S36" s="193"/>
      <c r="T36" s="193"/>
      <c r="U36" s="193"/>
      <c r="V36" s="193"/>
      <c r="W36"/>
      <c r="X36"/>
      <c r="Y36"/>
      <c r="Z36"/>
      <c r="AA36"/>
      <c r="AB36"/>
    </row>
    <row r="37" spans="2:28">
      <c r="B37" s="193"/>
      <c r="C37" s="193"/>
      <c r="D37" s="193"/>
      <c r="E37" s="193"/>
      <c r="F37" s="193"/>
      <c r="G37" s="193"/>
      <c r="H37" s="193"/>
      <c r="I37" s="193"/>
      <c r="J37" s="265"/>
      <c r="K37" s="193"/>
      <c r="L37" s="193"/>
      <c r="M37" s="193"/>
      <c r="N37" s="193"/>
      <c r="O37" s="193"/>
      <c r="P37" s="193"/>
      <c r="Q37" s="193"/>
      <c r="R37" s="193"/>
      <c r="S37" s="193"/>
      <c r="T37" s="193"/>
      <c r="U37" s="193"/>
      <c r="V37" s="193"/>
      <c r="W37"/>
      <c r="X37"/>
      <c r="Y37"/>
      <c r="Z37"/>
      <c r="AA37"/>
      <c r="AB37"/>
    </row>
    <row r="38" spans="2:28">
      <c r="B38" s="193"/>
      <c r="C38" s="193"/>
      <c r="D38" s="193"/>
      <c r="E38" s="193"/>
      <c r="F38" s="193"/>
      <c r="G38" s="193"/>
      <c r="H38" s="193"/>
      <c r="I38" s="193"/>
      <c r="J38" s="193"/>
      <c r="K38" s="193"/>
      <c r="L38" s="193"/>
      <c r="M38" s="193"/>
      <c r="N38" s="193"/>
      <c r="O38" s="193"/>
      <c r="P38" s="193"/>
      <c r="Q38" s="193"/>
      <c r="R38" s="193"/>
      <c r="S38" s="193"/>
      <c r="T38" s="193"/>
      <c r="U38" s="193"/>
      <c r="V38" s="193"/>
      <c r="W38"/>
      <c r="X38"/>
      <c r="Y38"/>
      <c r="Z38"/>
      <c r="AA38"/>
      <c r="AB38"/>
    </row>
    <row r="39" spans="2:28" ht="21" customHeight="1">
      <c r="B39" s="193"/>
      <c r="C39" s="193"/>
      <c r="D39" s="193"/>
      <c r="E39" s="193"/>
      <c r="F39" s="193"/>
      <c r="G39" s="193"/>
      <c r="H39" s="193"/>
      <c r="I39" s="193"/>
      <c r="J39" s="193"/>
      <c r="K39" s="193"/>
      <c r="L39" s="193"/>
      <c r="M39" s="193"/>
      <c r="N39" s="193"/>
      <c r="O39" s="193"/>
      <c r="P39" s="193"/>
      <c r="Q39" s="193"/>
      <c r="R39" s="193"/>
      <c r="S39" s="193"/>
      <c r="T39" s="193"/>
      <c r="U39" s="193"/>
      <c r="V39" s="193"/>
      <c r="W39"/>
      <c r="X39"/>
      <c r="Y39"/>
      <c r="Z39"/>
      <c r="AA39"/>
      <c r="AB39"/>
    </row>
    <row r="40" spans="2:28">
      <c r="B40" s="193"/>
      <c r="C40" s="193"/>
      <c r="D40" s="193"/>
      <c r="E40" s="193"/>
      <c r="F40" s="193"/>
      <c r="G40" s="193"/>
      <c r="H40" s="193"/>
      <c r="I40" s="193"/>
      <c r="J40" s="193"/>
      <c r="K40" s="193"/>
      <c r="L40" s="193"/>
      <c r="M40" s="193"/>
      <c r="N40" s="193"/>
      <c r="O40" s="193"/>
      <c r="P40" s="193"/>
      <c r="Q40" s="193"/>
      <c r="R40" s="193"/>
      <c r="S40" s="193"/>
      <c r="T40" s="193"/>
      <c r="U40" s="193"/>
      <c r="V40" s="193"/>
      <c r="W40"/>
      <c r="X40"/>
      <c r="Y40"/>
      <c r="Z40"/>
      <c r="AA40"/>
      <c r="AB40"/>
    </row>
    <row r="41" spans="2:28">
      <c r="B41" s="193"/>
      <c r="C41" s="193"/>
      <c r="D41" s="193"/>
      <c r="E41" s="193"/>
      <c r="F41" s="193"/>
      <c r="G41" s="193"/>
      <c r="H41" s="193"/>
      <c r="I41" s="193"/>
      <c r="J41" s="193"/>
      <c r="K41" s="193"/>
      <c r="L41" s="193"/>
      <c r="M41" s="193"/>
      <c r="N41" s="193"/>
      <c r="O41" s="193"/>
      <c r="P41" s="193"/>
      <c r="Q41" s="193"/>
      <c r="R41" s="193"/>
      <c r="S41" s="193"/>
      <c r="T41" s="193"/>
      <c r="U41" s="193"/>
      <c r="V41" s="193"/>
      <c r="W41"/>
      <c r="X41"/>
      <c r="Y41"/>
      <c r="Z41"/>
      <c r="AA41"/>
      <c r="AB41"/>
    </row>
    <row r="42" spans="2:28" ht="24">
      <c r="B42" s="193"/>
      <c r="C42" s="193"/>
      <c r="D42" s="193"/>
      <c r="E42" s="193"/>
      <c r="F42" s="145" t="s">
        <v>429</v>
      </c>
      <c r="G42" s="145"/>
      <c r="H42" s="156"/>
      <c r="I42" s="156"/>
      <c r="J42" s="156"/>
      <c r="K42" s="156"/>
      <c r="L42" s="193"/>
      <c r="M42" s="193"/>
      <c r="N42" s="193"/>
      <c r="O42" s="193"/>
      <c r="P42" s="193"/>
      <c r="Q42" s="193"/>
      <c r="R42" s="193"/>
      <c r="S42" s="193"/>
      <c r="T42" s="193"/>
      <c r="U42" s="193"/>
      <c r="V42" s="193"/>
      <c r="W42"/>
      <c r="X42"/>
      <c r="Y42"/>
      <c r="Z42"/>
      <c r="AA42"/>
      <c r="AB42"/>
    </row>
    <row r="43" spans="2:28">
      <c r="B43" s="193"/>
      <c r="C43" s="193"/>
      <c r="D43" s="193"/>
      <c r="E43" s="193"/>
      <c r="F43" s="152" t="s">
        <v>430</v>
      </c>
      <c r="G43" s="153"/>
      <c r="H43" s="153"/>
      <c r="I43" s="153"/>
      <c r="J43" s="154"/>
      <c r="K43" s="153"/>
      <c r="L43" s="193"/>
      <c r="M43" s="193"/>
      <c r="N43" s="193"/>
      <c r="O43" s="193"/>
      <c r="P43" s="193"/>
      <c r="Q43" s="193"/>
      <c r="R43" s="193"/>
      <c r="S43" s="193"/>
      <c r="T43" s="193"/>
      <c r="U43" s="193"/>
      <c r="V43" s="193"/>
      <c r="W43"/>
      <c r="X43"/>
      <c r="Y43"/>
      <c r="Z43"/>
      <c r="AA43"/>
      <c r="AB43"/>
    </row>
    <row r="44" spans="2:28">
      <c r="B44" s="193"/>
      <c r="C44" s="193"/>
      <c r="D44" s="193"/>
      <c r="E44" s="193"/>
      <c r="F44" s="152"/>
      <c r="G44" s="153"/>
      <c r="H44" s="153"/>
      <c r="I44" s="153"/>
      <c r="J44" s="154"/>
      <c r="K44" s="153"/>
      <c r="L44" s="193"/>
      <c r="M44" s="193"/>
      <c r="N44" s="193"/>
      <c r="O44" s="193"/>
      <c r="P44" s="193"/>
      <c r="Q44" s="193"/>
      <c r="R44" s="193"/>
      <c r="S44" s="193"/>
      <c r="T44" s="193"/>
      <c r="U44" s="193"/>
      <c r="V44" s="193"/>
      <c r="W44"/>
      <c r="X44"/>
      <c r="Y44"/>
      <c r="Z44"/>
      <c r="AA44"/>
      <c r="AB44"/>
    </row>
    <row r="45" spans="2:28">
      <c r="B45" s="193"/>
      <c r="C45" s="193"/>
      <c r="D45" s="193"/>
      <c r="E45" s="193"/>
      <c r="F45" s="152"/>
      <c r="G45" s="153"/>
      <c r="H45" s="196"/>
      <c r="I45" s="196"/>
      <c r="J45" s="154"/>
      <c r="K45" s="153"/>
      <c r="L45" s="193"/>
      <c r="M45" s="193"/>
      <c r="N45" s="193"/>
      <c r="O45" s="193"/>
      <c r="P45" s="193"/>
      <c r="Q45" s="193"/>
      <c r="R45" s="193"/>
      <c r="S45" s="193"/>
      <c r="T45" s="193"/>
      <c r="U45" s="193"/>
      <c r="V45" s="193"/>
      <c r="W45"/>
      <c r="X45"/>
      <c r="Y45"/>
      <c r="Z45"/>
      <c r="AA45"/>
      <c r="AB45"/>
    </row>
    <row r="46" spans="2:28">
      <c r="B46" s="193"/>
      <c r="C46" s="193"/>
      <c r="D46" s="193"/>
      <c r="E46" s="193"/>
      <c r="F46" s="152" t="s">
        <v>431</v>
      </c>
      <c r="G46" s="153"/>
      <c r="H46" s="154"/>
      <c r="I46" s="196"/>
      <c r="J46" s="154"/>
      <c r="K46" s="153"/>
      <c r="L46" s="193"/>
      <c r="M46" s="193"/>
      <c r="N46" s="193"/>
      <c r="O46" s="193"/>
      <c r="P46" s="193"/>
      <c r="Q46" s="193"/>
      <c r="R46" s="193"/>
      <c r="S46" s="193"/>
      <c r="T46" s="193"/>
      <c r="U46" s="193"/>
      <c r="V46" s="193"/>
      <c r="W46"/>
      <c r="X46"/>
      <c r="Y46"/>
      <c r="Z46"/>
      <c r="AA46"/>
      <c r="AB46"/>
    </row>
    <row r="47" spans="2:28">
      <c r="B47" s="193"/>
      <c r="C47" s="193"/>
      <c r="D47" s="193"/>
      <c r="E47" s="193"/>
      <c r="F47" s="152" t="s">
        <v>432</v>
      </c>
      <c r="G47" s="272" t="s">
        <v>433</v>
      </c>
      <c r="H47" s="153"/>
      <c r="I47" s="153"/>
      <c r="J47" s="154"/>
      <c r="K47" s="153"/>
      <c r="L47" s="193"/>
      <c r="M47" s="193"/>
      <c r="N47" s="193"/>
      <c r="O47" s="193"/>
      <c r="P47" s="193"/>
      <c r="Q47" s="193"/>
      <c r="R47" s="193"/>
      <c r="S47" s="193"/>
      <c r="T47" s="193"/>
      <c r="U47" s="193"/>
      <c r="V47" s="193"/>
      <c r="W47"/>
      <c r="X47"/>
      <c r="Y47"/>
      <c r="Z47"/>
      <c r="AA47"/>
      <c r="AB47"/>
    </row>
    <row r="48" spans="2:28">
      <c r="B48" s="193"/>
      <c r="C48" s="193"/>
      <c r="D48" s="193"/>
      <c r="E48" s="193"/>
      <c r="F48" s="152"/>
      <c r="G48" s="267" t="s">
        <v>319</v>
      </c>
      <c r="H48" s="267" t="s">
        <v>406</v>
      </c>
      <c r="I48" s="267" t="s">
        <v>407</v>
      </c>
      <c r="J48" s="268" t="s">
        <v>408</v>
      </c>
      <c r="K48" s="267" t="s">
        <v>386</v>
      </c>
      <c r="L48" s="193"/>
      <c r="M48" s="193"/>
      <c r="N48" s="193"/>
      <c r="O48" s="193"/>
      <c r="P48" s="193"/>
      <c r="Q48" s="193"/>
      <c r="R48" s="193"/>
      <c r="S48" s="193"/>
      <c r="T48" s="193"/>
      <c r="U48" s="193"/>
      <c r="V48" s="193"/>
      <c r="W48"/>
      <c r="X48"/>
      <c r="Y48"/>
      <c r="Z48"/>
      <c r="AA48"/>
      <c r="AB48"/>
    </row>
    <row r="49" spans="6:28">
      <c r="F49" s="152"/>
      <c r="G49" s="153" t="s">
        <v>326</v>
      </c>
      <c r="H49" s="153" t="s">
        <v>434</v>
      </c>
      <c r="I49" s="153" t="s">
        <v>309</v>
      </c>
      <c r="J49" s="271">
        <v>11562157.629999999</v>
      </c>
      <c r="K49" s="153" t="s">
        <v>88</v>
      </c>
      <c r="L49" s="193"/>
      <c r="M49" s="193"/>
      <c r="N49" s="193"/>
      <c r="O49" s="193"/>
      <c r="P49" s="193"/>
      <c r="Q49" s="193"/>
      <c r="R49" s="193"/>
      <c r="S49" s="193"/>
      <c r="T49" s="193"/>
      <c r="U49" s="193"/>
      <c r="V49" s="193"/>
      <c r="W49"/>
      <c r="X49"/>
      <c r="Y49"/>
      <c r="Z49"/>
      <c r="AA49"/>
      <c r="AB49"/>
    </row>
    <row r="50" spans="6:28" ht="15.6" thickBot="1">
      <c r="F50" s="152"/>
      <c r="G50" s="269" t="s">
        <v>428</v>
      </c>
      <c r="H50" s="269"/>
      <c r="I50" s="269"/>
      <c r="J50" s="270">
        <f>SUM(J49:J49)</f>
        <v>11562157.629999999</v>
      </c>
      <c r="K50" s="269" t="s">
        <v>88</v>
      </c>
      <c r="L50" s="193"/>
      <c r="M50" s="193"/>
      <c r="N50" s="193"/>
      <c r="O50" s="193"/>
      <c r="P50" s="193"/>
      <c r="Q50" s="193"/>
      <c r="R50" s="193"/>
      <c r="S50" s="193"/>
      <c r="T50" s="193"/>
      <c r="U50" s="193"/>
      <c r="V50" s="193"/>
      <c r="W50"/>
      <c r="X50"/>
      <c r="Y50"/>
      <c r="Z50"/>
      <c r="AA50"/>
      <c r="AB50"/>
    </row>
    <row r="51" spans="6:28" ht="15.6" thickTop="1">
      <c r="F51" s="152" t="s">
        <v>435</v>
      </c>
      <c r="G51" s="153"/>
      <c r="H51" s="153"/>
      <c r="I51" s="153"/>
      <c r="J51" s="154"/>
      <c r="K51" s="153"/>
      <c r="L51" s="193"/>
      <c r="M51" s="193"/>
      <c r="N51" s="193"/>
      <c r="O51" s="193"/>
      <c r="P51" s="193"/>
      <c r="Q51" s="193"/>
      <c r="R51" s="193"/>
      <c r="S51" s="193"/>
      <c r="T51" s="193"/>
      <c r="U51" s="193"/>
      <c r="V51" s="193"/>
      <c r="W51" s="193"/>
      <c r="X51" s="193"/>
      <c r="Y51" s="193"/>
      <c r="Z51" s="193"/>
      <c r="AA51" s="193"/>
      <c r="AB51" s="193"/>
    </row>
    <row r="52" spans="6:28">
      <c r="F52" s="152" t="s">
        <v>436</v>
      </c>
      <c r="G52" s="153"/>
      <c r="H52" s="153"/>
      <c r="I52" s="153"/>
      <c r="J52" s="154"/>
      <c r="K52" s="153"/>
      <c r="L52" s="193"/>
      <c r="M52" s="193"/>
      <c r="N52" s="193"/>
      <c r="O52" s="193"/>
      <c r="P52" s="193"/>
      <c r="Q52" s="193"/>
      <c r="R52" s="193"/>
      <c r="S52" s="193"/>
      <c r="T52" s="193"/>
      <c r="U52" s="193"/>
      <c r="V52" s="193"/>
      <c r="W52" s="193"/>
      <c r="X52" s="193"/>
      <c r="Y52" s="193"/>
      <c r="Z52" s="193"/>
      <c r="AA52" s="193"/>
      <c r="AB52" s="193"/>
    </row>
    <row r="53" spans="6:28">
      <c r="F53" s="152">
        <v>3983200</v>
      </c>
      <c r="G53" s="153"/>
      <c r="H53" s="153"/>
      <c r="I53" s="153"/>
      <c r="J53" s="154"/>
      <c r="K53" s="153"/>
      <c r="L53" s="193"/>
      <c r="M53" s="193"/>
      <c r="N53" s="193"/>
      <c r="O53" s="193"/>
      <c r="P53" s="193"/>
      <c r="Q53" s="193"/>
      <c r="R53" s="193"/>
      <c r="S53" s="193"/>
      <c r="T53" s="193"/>
      <c r="U53" s="193"/>
      <c r="V53" s="193"/>
      <c r="W53" s="193"/>
      <c r="X53" s="193"/>
      <c r="Y53" s="193"/>
      <c r="Z53" s="193"/>
      <c r="AA53" s="193"/>
      <c r="AB53" s="193"/>
    </row>
    <row r="54" spans="6:28">
      <c r="F54" s="152"/>
      <c r="G54" s="153"/>
      <c r="H54" s="153"/>
      <c r="I54" s="153"/>
      <c r="J54" s="154"/>
      <c r="K54" s="153"/>
      <c r="L54" s="193"/>
      <c r="M54" s="193"/>
      <c r="N54" s="193"/>
      <c r="O54" s="193"/>
      <c r="P54" s="193"/>
      <c r="Q54" s="193"/>
      <c r="R54" s="193"/>
      <c r="S54" s="193"/>
      <c r="T54" s="193"/>
      <c r="U54" s="193"/>
      <c r="V54" s="193"/>
      <c r="W54" s="193"/>
      <c r="X54" s="193"/>
      <c r="Y54" s="193"/>
      <c r="Z54" s="193"/>
      <c r="AA54" s="193"/>
      <c r="AB54" s="193"/>
    </row>
    <row r="55" spans="6:28">
      <c r="F55" s="152"/>
      <c r="G55" s="153"/>
      <c r="H55" s="153"/>
      <c r="I55" s="153"/>
      <c r="J55" s="154"/>
      <c r="K55" s="153"/>
      <c r="L55" s="193"/>
      <c r="M55" s="193"/>
      <c r="N55" s="193"/>
      <c r="O55" s="193"/>
      <c r="P55" s="193"/>
      <c r="Q55" s="193"/>
      <c r="R55" s="193"/>
      <c r="S55" s="193"/>
      <c r="T55" s="193"/>
      <c r="U55" s="193"/>
      <c r="V55" s="193"/>
      <c r="W55" s="193"/>
      <c r="X55" s="193"/>
      <c r="Y55" s="193"/>
      <c r="Z55" s="193"/>
      <c r="AA55" s="193"/>
      <c r="AB55" s="193"/>
    </row>
    <row r="56" spans="6:28">
      <c r="F56" s="152"/>
      <c r="G56" s="153"/>
      <c r="H56" s="154"/>
      <c r="I56" s="153"/>
      <c r="J56" s="154"/>
      <c r="K56" s="153"/>
      <c r="L56" s="193"/>
      <c r="M56" s="193"/>
      <c r="N56" s="193"/>
      <c r="O56" s="193"/>
      <c r="P56" s="193"/>
      <c r="Q56" s="193"/>
      <c r="R56" s="193"/>
      <c r="S56" s="193"/>
      <c r="T56" s="193"/>
      <c r="U56" s="193"/>
      <c r="V56" s="193"/>
      <c r="W56" s="193"/>
      <c r="X56" s="193"/>
      <c r="Y56" s="193"/>
      <c r="Z56" s="193"/>
      <c r="AA56" s="193"/>
      <c r="AB56" s="193"/>
    </row>
    <row r="57" spans="6:28">
      <c r="F57" s="152"/>
      <c r="G57" s="153"/>
      <c r="H57" s="153"/>
      <c r="I57" s="153"/>
      <c r="J57" s="154"/>
      <c r="K57" s="153"/>
      <c r="L57" s="193"/>
      <c r="M57" s="193"/>
      <c r="N57" s="193"/>
      <c r="O57" s="193"/>
      <c r="P57" s="193"/>
      <c r="Q57" s="193"/>
      <c r="R57" s="193"/>
      <c r="S57" s="193"/>
      <c r="T57" s="193"/>
      <c r="U57" s="193"/>
      <c r="V57" s="193"/>
      <c r="W57" s="193"/>
      <c r="X57" s="193"/>
      <c r="Y57" s="193"/>
      <c r="Z57" s="193"/>
      <c r="AA57" s="193"/>
      <c r="AB57" s="193"/>
    </row>
    <row r="58" spans="6:28" ht="18.75" customHeight="1">
      <c r="F58" s="152"/>
      <c r="G58" s="153"/>
      <c r="H58" s="153"/>
      <c r="I58" s="153"/>
      <c r="J58" s="154"/>
      <c r="K58" s="153"/>
      <c r="L58" s="193"/>
      <c r="M58" s="193"/>
      <c r="N58" s="193"/>
      <c r="O58" s="193"/>
      <c r="P58" s="193"/>
      <c r="Q58" s="193"/>
      <c r="R58" s="193"/>
      <c r="S58" s="193"/>
      <c r="T58" s="193"/>
      <c r="U58" s="193"/>
      <c r="V58" s="193"/>
      <c r="W58" s="193"/>
      <c r="X58" s="193"/>
      <c r="Y58" s="193"/>
      <c r="Z58" s="193"/>
      <c r="AA58" s="193"/>
      <c r="AB58" s="193"/>
    </row>
    <row r="59" spans="6:28" ht="15.75" customHeight="1">
      <c r="F59" s="152"/>
      <c r="G59" s="153"/>
      <c r="H59" s="153"/>
      <c r="I59" s="153"/>
      <c r="J59" s="154"/>
      <c r="K59" s="153"/>
      <c r="L59" s="193"/>
      <c r="M59" s="193"/>
      <c r="N59" s="193"/>
      <c r="O59" s="193"/>
      <c r="P59" s="193"/>
      <c r="Q59" s="193"/>
      <c r="R59" s="193"/>
      <c r="S59" s="193"/>
      <c r="T59" s="193"/>
      <c r="U59" s="193"/>
      <c r="V59" s="193"/>
      <c r="W59" s="193"/>
      <c r="X59" s="193"/>
      <c r="Y59" s="193"/>
      <c r="Z59" s="193"/>
      <c r="AA59" s="193"/>
      <c r="AB59" s="193"/>
    </row>
    <row r="60" spans="6:28">
      <c r="F60" s="25"/>
      <c r="G60" s="25"/>
      <c r="H60" s="25"/>
      <c r="I60" s="25"/>
      <c r="J60" s="25"/>
      <c r="K60" s="25"/>
      <c r="L60" s="266"/>
      <c r="M60" s="266"/>
      <c r="N60" s="266"/>
      <c r="O60" s="266"/>
      <c r="P60" s="193"/>
      <c r="Q60" s="193"/>
      <c r="R60" s="193"/>
      <c r="S60" s="193"/>
      <c r="T60" s="193"/>
      <c r="U60" s="193"/>
      <c r="V60" s="193"/>
      <c r="W60" s="193"/>
      <c r="X60" s="193"/>
      <c r="Y60" s="193"/>
      <c r="Z60" s="193"/>
      <c r="AA60" s="193"/>
      <c r="AB60" s="193"/>
    </row>
    <row r="61" spans="6:28" ht="15.6" thickBot="1">
      <c r="F61" s="192"/>
      <c r="G61" s="192"/>
      <c r="H61" s="192"/>
      <c r="I61" s="192"/>
      <c r="J61" s="192"/>
      <c r="K61" s="192"/>
      <c r="L61" s="210"/>
      <c r="M61" s="210"/>
      <c r="N61" s="210"/>
      <c r="O61" s="266"/>
      <c r="P61" s="193"/>
      <c r="Q61" s="193"/>
      <c r="R61" s="193"/>
      <c r="S61" s="193"/>
      <c r="T61" s="193"/>
      <c r="U61" s="193"/>
      <c r="V61" s="193"/>
      <c r="W61" s="193"/>
      <c r="X61" s="193"/>
      <c r="Y61" s="193"/>
      <c r="Z61" s="193"/>
      <c r="AA61" s="193"/>
      <c r="AB61" s="193"/>
    </row>
    <row r="62" spans="6:28">
      <c r="F62" s="25"/>
      <c r="G62" s="25"/>
      <c r="H62" s="25"/>
      <c r="I62" s="25"/>
      <c r="J62" s="25"/>
      <c r="K62" s="25"/>
      <c r="L62" s="211"/>
      <c r="M62" s="211"/>
      <c r="N62" s="211"/>
      <c r="O62" s="266"/>
      <c r="P62" s="193"/>
      <c r="Q62" s="193"/>
      <c r="R62" s="193"/>
      <c r="S62" s="193"/>
      <c r="T62" s="193"/>
      <c r="U62" s="193"/>
      <c r="V62" s="193"/>
      <c r="W62" s="193"/>
      <c r="X62" s="193"/>
      <c r="Y62" s="193"/>
      <c r="Z62" s="193"/>
      <c r="AA62" s="193"/>
      <c r="AB62" s="193"/>
    </row>
    <row r="63" spans="6:28" ht="15.75" customHeight="1" thickBot="1">
      <c r="F63" s="188" t="s">
        <v>32</v>
      </c>
      <c r="G63" s="189"/>
      <c r="H63" s="189"/>
      <c r="I63" s="189"/>
      <c r="J63" s="189"/>
      <c r="K63" s="189"/>
      <c r="L63" s="212"/>
      <c r="M63" s="212"/>
      <c r="N63" s="212"/>
      <c r="O63" s="266"/>
      <c r="P63" s="193"/>
      <c r="Q63" s="193"/>
      <c r="R63" s="193"/>
      <c r="S63" s="193"/>
      <c r="T63" s="193"/>
      <c r="U63" s="193"/>
      <c r="V63" s="193"/>
      <c r="W63" s="193"/>
      <c r="X63" s="193"/>
      <c r="Y63" s="193"/>
      <c r="Z63" s="193"/>
      <c r="AA63" s="193"/>
      <c r="AB63" s="193"/>
    </row>
    <row r="64" spans="6:28">
      <c r="F64" s="190" t="s">
        <v>33</v>
      </c>
      <c r="G64" s="191"/>
      <c r="H64" s="191"/>
      <c r="I64" s="191"/>
      <c r="J64" s="191"/>
      <c r="K64" s="191"/>
      <c r="L64" s="213"/>
      <c r="M64" s="213"/>
      <c r="N64" s="213"/>
      <c r="O64" s="266"/>
      <c r="P64" s="193"/>
      <c r="Q64" s="193"/>
      <c r="R64" s="193"/>
      <c r="S64" s="193"/>
      <c r="T64" s="193"/>
      <c r="U64" s="193"/>
      <c r="V64" s="193"/>
      <c r="W64" s="193"/>
      <c r="X64" s="193"/>
      <c r="Y64" s="193"/>
      <c r="Z64" s="193"/>
      <c r="AA64" s="193"/>
      <c r="AB64" s="193"/>
    </row>
    <row r="65" spans="6:15" ht="15.6" thickBot="1">
      <c r="F65" s="180"/>
      <c r="G65" s="180"/>
      <c r="H65" s="180"/>
      <c r="I65" s="180"/>
      <c r="J65" s="180"/>
      <c r="K65" s="180"/>
      <c r="L65" s="214"/>
      <c r="M65" s="214"/>
      <c r="N65" s="214"/>
      <c r="O65" s="266"/>
    </row>
    <row r="66" spans="6:15">
      <c r="F66" s="32" t="s">
        <v>34</v>
      </c>
      <c r="G66" s="32"/>
      <c r="H66" s="32"/>
      <c r="I66" s="32"/>
      <c r="J66" s="32"/>
      <c r="K66" s="32"/>
      <c r="L66" s="187"/>
      <c r="M66" s="187"/>
      <c r="N66" s="187"/>
      <c r="O66" s="266"/>
    </row>
    <row r="67" spans="6:15" ht="30">
      <c r="F67" s="187" t="s">
        <v>35</v>
      </c>
      <c r="G67" s="187"/>
      <c r="H67" s="187"/>
      <c r="I67" s="187"/>
      <c r="J67" s="187"/>
      <c r="K67" s="187"/>
      <c r="L67" s="187"/>
      <c r="M67" s="187"/>
      <c r="N67" s="187"/>
      <c r="O67" s="266"/>
    </row>
    <row r="68" spans="6:15">
      <c r="F68" s="32" t="s">
        <v>37</v>
      </c>
      <c r="G68" s="32"/>
      <c r="H68" s="32"/>
      <c r="I68" s="32"/>
      <c r="J68" s="32"/>
      <c r="K68" s="32"/>
      <c r="L68" s="187"/>
      <c r="M68" s="187"/>
      <c r="N68" s="187"/>
      <c r="O68" s="266"/>
    </row>
    <row r="69" spans="6:15" ht="15.75" customHeight="1">
      <c r="F69" s="193"/>
      <c r="G69" s="193"/>
      <c r="H69" s="193"/>
      <c r="I69" s="193"/>
      <c r="J69" s="193"/>
      <c r="K69" s="193"/>
      <c r="L69" s="193"/>
      <c r="M69" s="193"/>
      <c r="N69" s="193"/>
      <c r="O69" s="266"/>
    </row>
    <row r="70" spans="6:15">
      <c r="F70" s="193"/>
      <c r="G70" s="193"/>
      <c r="H70" s="193"/>
      <c r="I70" s="193"/>
      <c r="J70" s="193"/>
      <c r="K70" s="193"/>
      <c r="L70" s="193"/>
      <c r="M70" s="193"/>
      <c r="N70" s="193"/>
      <c r="O70" s="266"/>
    </row>
    <row r="71" spans="6:15">
      <c r="F71" s="193"/>
      <c r="G71" s="193"/>
      <c r="H71" s="193"/>
      <c r="I71" s="193"/>
      <c r="J71" s="193"/>
      <c r="K71" s="193"/>
      <c r="L71" s="266"/>
      <c r="M71" s="266"/>
      <c r="N71" s="266"/>
      <c r="O71" s="266"/>
    </row>
  </sheetData>
  <sheetProtection insertRows="0"/>
  <protectedRanges>
    <protectedRange algorithmName="SHA-512" hashValue="19r0bVvPR7yZA0UiYij7Tv1CBk3noIABvFePbLhCJ4nk3L6A+Fy+RdPPS3STf+a52x4pG2PQK4FAkXK9epnlIA==" saltValue="gQC4yrLvnbJqxYZ0KSEoZA==" spinCount="100000" sqref="K36 I31:K34 F31:G34 K22:K30" name="Government revenues"/>
    <protectedRange algorithmName="SHA-512" hashValue="19r0bVvPR7yZA0UiYij7Tv1CBk3noIABvFePbLhCJ4nk3L6A+Fy+RdPPS3STf+a52x4pG2PQK4FAkXK9epnlIA==" saltValue="gQC4yrLvnbJqxYZ0KSEoZA==" spinCount="100000" sqref="I49:J49 I22:J30" name="Government revenues_1"/>
    <protectedRange algorithmName="SHA-512" hashValue="19r0bVvPR7yZA0UiYij7Tv1CBk3noIABvFePbLhCJ4nk3L6A+Fy+RdPPS3STf+a52x4pG2PQK4FAkXK9epnlIA==" saltValue="gQC4yrLvnbJqxYZ0KSEoZA==" spinCount="100000" sqref="F22:F30" name="Government revenues_1_1"/>
    <protectedRange algorithmName="SHA-512" hashValue="19r0bVvPR7yZA0UiYij7Tv1CBk3noIABvFePbLhCJ4nk3L6A+Fy+RdPPS3STf+a52x4pG2PQK4FAkXK9epnlIA==" saltValue="gQC4yrLvnbJqxYZ0KSEoZA==" spinCount="100000" sqref="G49 G22:G30" name="Government revenues_2"/>
    <protectedRange algorithmName="SHA-512" hashValue="19r0bVvPR7yZA0UiYij7Tv1CBk3noIABvFePbLhCJ4nk3L6A+Fy+RdPPS3STf+a52x4pG2PQK4FAkXK9epnlIA==" saltValue="gQC4yrLvnbJqxYZ0KSEoZA==" spinCount="100000" sqref="K49" name="Government revenues_3"/>
  </protectedRanges>
  <mergeCells count="17">
    <mergeCell ref="F20:K20"/>
    <mergeCell ref="F16:N16"/>
    <mergeCell ref="P30:U30"/>
    <mergeCell ref="M19:N19"/>
    <mergeCell ref="M27:N27"/>
    <mergeCell ref="M21:N21"/>
    <mergeCell ref="M22:N26"/>
    <mergeCell ref="F18:K18"/>
    <mergeCell ref="F13:N13"/>
    <mergeCell ref="F14:N14"/>
    <mergeCell ref="F15:N15"/>
    <mergeCell ref="M18:N18"/>
    <mergeCell ref="F8:N8"/>
    <mergeCell ref="F9:N9"/>
    <mergeCell ref="F10:N10"/>
    <mergeCell ref="F11:N11"/>
    <mergeCell ref="F12:N12"/>
  </mergeCells>
  <dataValidations xWindow="684" yWindow="654" count="9">
    <dataValidation type="textLength" allowBlank="1" showInputMessage="1" showErrorMessage="1" errorTitle="Please do not edit these cells" error="Please do not edit these cells" sqref="F42:K4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60:K60" xr:uid="{B41B3659-95C0-4782-8249-C45F1BA8CF71}">
      <formula1>10000</formula1>
      <formula2>50000</formula2>
    </dataValidation>
    <dataValidation type="textLength" allowBlank="1" showInputMessage="1" showErrorMessage="1" sqref="B7:K20 B61:E68 B35:K41 F61:K65 A7:A70 O7:O62 L7:N65" xr:uid="{C34C43B0-4B88-4697-A1F8-6046FF94A4E3}">
      <formula1>9999999</formula1>
      <formula2>99999999</formula2>
    </dataValidation>
    <dataValidation type="textLength" allowBlank="1" showInputMessage="1" showErrorMessage="1" errorTitle="Do not edit these cells" error="Please do not edit these cells" sqref="F66:N68" xr:uid="{F2954D87-D339-415D-9481-D75E0A4DEE87}">
      <formula1>9999999</formula1>
      <formula2>99999999</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30:H34 H25"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31:J34" xr:uid="{E188CC06-04C5-4523-9D0F-33E094E7A8EB}">
      <formula1>0.1</formula1>
      <formula2>0.2</formula2>
    </dataValidation>
    <dataValidation type="list" allowBlank="1" showInputMessage="1" showErrorMessage="1" sqref="K49:K50" xr:uid="{A4B4473A-7CDB-48CA-99C7-7174B665C695}">
      <formula1>Currency_code_list</formula1>
    </dataValidation>
    <dataValidation type="list" allowBlank="1" showInputMessage="1" showErrorMessage="1" sqref="F22:F34" xr:uid="{00000000-0002-0000-0300-000003000000}">
      <formula1>GFS_list</formula1>
    </dataValidation>
  </dataValidations>
  <hyperlinks>
    <hyperlink ref="M19" r:id="rId1" location="r5-1" display="EITI Requirement 5.1" xr:uid="{D1298250-E9A8-4B35-9832-EB42334EC5CC}"/>
    <hyperlink ref="F20" r:id="rId2" location="r4-1" display="EITI Requirement 4.1" xr:uid="{EB616848-9320-443F-A042-28F04868856E}"/>
    <hyperlink ref="F64:J64" r:id="rId3" display="Give us your feedback or report a conflict in the data! Write to us at  data@eiti.org" xr:uid="{75CFFD54-1803-40DD-84A4-A9C2A50A545A}"/>
    <hyperlink ref="F63:J63" r:id="rId4" display="For the latest version of Summary data templates, see  https://eiti.org/summary-data-template" xr:uid="{ECA922EE-70EB-44CD-BCF7-6E5E128D70CD}"/>
    <hyperlink ref="M27:N27" r:id="rId5" display="or, https://www.imf.org/external/np/sta/gfsm/" xr:uid="{284D235A-5255-4F28-9EE1-D745AE57E87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xWindow="684" yWindow="654" count="4">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I31:I34</xm:sqref>
        </x14:dataValidation>
        <x14:dataValidation type="list" allowBlank="1" showInputMessage="1" showErrorMessage="1" promptTitle="Please select sector" prompt="Please select the relevant sector from the list" xr:uid="{6D0425A3-0C8C-45E2-869B-2175D77CA88E}">
          <x14:formula1>
            <xm:f>Lists!$AA$3:$AA$9</xm:f>
          </x14:formula1>
          <xm:sqref>G31:G34</xm:sqref>
        </x14:dataValidation>
        <x14:dataValidation type="list" allowBlank="1" showInputMessage="1" showErrorMessage="1" xr:uid="{00000000-0002-0000-0300-000000000000}">
          <x14:formula1>
            <xm:f>Lists!$S$2:$S$29</xm:f>
          </x14:formula1>
          <xm:sqref>B22:E34</xm:sqref>
        </x14:dataValidation>
        <x14:dataValidation type="list" allowBlank="1" showInputMessage="1" showErrorMessage="1" xr:uid="{36A3C486-7194-4515-BE60-488FFA6FA6F3}">
          <x14:formula1>
            <xm:f>Lists!$I$11:$I$168</xm:f>
          </x14:formula1>
          <xm:sqref>K22:K34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AG128"/>
  <sheetViews>
    <sheetView showGridLines="0" topLeftCell="D77" zoomScale="60" zoomScaleNormal="60" workbookViewId="0">
      <selection activeCell="O1" sqref="O1:O1048576"/>
    </sheetView>
  </sheetViews>
  <sheetFormatPr defaultColWidth="9.28515625" defaultRowHeight="15"/>
  <cols>
    <col min="1" max="1" width="5.28515625" style="12" customWidth="1"/>
    <col min="2" max="2" width="26.140625" style="12" customWidth="1"/>
    <col min="3" max="3" width="60.42578125" style="12" customWidth="1"/>
    <col min="4" max="4" width="55" style="12" customWidth="1"/>
    <col min="5" max="5" width="40.42578125" style="12" customWidth="1"/>
    <col min="6" max="6" width="32" style="12" customWidth="1"/>
    <col min="7" max="7" width="37" style="12" customWidth="1"/>
    <col min="8" max="8" width="49.7109375" style="12" customWidth="1"/>
    <col min="9" max="9" width="20.85546875" style="12" customWidth="1"/>
    <col min="10" max="10" width="22" style="12" bestFit="1" customWidth="1"/>
    <col min="11" max="11" width="37.28515625" style="12" bestFit="1" customWidth="1"/>
    <col min="12" max="12" width="38.5703125" style="12" bestFit="1" customWidth="1"/>
    <col min="13" max="13" width="26" style="12" bestFit="1" customWidth="1"/>
    <col min="14" max="14" width="16.7109375" style="12" bestFit="1" customWidth="1"/>
    <col min="15" max="15" width="9.28515625" style="12"/>
    <col min="16" max="32" width="15.7109375" style="12" customWidth="1"/>
    <col min="33" max="16384" width="9.28515625" style="12"/>
  </cols>
  <sheetData>
    <row r="2" spans="1:33" s="37" customFormat="1">
      <c r="A2" s="193"/>
      <c r="B2" s="193"/>
      <c r="C2" s="286" t="s">
        <v>437</v>
      </c>
      <c r="D2" s="286"/>
      <c r="E2" s="286"/>
      <c r="F2" s="286"/>
      <c r="G2" s="286"/>
      <c r="H2" s="286"/>
      <c r="I2" s="286"/>
      <c r="J2" s="286"/>
      <c r="K2" s="286"/>
      <c r="L2" s="286"/>
      <c r="M2" s="286"/>
      <c r="N2" s="286"/>
      <c r="O2" s="193"/>
      <c r="P2" s="193"/>
      <c r="Q2" s="193"/>
      <c r="R2" s="193"/>
      <c r="S2" s="193"/>
      <c r="T2" s="193"/>
      <c r="U2" s="193"/>
      <c r="V2" s="193"/>
      <c r="W2" s="193"/>
      <c r="X2" s="193"/>
      <c r="Y2" s="193"/>
      <c r="Z2" s="193"/>
      <c r="AA2" s="193"/>
      <c r="AB2" s="193"/>
      <c r="AC2" s="193"/>
      <c r="AD2" s="193"/>
      <c r="AE2" s="193"/>
      <c r="AF2" s="193"/>
      <c r="AG2" s="193"/>
    </row>
    <row r="3" spans="1:33" ht="21" customHeight="1">
      <c r="C3" s="325" t="s">
        <v>438</v>
      </c>
      <c r="D3" s="325"/>
      <c r="E3" s="325"/>
      <c r="F3" s="325"/>
      <c r="G3" s="325"/>
      <c r="H3" s="325"/>
      <c r="I3" s="325"/>
      <c r="J3" s="325"/>
      <c r="K3" s="325"/>
      <c r="L3" s="325"/>
      <c r="M3" s="325"/>
      <c r="N3" s="325"/>
    </row>
    <row r="4" spans="1:33" s="37" customFormat="1" ht="15.6" customHeight="1">
      <c r="A4" s="193"/>
      <c r="B4" s="193"/>
      <c r="C4" s="326" t="s">
        <v>439</v>
      </c>
      <c r="D4" s="326"/>
      <c r="E4" s="326"/>
      <c r="F4" s="326"/>
      <c r="G4" s="326"/>
      <c r="H4" s="326"/>
      <c r="I4" s="326"/>
      <c r="J4" s="326"/>
      <c r="K4" s="326"/>
      <c r="L4" s="326"/>
      <c r="M4" s="326"/>
      <c r="N4" s="326"/>
      <c r="O4" s="193"/>
      <c r="P4" s="193"/>
      <c r="Q4" s="193"/>
      <c r="R4" s="193"/>
      <c r="S4" s="193"/>
      <c r="T4" s="193"/>
      <c r="U4" s="193"/>
      <c r="V4" s="193"/>
      <c r="W4" s="193"/>
      <c r="X4" s="193"/>
      <c r="Y4" s="193"/>
      <c r="Z4" s="193"/>
      <c r="AA4" s="193"/>
      <c r="AB4" s="193"/>
      <c r="AC4" s="193"/>
      <c r="AD4" s="193"/>
      <c r="AE4" s="193"/>
      <c r="AF4" s="193"/>
      <c r="AG4" s="193"/>
    </row>
    <row r="5" spans="1:33" s="37" customFormat="1" ht="15.6" customHeight="1">
      <c r="A5" s="193"/>
      <c r="B5" s="193"/>
      <c r="C5" s="326" t="s">
        <v>440</v>
      </c>
      <c r="D5" s="326"/>
      <c r="E5" s="326"/>
      <c r="F5" s="326"/>
      <c r="G5" s="326"/>
      <c r="H5" s="326"/>
      <c r="I5" s="326"/>
      <c r="J5" s="326"/>
      <c r="K5" s="326"/>
      <c r="L5" s="326"/>
      <c r="M5" s="326"/>
      <c r="N5" s="326"/>
      <c r="O5" s="193"/>
      <c r="P5" s="193"/>
      <c r="Q5" s="193"/>
      <c r="R5" s="193"/>
      <c r="S5" s="193"/>
      <c r="T5" s="193"/>
      <c r="U5" s="193"/>
      <c r="V5" s="193"/>
      <c r="W5" s="193"/>
      <c r="X5" s="193"/>
      <c r="Y5" s="193"/>
      <c r="Z5" s="193"/>
      <c r="AA5" s="193"/>
      <c r="AB5" s="193"/>
      <c r="AC5" s="193"/>
      <c r="AD5" s="193"/>
      <c r="AE5" s="193"/>
      <c r="AF5" s="193"/>
      <c r="AG5" s="193"/>
    </row>
    <row r="6" spans="1:33" s="37" customFormat="1" ht="15.6" customHeight="1">
      <c r="A6" s="193"/>
      <c r="B6" s="193"/>
      <c r="C6" s="326" t="s">
        <v>441</v>
      </c>
      <c r="D6" s="326"/>
      <c r="E6" s="326"/>
      <c r="F6" s="326"/>
      <c r="G6" s="326"/>
      <c r="H6" s="326"/>
      <c r="I6" s="326"/>
      <c r="J6" s="326"/>
      <c r="K6" s="326"/>
      <c r="L6" s="326"/>
      <c r="M6" s="326"/>
      <c r="N6" s="326"/>
      <c r="O6" s="193"/>
      <c r="P6" s="193"/>
      <c r="Q6" s="193"/>
      <c r="R6" s="193"/>
      <c r="S6" s="193"/>
      <c r="T6" s="193"/>
      <c r="U6" s="193"/>
      <c r="V6" s="193"/>
      <c r="W6" s="193"/>
      <c r="X6" s="193"/>
      <c r="Y6" s="193"/>
      <c r="Z6" s="193"/>
      <c r="AA6" s="193"/>
      <c r="AB6" s="193"/>
      <c r="AC6" s="193"/>
      <c r="AD6" s="193"/>
      <c r="AE6" s="193"/>
      <c r="AF6" s="193"/>
      <c r="AG6" s="193"/>
    </row>
    <row r="7" spans="1:33" s="37" customFormat="1" ht="15.6" customHeight="1">
      <c r="A7" s="193"/>
      <c r="B7" s="193"/>
      <c r="C7" s="326" t="s">
        <v>442</v>
      </c>
      <c r="D7" s="326"/>
      <c r="E7" s="326"/>
      <c r="F7" s="326"/>
      <c r="G7" s="326"/>
      <c r="H7" s="326"/>
      <c r="I7" s="326"/>
      <c r="J7" s="326"/>
      <c r="K7" s="326"/>
      <c r="L7" s="326"/>
      <c r="M7" s="326"/>
      <c r="N7" s="326"/>
      <c r="O7" s="193"/>
      <c r="P7" s="193"/>
      <c r="Q7" s="193"/>
      <c r="R7" s="193"/>
      <c r="S7" s="193"/>
      <c r="T7" s="193"/>
      <c r="U7" s="193"/>
      <c r="V7" s="193"/>
      <c r="W7" s="193"/>
      <c r="X7" s="193"/>
      <c r="Y7" s="193"/>
      <c r="Z7" s="193"/>
      <c r="AA7" s="193"/>
      <c r="AB7" s="193"/>
      <c r="AC7" s="193"/>
      <c r="AD7" s="193"/>
      <c r="AE7" s="193"/>
      <c r="AF7" s="193"/>
      <c r="AG7" s="193"/>
    </row>
    <row r="8" spans="1:33" s="37" customFormat="1" ht="15.6" customHeight="1">
      <c r="A8" s="193"/>
      <c r="B8" s="193"/>
      <c r="C8" s="326" t="s">
        <v>443</v>
      </c>
      <c r="D8" s="326"/>
      <c r="E8" s="326"/>
      <c r="F8" s="326"/>
      <c r="G8" s="326"/>
      <c r="H8" s="326"/>
      <c r="I8" s="326"/>
      <c r="J8" s="326"/>
      <c r="K8" s="326"/>
      <c r="L8" s="326"/>
      <c r="M8" s="326"/>
      <c r="N8" s="326"/>
      <c r="O8" s="193"/>
      <c r="P8" s="193"/>
      <c r="Q8" s="193"/>
      <c r="R8" s="193"/>
      <c r="S8" s="193"/>
      <c r="T8" s="193"/>
      <c r="U8" s="193"/>
      <c r="V8" s="193"/>
      <c r="W8" s="193"/>
      <c r="X8" s="193"/>
      <c r="Y8" s="193"/>
      <c r="Z8" s="193"/>
      <c r="AA8" s="193"/>
      <c r="AB8" s="193"/>
      <c r="AC8" s="193"/>
      <c r="AD8" s="193"/>
      <c r="AE8" s="193"/>
      <c r="AF8" s="193"/>
      <c r="AG8" s="193"/>
    </row>
    <row r="9" spans="1:33" s="37" customFormat="1">
      <c r="A9" s="193"/>
      <c r="B9" s="193"/>
      <c r="C9" s="299" t="s">
        <v>300</v>
      </c>
      <c r="D9" s="299"/>
      <c r="E9" s="299"/>
      <c r="F9" s="299"/>
      <c r="G9" s="299"/>
      <c r="H9" s="299"/>
      <c r="I9" s="299"/>
      <c r="J9" s="299"/>
      <c r="K9" s="299"/>
      <c r="L9" s="299"/>
      <c r="M9" s="299"/>
      <c r="N9" s="299"/>
      <c r="O9" s="193"/>
      <c r="P9" s="193"/>
      <c r="Q9" s="193"/>
      <c r="R9" s="193"/>
      <c r="S9" s="193"/>
      <c r="T9" s="193"/>
      <c r="U9" s="193"/>
      <c r="V9" s="193"/>
      <c r="W9" s="193"/>
      <c r="X9" s="193"/>
      <c r="Y9" s="193"/>
      <c r="Z9" s="193"/>
      <c r="AA9" s="193"/>
      <c r="AB9" s="193"/>
      <c r="AC9" s="193"/>
      <c r="AD9" s="193"/>
      <c r="AE9" s="193"/>
      <c r="AF9" s="193"/>
      <c r="AG9" s="193"/>
    </row>
    <row r="10" spans="1:33">
      <c r="C10" s="327"/>
      <c r="D10" s="327"/>
      <c r="E10" s="327"/>
      <c r="F10" s="327"/>
      <c r="G10" s="327"/>
      <c r="H10" s="327"/>
      <c r="I10" s="327"/>
      <c r="J10" s="327"/>
      <c r="K10" s="327"/>
      <c r="L10" s="327"/>
      <c r="M10" s="327"/>
      <c r="N10" s="327"/>
    </row>
    <row r="11" spans="1:33" ht="24">
      <c r="C11" s="303" t="s">
        <v>444</v>
      </c>
      <c r="D11" s="303"/>
      <c r="E11" s="303"/>
      <c r="F11" s="303"/>
      <c r="G11" s="303"/>
      <c r="H11" s="303"/>
      <c r="I11" s="303"/>
      <c r="J11" s="303"/>
      <c r="K11" s="303"/>
      <c r="L11" s="303"/>
      <c r="M11" s="303"/>
      <c r="N11" s="303"/>
    </row>
    <row r="12" spans="1:33" s="37" customFormat="1" ht="14.25" customHeight="1">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row>
    <row r="13" spans="1:33" s="37" customFormat="1" ht="15.75" customHeight="1" thickBot="1">
      <c r="A13" s="193"/>
      <c r="B13" s="316" t="s">
        <v>445</v>
      </c>
      <c r="C13" s="316"/>
      <c r="D13" s="316"/>
      <c r="E13" s="316"/>
      <c r="F13" s="316"/>
      <c r="G13" s="316"/>
      <c r="H13" s="316"/>
      <c r="I13" s="316"/>
      <c r="J13" s="316"/>
      <c r="K13" s="316"/>
      <c r="L13" s="316"/>
      <c r="M13" s="316"/>
      <c r="N13" s="316"/>
      <c r="O13" s="193"/>
      <c r="P13" s="193"/>
      <c r="Q13" s="193"/>
      <c r="R13" s="193"/>
      <c r="S13" s="193"/>
      <c r="T13" s="193"/>
      <c r="U13" s="193"/>
      <c r="V13" s="193"/>
      <c r="W13" s="193"/>
      <c r="X13" s="193"/>
      <c r="Y13" s="193"/>
      <c r="Z13" s="193"/>
      <c r="AA13" s="193"/>
      <c r="AB13" s="193"/>
      <c r="AC13" s="193"/>
      <c r="AD13" s="193"/>
      <c r="AE13" s="193"/>
      <c r="AF13" s="193"/>
      <c r="AG13" s="193"/>
    </row>
    <row r="14" spans="1:33" s="37" customFormat="1" ht="16.149999999999999" thickTop="1" thickBot="1">
      <c r="A14" s="12"/>
      <c r="B14" s="216" t="s">
        <v>319</v>
      </c>
      <c r="C14" s="216" t="s">
        <v>446</v>
      </c>
      <c r="D14" s="216" t="s">
        <v>407</v>
      </c>
      <c r="E14" s="216" t="s">
        <v>406</v>
      </c>
      <c r="F14" s="216" t="s">
        <v>447</v>
      </c>
      <c r="G14" s="216" t="s">
        <v>448</v>
      </c>
      <c r="H14" s="216" t="s">
        <v>449</v>
      </c>
      <c r="I14" s="216" t="s">
        <v>450</v>
      </c>
      <c r="J14" s="216" t="s">
        <v>408</v>
      </c>
      <c r="K14" s="216" t="s">
        <v>451</v>
      </c>
      <c r="L14" s="216" t="s">
        <v>452</v>
      </c>
      <c r="M14" s="216" t="s">
        <v>453</v>
      </c>
      <c r="N14" s="216" t="s">
        <v>454</v>
      </c>
      <c r="O14" s="193"/>
      <c r="P14" s="193"/>
      <c r="Q14" s="193"/>
      <c r="R14" s="193"/>
      <c r="S14" s="193"/>
      <c r="T14" s="217" t="s">
        <v>455</v>
      </c>
      <c r="U14" s="193"/>
      <c r="V14" s="193"/>
      <c r="W14" s="193"/>
      <c r="X14" s="193"/>
      <c r="Y14" s="193"/>
      <c r="Z14" s="193"/>
      <c r="AA14" s="193"/>
      <c r="AB14" s="193"/>
      <c r="AC14" s="193"/>
      <c r="AD14" s="193"/>
      <c r="AE14" s="193"/>
      <c r="AF14" s="193"/>
      <c r="AG14" s="193"/>
    </row>
    <row r="15" spans="1:33">
      <c r="B15" s="217" t="s">
        <v>326</v>
      </c>
      <c r="C15" s="236" t="s">
        <v>324</v>
      </c>
      <c r="D15" s="217" t="s">
        <v>309</v>
      </c>
      <c r="E15" s="236" t="s">
        <v>416</v>
      </c>
      <c r="F15" s="217" t="s">
        <v>102</v>
      </c>
      <c r="G15" s="217" t="s">
        <v>102</v>
      </c>
      <c r="H15" s="236" t="s">
        <v>456</v>
      </c>
      <c r="I15" s="217" t="s">
        <v>88</v>
      </c>
      <c r="J15" s="237">
        <v>7762580</v>
      </c>
      <c r="K15" s="217" t="s">
        <v>102</v>
      </c>
      <c r="L15" s="217"/>
      <c r="M15" s="217"/>
      <c r="N15" s="217"/>
      <c r="T15" s="215" t="s">
        <v>457</v>
      </c>
    </row>
    <row r="16" spans="1:33">
      <c r="B16" s="215" t="s">
        <v>326</v>
      </c>
      <c r="C16" s="238" t="s">
        <v>324</v>
      </c>
      <c r="D16" s="215" t="s">
        <v>309</v>
      </c>
      <c r="E16" s="238" t="s">
        <v>414</v>
      </c>
      <c r="F16" s="215" t="s">
        <v>102</v>
      </c>
      <c r="G16" s="215" t="s">
        <v>102</v>
      </c>
      <c r="H16" s="238" t="s">
        <v>456</v>
      </c>
      <c r="I16" s="215" t="s">
        <v>88</v>
      </c>
      <c r="J16" s="239">
        <v>18580857</v>
      </c>
      <c r="K16" s="215" t="s">
        <v>102</v>
      </c>
      <c r="L16" s="215"/>
      <c r="M16" s="215"/>
      <c r="N16" s="215"/>
      <c r="T16" s="217" t="s">
        <v>359</v>
      </c>
    </row>
    <row r="17" spans="2:20">
      <c r="B17" s="217" t="s">
        <v>326</v>
      </c>
      <c r="C17" s="236" t="s">
        <v>324</v>
      </c>
      <c r="D17" s="236" t="s">
        <v>311</v>
      </c>
      <c r="E17" s="236" t="s">
        <v>411</v>
      </c>
      <c r="F17" s="217" t="s">
        <v>102</v>
      </c>
      <c r="G17" s="217" t="s">
        <v>102</v>
      </c>
      <c r="H17" s="236" t="s">
        <v>456</v>
      </c>
      <c r="I17" s="217" t="s">
        <v>88</v>
      </c>
      <c r="J17" s="237">
        <v>46200122.330827475</v>
      </c>
      <c r="K17" s="217" t="s">
        <v>102</v>
      </c>
      <c r="L17" s="217"/>
      <c r="M17" s="217"/>
      <c r="N17" s="217"/>
      <c r="T17" s="217" t="s">
        <v>458</v>
      </c>
    </row>
    <row r="18" spans="2:20">
      <c r="B18" s="215" t="s">
        <v>326</v>
      </c>
      <c r="C18" s="238" t="s">
        <v>329</v>
      </c>
      <c r="D18" s="215" t="s">
        <v>309</v>
      </c>
      <c r="E18" s="238" t="s">
        <v>424</v>
      </c>
      <c r="F18" s="215" t="s">
        <v>102</v>
      </c>
      <c r="G18" s="215" t="s">
        <v>102</v>
      </c>
      <c r="H18" s="238" t="s">
        <v>459</v>
      </c>
      <c r="I18" s="215" t="s">
        <v>88</v>
      </c>
      <c r="J18" s="239">
        <v>6960.880000000001</v>
      </c>
      <c r="K18" s="215" t="s">
        <v>102</v>
      </c>
      <c r="L18" s="215"/>
      <c r="M18" s="215"/>
      <c r="N18" s="215"/>
      <c r="T18" s="215" t="s">
        <v>360</v>
      </c>
    </row>
    <row r="19" spans="2:20">
      <c r="B19" s="217" t="s">
        <v>326</v>
      </c>
      <c r="C19" s="236" t="s">
        <v>330</v>
      </c>
      <c r="D19" s="217" t="s">
        <v>309</v>
      </c>
      <c r="E19" s="236" t="s">
        <v>416</v>
      </c>
      <c r="F19" s="217" t="s">
        <v>102</v>
      </c>
      <c r="G19" s="217" t="s">
        <v>102</v>
      </c>
      <c r="H19" s="236" t="s">
        <v>456</v>
      </c>
      <c r="I19" s="217" t="s">
        <v>88</v>
      </c>
      <c r="J19" s="237">
        <v>33832457</v>
      </c>
      <c r="K19" s="217" t="s">
        <v>102</v>
      </c>
      <c r="L19" s="217"/>
      <c r="M19" s="217"/>
      <c r="N19" s="217"/>
      <c r="T19" s="217" t="s">
        <v>361</v>
      </c>
    </row>
    <row r="20" spans="2:20">
      <c r="B20" s="215" t="s">
        <v>326</v>
      </c>
      <c r="C20" s="238" t="s">
        <v>330</v>
      </c>
      <c r="D20" s="215" t="s">
        <v>309</v>
      </c>
      <c r="E20" s="238" t="s">
        <v>421</v>
      </c>
      <c r="F20" s="215" t="s">
        <v>102</v>
      </c>
      <c r="G20" s="215" t="s">
        <v>102</v>
      </c>
      <c r="H20" s="238" t="s">
        <v>456</v>
      </c>
      <c r="I20" s="215" t="s">
        <v>88</v>
      </c>
      <c r="J20" s="239">
        <v>4574955.3400000008</v>
      </c>
      <c r="K20" s="215" t="s">
        <v>102</v>
      </c>
      <c r="L20" s="215"/>
      <c r="M20" s="215"/>
      <c r="N20" s="215"/>
      <c r="T20" s="217" t="s">
        <v>460</v>
      </c>
    </row>
    <row r="21" spans="2:20">
      <c r="B21" s="217" t="s">
        <v>326</v>
      </c>
      <c r="C21" s="236" t="s">
        <v>330</v>
      </c>
      <c r="D21" s="217" t="s">
        <v>309</v>
      </c>
      <c r="E21" s="236" t="s">
        <v>419</v>
      </c>
      <c r="F21" s="217" t="s">
        <v>102</v>
      </c>
      <c r="G21" s="217" t="s">
        <v>102</v>
      </c>
      <c r="H21" s="236" t="s">
        <v>456</v>
      </c>
      <c r="I21" s="217" t="s">
        <v>88</v>
      </c>
      <c r="J21" s="237">
        <v>914550</v>
      </c>
      <c r="K21" s="217" t="s">
        <v>102</v>
      </c>
      <c r="L21" s="217"/>
      <c r="M21" s="217"/>
      <c r="N21" s="217"/>
      <c r="T21" s="217" t="s">
        <v>362</v>
      </c>
    </row>
    <row r="22" spans="2:20">
      <c r="B22" s="217" t="s">
        <v>326</v>
      </c>
      <c r="C22" s="236" t="s">
        <v>330</v>
      </c>
      <c r="D22" s="217" t="s">
        <v>309</v>
      </c>
      <c r="E22" s="236" t="s">
        <v>424</v>
      </c>
      <c r="F22" s="217" t="s">
        <v>102</v>
      </c>
      <c r="G22" s="217" t="s">
        <v>102</v>
      </c>
      <c r="H22" s="236" t="s">
        <v>456</v>
      </c>
      <c r="I22" s="217" t="s">
        <v>88</v>
      </c>
      <c r="J22" s="237">
        <v>709394.84000000008</v>
      </c>
      <c r="K22" s="217" t="s">
        <v>102</v>
      </c>
      <c r="L22" s="217"/>
      <c r="M22" s="217"/>
      <c r="N22" s="217"/>
      <c r="T22" s="217" t="s">
        <v>332</v>
      </c>
    </row>
    <row r="23" spans="2:20">
      <c r="B23" s="215" t="s">
        <v>326</v>
      </c>
      <c r="C23" s="238" t="s">
        <v>330</v>
      </c>
      <c r="D23" s="215" t="s">
        <v>309</v>
      </c>
      <c r="E23" s="238" t="s">
        <v>414</v>
      </c>
      <c r="F23" s="215" t="s">
        <v>102</v>
      </c>
      <c r="G23" s="215" t="s">
        <v>102</v>
      </c>
      <c r="H23" s="238" t="s">
        <v>456</v>
      </c>
      <c r="I23" s="215" t="s">
        <v>88</v>
      </c>
      <c r="J23" s="239">
        <v>48733151.729999997</v>
      </c>
      <c r="K23" s="215" t="s">
        <v>102</v>
      </c>
      <c r="L23" s="215"/>
      <c r="M23" s="215"/>
      <c r="N23" s="215"/>
      <c r="T23" s="215" t="s">
        <v>330</v>
      </c>
    </row>
    <row r="24" spans="2:20">
      <c r="B24" s="217" t="s">
        <v>326</v>
      </c>
      <c r="C24" s="236" t="s">
        <v>330</v>
      </c>
      <c r="D24" s="236" t="s">
        <v>311</v>
      </c>
      <c r="E24" s="236" t="s">
        <v>418</v>
      </c>
      <c r="F24" s="217" t="s">
        <v>102</v>
      </c>
      <c r="G24" s="217" t="s">
        <v>102</v>
      </c>
      <c r="H24" s="236" t="s">
        <v>456</v>
      </c>
      <c r="I24" s="217" t="s">
        <v>88</v>
      </c>
      <c r="J24" s="237">
        <v>66822877.065482497</v>
      </c>
      <c r="K24" s="217" t="s">
        <v>102</v>
      </c>
      <c r="L24" s="217"/>
      <c r="M24" s="217"/>
      <c r="N24" s="217"/>
      <c r="T24" s="217" t="s">
        <v>335</v>
      </c>
    </row>
    <row r="25" spans="2:20">
      <c r="B25" s="215" t="s">
        <v>326</v>
      </c>
      <c r="C25" s="238" t="s">
        <v>330</v>
      </c>
      <c r="D25" s="238" t="s">
        <v>311</v>
      </c>
      <c r="E25" s="238" t="s">
        <v>411</v>
      </c>
      <c r="F25" s="215" t="s">
        <v>102</v>
      </c>
      <c r="G25" s="215" t="s">
        <v>102</v>
      </c>
      <c r="H25" s="238" t="s">
        <v>456</v>
      </c>
      <c r="I25" s="215" t="s">
        <v>88</v>
      </c>
      <c r="J25" s="239">
        <v>111373157.00000048</v>
      </c>
      <c r="K25" s="215" t="s">
        <v>102</v>
      </c>
      <c r="L25" s="215"/>
      <c r="M25" s="215"/>
      <c r="N25" s="215"/>
      <c r="T25" s="217" t="s">
        <v>333</v>
      </c>
    </row>
    <row r="26" spans="2:20">
      <c r="B26" s="217" t="s">
        <v>326</v>
      </c>
      <c r="C26" s="236" t="s">
        <v>330</v>
      </c>
      <c r="D26" s="236" t="s">
        <v>311</v>
      </c>
      <c r="E26" s="236" t="s">
        <v>426</v>
      </c>
      <c r="F26" s="217" t="s">
        <v>102</v>
      </c>
      <c r="G26" s="217" t="s">
        <v>102</v>
      </c>
      <c r="H26" s="236" t="s">
        <v>456</v>
      </c>
      <c r="I26" s="217" t="s">
        <v>88</v>
      </c>
      <c r="J26" s="237">
        <v>160000</v>
      </c>
      <c r="K26" s="217" t="s">
        <v>102</v>
      </c>
      <c r="L26" s="217"/>
      <c r="M26" s="217"/>
      <c r="N26" s="217"/>
      <c r="T26" s="215" t="s">
        <v>334</v>
      </c>
    </row>
    <row r="27" spans="2:20">
      <c r="B27" s="215" t="s">
        <v>326</v>
      </c>
      <c r="C27" s="238" t="s">
        <v>330</v>
      </c>
      <c r="D27" s="238" t="s">
        <v>311</v>
      </c>
      <c r="E27" s="238" t="s">
        <v>419</v>
      </c>
      <c r="F27" s="215" t="s">
        <v>102</v>
      </c>
      <c r="G27" s="215" t="s">
        <v>102</v>
      </c>
      <c r="H27" s="238" t="s">
        <v>456</v>
      </c>
      <c r="I27" s="215" t="s">
        <v>88</v>
      </c>
      <c r="J27" s="239">
        <v>2743650</v>
      </c>
      <c r="K27" s="215" t="s">
        <v>102</v>
      </c>
      <c r="L27" s="215"/>
      <c r="M27" s="215"/>
      <c r="N27" s="215"/>
      <c r="T27" s="217" t="s">
        <v>336</v>
      </c>
    </row>
    <row r="28" spans="2:20">
      <c r="B28" s="217" t="s">
        <v>326</v>
      </c>
      <c r="C28" s="236" t="s">
        <v>332</v>
      </c>
      <c r="D28" s="217" t="s">
        <v>309</v>
      </c>
      <c r="E28" s="236" t="s">
        <v>416</v>
      </c>
      <c r="F28" s="217" t="s">
        <v>102</v>
      </c>
      <c r="G28" s="217" t="s">
        <v>102</v>
      </c>
      <c r="H28" s="236" t="s">
        <v>456</v>
      </c>
      <c r="I28" s="217" t="s">
        <v>88</v>
      </c>
      <c r="J28" s="237">
        <v>10276905</v>
      </c>
      <c r="K28" s="217" t="s">
        <v>102</v>
      </c>
      <c r="L28" s="217"/>
      <c r="M28" s="217"/>
      <c r="N28" s="217"/>
      <c r="T28" s="215" t="s">
        <v>461</v>
      </c>
    </row>
    <row r="29" spans="2:20">
      <c r="B29" s="215" t="s">
        <v>326</v>
      </c>
      <c r="C29" s="238" t="s">
        <v>332</v>
      </c>
      <c r="D29" s="215" t="s">
        <v>309</v>
      </c>
      <c r="E29" s="238" t="s">
        <v>411</v>
      </c>
      <c r="F29" s="215" t="s">
        <v>102</v>
      </c>
      <c r="G29" s="215" t="s">
        <v>102</v>
      </c>
      <c r="H29" s="238" t="s">
        <v>456</v>
      </c>
      <c r="I29" s="215" t="s">
        <v>88</v>
      </c>
      <c r="J29" s="239">
        <v>32109460</v>
      </c>
      <c r="K29" s="215" t="s">
        <v>102</v>
      </c>
      <c r="L29" s="215"/>
      <c r="M29" s="215"/>
      <c r="N29" s="215"/>
      <c r="T29" s="217" t="s">
        <v>462</v>
      </c>
    </row>
    <row r="30" spans="2:20">
      <c r="B30" s="217" t="s">
        <v>326</v>
      </c>
      <c r="C30" s="236" t="s">
        <v>332</v>
      </c>
      <c r="D30" s="217" t="s">
        <v>309</v>
      </c>
      <c r="E30" s="236" t="s">
        <v>414</v>
      </c>
      <c r="F30" s="217" t="s">
        <v>102</v>
      </c>
      <c r="G30" s="217" t="s">
        <v>102</v>
      </c>
      <c r="H30" s="236" t="s">
        <v>456</v>
      </c>
      <c r="I30" s="217" t="s">
        <v>88</v>
      </c>
      <c r="J30" s="237">
        <v>15687684.34</v>
      </c>
      <c r="K30" s="217" t="s">
        <v>102</v>
      </c>
      <c r="L30" s="217"/>
      <c r="M30" s="217"/>
      <c r="N30" s="217"/>
      <c r="T30" s="217" t="s">
        <v>347</v>
      </c>
    </row>
    <row r="31" spans="2:20">
      <c r="B31" s="215" t="s">
        <v>326</v>
      </c>
      <c r="C31" s="238" t="s">
        <v>333</v>
      </c>
      <c r="D31" s="215" t="s">
        <v>309</v>
      </c>
      <c r="E31" s="238" t="s">
        <v>416</v>
      </c>
      <c r="F31" s="215" t="s">
        <v>102</v>
      </c>
      <c r="G31" s="215" t="s">
        <v>102</v>
      </c>
      <c r="H31" s="238" t="s">
        <v>456</v>
      </c>
      <c r="I31" s="215" t="s">
        <v>88</v>
      </c>
      <c r="J31" s="239">
        <v>1263452</v>
      </c>
      <c r="K31" s="215" t="s">
        <v>102</v>
      </c>
      <c r="L31" s="215"/>
      <c r="M31" s="215"/>
      <c r="N31" s="215"/>
      <c r="T31" s="217" t="s">
        <v>348</v>
      </c>
    </row>
    <row r="32" spans="2:20">
      <c r="B32" s="217" t="s">
        <v>326</v>
      </c>
      <c r="C32" s="236" t="s">
        <v>333</v>
      </c>
      <c r="D32" s="217" t="s">
        <v>309</v>
      </c>
      <c r="E32" s="236" t="s">
        <v>411</v>
      </c>
      <c r="F32" s="217" t="s">
        <v>102</v>
      </c>
      <c r="G32" s="217" t="s">
        <v>102</v>
      </c>
      <c r="H32" s="236" t="s">
        <v>456</v>
      </c>
      <c r="I32" s="217" t="s">
        <v>88</v>
      </c>
      <c r="J32" s="237">
        <v>3787047</v>
      </c>
      <c r="K32" s="217" t="s">
        <v>102</v>
      </c>
      <c r="L32" s="217"/>
      <c r="M32" s="217"/>
      <c r="N32" s="217"/>
      <c r="T32" s="217" t="s">
        <v>365</v>
      </c>
    </row>
    <row r="33" spans="2:20">
      <c r="B33" s="215" t="s">
        <v>326</v>
      </c>
      <c r="C33" s="238" t="s">
        <v>333</v>
      </c>
      <c r="D33" s="215" t="s">
        <v>309</v>
      </c>
      <c r="E33" s="238" t="s">
        <v>414</v>
      </c>
      <c r="F33" s="215" t="s">
        <v>102</v>
      </c>
      <c r="G33" s="215" t="s">
        <v>102</v>
      </c>
      <c r="H33" s="238" t="s">
        <v>456</v>
      </c>
      <c r="I33" s="215" t="s">
        <v>88</v>
      </c>
      <c r="J33" s="239">
        <v>2338163.06</v>
      </c>
      <c r="K33" s="215" t="s">
        <v>102</v>
      </c>
      <c r="L33" s="215"/>
      <c r="M33" s="215"/>
      <c r="N33" s="215"/>
      <c r="T33" s="215" t="s">
        <v>324</v>
      </c>
    </row>
    <row r="34" spans="2:20">
      <c r="B34" s="217" t="s">
        <v>326</v>
      </c>
      <c r="C34" s="236" t="s">
        <v>334</v>
      </c>
      <c r="D34" s="217" t="s">
        <v>309</v>
      </c>
      <c r="E34" s="236" t="s">
        <v>416</v>
      </c>
      <c r="F34" s="217" t="s">
        <v>102</v>
      </c>
      <c r="G34" s="217" t="s">
        <v>102</v>
      </c>
      <c r="H34" s="236" t="s">
        <v>463</v>
      </c>
      <c r="I34" s="217" t="s">
        <v>88</v>
      </c>
      <c r="J34" s="237">
        <v>19834466</v>
      </c>
      <c r="K34" s="217" t="s">
        <v>102</v>
      </c>
      <c r="L34" s="217"/>
      <c r="M34" s="217"/>
      <c r="N34" s="217"/>
      <c r="T34" s="217" t="s">
        <v>329</v>
      </c>
    </row>
    <row r="35" spans="2:20">
      <c r="B35" s="215" t="s">
        <v>326</v>
      </c>
      <c r="C35" s="238" t="s">
        <v>334</v>
      </c>
      <c r="D35" s="215" t="s">
        <v>309</v>
      </c>
      <c r="E35" s="238" t="s">
        <v>411</v>
      </c>
      <c r="F35" s="215" t="s">
        <v>102</v>
      </c>
      <c r="G35" s="215" t="s">
        <v>102</v>
      </c>
      <c r="H35" s="238" t="s">
        <v>463</v>
      </c>
      <c r="I35" s="215" t="s">
        <v>88</v>
      </c>
      <c r="J35" s="239">
        <v>62638966</v>
      </c>
      <c r="K35" s="215" t="s">
        <v>102</v>
      </c>
      <c r="L35" s="215"/>
      <c r="M35" s="215"/>
      <c r="N35" s="215"/>
      <c r="T35" s="215" t="s">
        <v>464</v>
      </c>
    </row>
    <row r="36" spans="2:20">
      <c r="B36" s="217" t="s">
        <v>326</v>
      </c>
      <c r="C36" s="236" t="s">
        <v>334</v>
      </c>
      <c r="D36" s="217" t="s">
        <v>309</v>
      </c>
      <c r="E36" s="236" t="s">
        <v>414</v>
      </c>
      <c r="F36" s="217" t="s">
        <v>102</v>
      </c>
      <c r="G36" s="217" t="s">
        <v>102</v>
      </c>
      <c r="H36" s="236" t="s">
        <v>463</v>
      </c>
      <c r="I36" s="217" t="s">
        <v>88</v>
      </c>
      <c r="J36" s="237">
        <v>27107833.650000002</v>
      </c>
      <c r="K36" s="217" t="s">
        <v>102</v>
      </c>
      <c r="L36" s="217"/>
      <c r="M36" s="217"/>
      <c r="N36" s="217"/>
      <c r="T36" s="217" t="s">
        <v>465</v>
      </c>
    </row>
    <row r="37" spans="2:20">
      <c r="B37" s="215" t="s">
        <v>326</v>
      </c>
      <c r="C37" s="238" t="s">
        <v>335</v>
      </c>
      <c r="D37" s="215" t="s">
        <v>309</v>
      </c>
      <c r="E37" s="238" t="s">
        <v>416</v>
      </c>
      <c r="F37" s="215" t="s">
        <v>102</v>
      </c>
      <c r="G37" s="215" t="s">
        <v>102</v>
      </c>
      <c r="H37" s="238" t="s">
        <v>456</v>
      </c>
      <c r="I37" s="215" t="s">
        <v>88</v>
      </c>
      <c r="J37" s="239">
        <v>7168301</v>
      </c>
      <c r="K37" s="215" t="s">
        <v>102</v>
      </c>
      <c r="L37" s="215"/>
      <c r="M37" s="215"/>
      <c r="N37" s="215"/>
      <c r="T37" s="217" t="s">
        <v>367</v>
      </c>
    </row>
    <row r="38" spans="2:20">
      <c r="B38" s="217" t="s">
        <v>326</v>
      </c>
      <c r="C38" s="236" t="s">
        <v>335</v>
      </c>
      <c r="D38" s="217" t="s">
        <v>309</v>
      </c>
      <c r="E38" s="236" t="s">
        <v>411</v>
      </c>
      <c r="F38" s="217" t="s">
        <v>102</v>
      </c>
      <c r="G38" s="217" t="s">
        <v>102</v>
      </c>
      <c r="H38" s="236" t="s">
        <v>456</v>
      </c>
      <c r="I38" s="217" t="s">
        <v>88</v>
      </c>
      <c r="J38" s="237">
        <v>21925792</v>
      </c>
      <c r="K38" s="217" t="s">
        <v>102</v>
      </c>
      <c r="L38" s="217"/>
      <c r="M38" s="217"/>
      <c r="N38" s="217"/>
      <c r="T38" s="215" t="s">
        <v>368</v>
      </c>
    </row>
    <row r="39" spans="2:20">
      <c r="B39" s="215" t="s">
        <v>326</v>
      </c>
      <c r="C39" s="238" t="s">
        <v>335</v>
      </c>
      <c r="D39" s="215" t="s">
        <v>309</v>
      </c>
      <c r="E39" s="238" t="s">
        <v>414</v>
      </c>
      <c r="F39" s="215" t="s">
        <v>102</v>
      </c>
      <c r="G39" s="215" t="s">
        <v>102</v>
      </c>
      <c r="H39" s="238" t="s">
        <v>456</v>
      </c>
      <c r="I39" s="215" t="s">
        <v>88</v>
      </c>
      <c r="J39" s="239">
        <v>9271414.5199999996</v>
      </c>
      <c r="K39" s="215" t="s">
        <v>102</v>
      </c>
      <c r="L39" s="215"/>
      <c r="M39" s="215"/>
      <c r="N39" s="215"/>
      <c r="T39" s="217" t="s">
        <v>466</v>
      </c>
    </row>
    <row r="40" spans="2:20">
      <c r="B40" s="215" t="s">
        <v>326</v>
      </c>
      <c r="C40" s="238" t="s">
        <v>336</v>
      </c>
      <c r="D40" s="215" t="s">
        <v>309</v>
      </c>
      <c r="E40" s="238" t="s">
        <v>424</v>
      </c>
      <c r="F40" s="215" t="s">
        <v>102</v>
      </c>
      <c r="G40" s="215" t="s">
        <v>102</v>
      </c>
      <c r="H40" s="238" t="s">
        <v>456</v>
      </c>
      <c r="I40" s="215" t="s">
        <v>88</v>
      </c>
      <c r="J40" s="239">
        <v>30418.01</v>
      </c>
      <c r="K40" s="215" t="s">
        <v>102</v>
      </c>
      <c r="L40" s="215"/>
      <c r="M40" s="215"/>
      <c r="N40" s="215"/>
      <c r="T40" s="217" t="s">
        <v>340</v>
      </c>
    </row>
    <row r="41" spans="2:20">
      <c r="B41" s="215" t="s">
        <v>326</v>
      </c>
      <c r="C41" s="238" t="s">
        <v>337</v>
      </c>
      <c r="D41" s="215" t="s">
        <v>309</v>
      </c>
      <c r="E41" s="238" t="s">
        <v>424</v>
      </c>
      <c r="F41" s="215" t="s">
        <v>102</v>
      </c>
      <c r="G41" s="215" t="s">
        <v>102</v>
      </c>
      <c r="H41" s="238" t="s">
        <v>467</v>
      </c>
      <c r="I41" s="215" t="s">
        <v>88</v>
      </c>
      <c r="J41" s="239">
        <v>540</v>
      </c>
      <c r="K41" s="215" t="s">
        <v>102</v>
      </c>
      <c r="L41" s="215"/>
      <c r="M41" s="215"/>
      <c r="N41" s="215"/>
      <c r="T41" s="217" t="s">
        <v>370</v>
      </c>
    </row>
    <row r="42" spans="2:20">
      <c r="B42" s="217" t="s">
        <v>326</v>
      </c>
      <c r="C42" s="236" t="s">
        <v>337</v>
      </c>
      <c r="D42" s="236" t="s">
        <v>311</v>
      </c>
      <c r="E42" s="236" t="s">
        <v>426</v>
      </c>
      <c r="F42" s="217" t="s">
        <v>102</v>
      </c>
      <c r="G42" s="217" t="s">
        <v>102</v>
      </c>
      <c r="H42" s="236" t="s">
        <v>467</v>
      </c>
      <c r="I42" s="217" t="s">
        <v>88</v>
      </c>
      <c r="J42" s="237">
        <v>160000</v>
      </c>
      <c r="K42" s="217" t="s">
        <v>102</v>
      </c>
      <c r="L42" s="217"/>
      <c r="M42" s="217"/>
      <c r="N42" s="217"/>
      <c r="T42" s="217" t="s">
        <v>468</v>
      </c>
    </row>
    <row r="43" spans="2:20">
      <c r="B43" s="215" t="s">
        <v>326</v>
      </c>
      <c r="C43" s="238" t="s">
        <v>339</v>
      </c>
      <c r="D43" s="238" t="s">
        <v>311</v>
      </c>
      <c r="E43" s="238" t="s">
        <v>426</v>
      </c>
      <c r="F43" s="215" t="s">
        <v>102</v>
      </c>
      <c r="G43" s="215" t="s">
        <v>102</v>
      </c>
      <c r="H43" s="241" t="s">
        <v>469</v>
      </c>
      <c r="I43" s="215" t="s">
        <v>88</v>
      </c>
      <c r="J43" s="239">
        <v>160000</v>
      </c>
      <c r="K43" s="215" t="s">
        <v>102</v>
      </c>
      <c r="L43" s="215"/>
      <c r="M43" s="215"/>
      <c r="N43" s="215"/>
      <c r="T43" s="215" t="s">
        <v>470</v>
      </c>
    </row>
    <row r="44" spans="2:20">
      <c r="B44" s="217" t="s">
        <v>326</v>
      </c>
      <c r="C44" s="236" t="s">
        <v>340</v>
      </c>
      <c r="D44" s="217" t="s">
        <v>309</v>
      </c>
      <c r="E44" s="236" t="s">
        <v>416</v>
      </c>
      <c r="F44" s="217" t="s">
        <v>102</v>
      </c>
      <c r="G44" s="217" t="s">
        <v>102</v>
      </c>
      <c r="H44" s="236" t="s">
        <v>456</v>
      </c>
      <c r="I44" s="217" t="s">
        <v>88</v>
      </c>
      <c r="J44" s="237">
        <v>15006115</v>
      </c>
      <c r="K44" s="217" t="s">
        <v>102</v>
      </c>
      <c r="L44" s="217"/>
      <c r="M44" s="217"/>
      <c r="N44" s="217"/>
      <c r="T44" s="217" t="s">
        <v>471</v>
      </c>
    </row>
    <row r="45" spans="2:20">
      <c r="B45" s="215" t="s">
        <v>326</v>
      </c>
      <c r="C45" s="238" t="s">
        <v>340</v>
      </c>
      <c r="D45" s="215" t="s">
        <v>309</v>
      </c>
      <c r="E45" s="238" t="s">
        <v>414</v>
      </c>
      <c r="F45" s="215" t="s">
        <v>102</v>
      </c>
      <c r="G45" s="215" t="s">
        <v>102</v>
      </c>
      <c r="H45" s="238" t="s">
        <v>456</v>
      </c>
      <c r="I45" s="215" t="s">
        <v>88</v>
      </c>
      <c r="J45" s="239">
        <v>20710951</v>
      </c>
      <c r="K45" s="215" t="s">
        <v>102</v>
      </c>
      <c r="L45" s="215"/>
      <c r="M45" s="215"/>
      <c r="N45" s="215"/>
      <c r="T45" s="217" t="s">
        <v>352</v>
      </c>
    </row>
    <row r="46" spans="2:20">
      <c r="B46" s="217" t="s">
        <v>326</v>
      </c>
      <c r="C46" s="236" t="s">
        <v>340</v>
      </c>
      <c r="D46" s="236" t="s">
        <v>311</v>
      </c>
      <c r="E46" s="236" t="s">
        <v>411</v>
      </c>
      <c r="F46" s="217" t="s">
        <v>102</v>
      </c>
      <c r="G46" s="217" t="s">
        <v>102</v>
      </c>
      <c r="H46" s="236" t="s">
        <v>456</v>
      </c>
      <c r="I46" s="217" t="s">
        <v>88</v>
      </c>
      <c r="J46" s="237">
        <v>46587810.655058704</v>
      </c>
      <c r="K46" s="217" t="s">
        <v>102</v>
      </c>
      <c r="L46" s="217"/>
      <c r="M46" s="217"/>
      <c r="N46" s="217"/>
      <c r="T46" s="215" t="s">
        <v>472</v>
      </c>
    </row>
    <row r="47" spans="2:20">
      <c r="B47" s="215" t="s">
        <v>326</v>
      </c>
      <c r="C47" s="238" t="s">
        <v>342</v>
      </c>
      <c r="D47" s="215" t="s">
        <v>309</v>
      </c>
      <c r="E47" s="238" t="s">
        <v>416</v>
      </c>
      <c r="F47" s="215" t="s">
        <v>102</v>
      </c>
      <c r="G47" s="215" t="s">
        <v>102</v>
      </c>
      <c r="H47" s="238" t="s">
        <v>463</v>
      </c>
      <c r="I47" s="215" t="s">
        <v>88</v>
      </c>
      <c r="J47" s="239">
        <v>10615412</v>
      </c>
      <c r="K47" s="215" t="s">
        <v>102</v>
      </c>
      <c r="L47" s="215"/>
      <c r="M47" s="215"/>
      <c r="N47" s="215"/>
      <c r="T47" s="217" t="s">
        <v>473</v>
      </c>
    </row>
    <row r="48" spans="2:20">
      <c r="B48" s="217" t="s">
        <v>326</v>
      </c>
      <c r="C48" s="236" t="s">
        <v>342</v>
      </c>
      <c r="D48" s="217" t="s">
        <v>309</v>
      </c>
      <c r="E48" s="236" t="s">
        <v>414</v>
      </c>
      <c r="F48" s="217" t="s">
        <v>102</v>
      </c>
      <c r="G48" s="217" t="s">
        <v>102</v>
      </c>
      <c r="H48" s="236" t="s">
        <v>463</v>
      </c>
      <c r="I48" s="217" t="s">
        <v>88</v>
      </c>
      <c r="J48" s="237">
        <v>15989211</v>
      </c>
      <c r="K48" s="217" t="s">
        <v>102</v>
      </c>
      <c r="L48" s="217"/>
      <c r="M48" s="217"/>
      <c r="N48" s="217"/>
      <c r="T48" s="217" t="s">
        <v>356</v>
      </c>
    </row>
    <row r="49" spans="2:20">
      <c r="B49" s="215" t="s">
        <v>326</v>
      </c>
      <c r="C49" s="238" t="s">
        <v>342</v>
      </c>
      <c r="D49" s="238" t="s">
        <v>311</v>
      </c>
      <c r="E49" s="238" t="s">
        <v>411</v>
      </c>
      <c r="F49" s="215" t="s">
        <v>102</v>
      </c>
      <c r="G49" s="215" t="s">
        <v>102</v>
      </c>
      <c r="H49" s="238" t="s">
        <v>463</v>
      </c>
      <c r="I49" s="215" t="s">
        <v>88</v>
      </c>
      <c r="J49" s="239">
        <v>37583379.709994197</v>
      </c>
      <c r="K49" s="215" t="s">
        <v>102</v>
      </c>
      <c r="L49" s="215"/>
      <c r="M49" s="215"/>
      <c r="N49" s="215"/>
      <c r="T49" s="217" t="s">
        <v>342</v>
      </c>
    </row>
    <row r="50" spans="2:20">
      <c r="B50" s="217" t="s">
        <v>326</v>
      </c>
      <c r="C50" s="236" t="s">
        <v>344</v>
      </c>
      <c r="D50" s="217" t="s">
        <v>309</v>
      </c>
      <c r="E50" s="236" t="s">
        <v>416</v>
      </c>
      <c r="F50" s="217" t="s">
        <v>102</v>
      </c>
      <c r="G50" s="217" t="s">
        <v>102</v>
      </c>
      <c r="H50" s="236" t="s">
        <v>463</v>
      </c>
      <c r="I50" s="217" t="s">
        <v>88</v>
      </c>
      <c r="J50" s="237">
        <v>14233051.33</v>
      </c>
      <c r="K50" s="217" t="s">
        <v>102</v>
      </c>
      <c r="L50" s="217"/>
      <c r="M50" s="217"/>
      <c r="N50" s="217"/>
      <c r="T50" s="217" t="s">
        <v>337</v>
      </c>
    </row>
    <row r="51" spans="2:20">
      <c r="B51" s="215" t="s">
        <v>326</v>
      </c>
      <c r="C51" s="238" t="s">
        <v>344</v>
      </c>
      <c r="D51" s="215" t="s">
        <v>309</v>
      </c>
      <c r="E51" s="238" t="s">
        <v>414</v>
      </c>
      <c r="F51" s="215" t="s">
        <v>102</v>
      </c>
      <c r="G51" s="215" t="s">
        <v>102</v>
      </c>
      <c r="H51" s="238" t="s">
        <v>463</v>
      </c>
      <c r="I51" s="215" t="s">
        <v>88</v>
      </c>
      <c r="J51" s="239">
        <v>18896325.199999999</v>
      </c>
      <c r="K51" s="215" t="s">
        <v>102</v>
      </c>
      <c r="L51" s="215"/>
      <c r="M51" s="215"/>
      <c r="N51" s="215"/>
      <c r="T51" s="215" t="s">
        <v>339</v>
      </c>
    </row>
    <row r="52" spans="2:20">
      <c r="B52" s="217" t="s">
        <v>326</v>
      </c>
      <c r="C52" s="236" t="s">
        <v>344</v>
      </c>
      <c r="D52" s="236" t="s">
        <v>311</v>
      </c>
      <c r="E52" s="236" t="s">
        <v>411</v>
      </c>
      <c r="F52" s="217" t="s">
        <v>102</v>
      </c>
      <c r="G52" s="217" t="s">
        <v>102</v>
      </c>
      <c r="H52" s="236" t="s">
        <v>463</v>
      </c>
      <c r="I52" s="217" t="s">
        <v>88</v>
      </c>
      <c r="J52" s="237">
        <v>44674033.012952067</v>
      </c>
      <c r="K52" s="217" t="s">
        <v>102</v>
      </c>
      <c r="L52" s="217"/>
      <c r="M52" s="217"/>
      <c r="N52" s="217"/>
      <c r="T52"/>
    </row>
    <row r="53" spans="2:20">
      <c r="B53" s="217" t="s">
        <v>326</v>
      </c>
      <c r="C53" s="236" t="s">
        <v>346</v>
      </c>
      <c r="D53" s="217" t="s">
        <v>309</v>
      </c>
      <c r="E53" s="236" t="s">
        <v>424</v>
      </c>
      <c r="F53" s="217" t="s">
        <v>102</v>
      </c>
      <c r="G53" s="217" t="s">
        <v>102</v>
      </c>
      <c r="H53" s="236" t="s">
        <v>459</v>
      </c>
      <c r="I53" s="217" t="s">
        <v>88</v>
      </c>
      <c r="J53" s="237">
        <v>54.9</v>
      </c>
      <c r="K53" s="217" t="s">
        <v>102</v>
      </c>
      <c r="L53" s="217"/>
      <c r="M53" s="217"/>
      <c r="N53" s="217"/>
      <c r="T53"/>
    </row>
    <row r="54" spans="2:20">
      <c r="B54" s="215" t="s">
        <v>326</v>
      </c>
      <c r="C54" s="238" t="s">
        <v>346</v>
      </c>
      <c r="D54" s="238" t="s">
        <v>311</v>
      </c>
      <c r="E54" s="238" t="s">
        <v>426</v>
      </c>
      <c r="F54" s="215" t="s">
        <v>102</v>
      </c>
      <c r="G54" s="215" t="s">
        <v>102</v>
      </c>
      <c r="H54" s="238" t="s">
        <v>459</v>
      </c>
      <c r="I54" s="215" t="s">
        <v>88</v>
      </c>
      <c r="J54" s="239">
        <v>160000</v>
      </c>
      <c r="K54" s="215" t="s">
        <v>102</v>
      </c>
      <c r="L54" s="215"/>
      <c r="M54" s="215"/>
      <c r="N54" s="215"/>
      <c r="T54"/>
    </row>
    <row r="55" spans="2:20">
      <c r="B55" s="217" t="s">
        <v>326</v>
      </c>
      <c r="C55" s="236" t="s">
        <v>346</v>
      </c>
      <c r="D55" s="236" t="s">
        <v>311</v>
      </c>
      <c r="E55" s="236" t="s">
        <v>419</v>
      </c>
      <c r="F55" s="217" t="s">
        <v>102</v>
      </c>
      <c r="G55" s="217" t="s">
        <v>102</v>
      </c>
      <c r="H55" s="236" t="s">
        <v>459</v>
      </c>
      <c r="I55" s="217" t="s">
        <v>88</v>
      </c>
      <c r="J55" s="237">
        <v>243750</v>
      </c>
      <c r="K55" s="217" t="s">
        <v>102</v>
      </c>
      <c r="L55" s="217"/>
      <c r="M55" s="217"/>
      <c r="N55" s="217"/>
      <c r="T55"/>
    </row>
    <row r="56" spans="2:20">
      <c r="B56" s="215" t="s">
        <v>326</v>
      </c>
      <c r="C56" s="238" t="s">
        <v>347</v>
      </c>
      <c r="D56" s="215" t="s">
        <v>309</v>
      </c>
      <c r="E56" s="238" t="s">
        <v>474</v>
      </c>
      <c r="F56" s="215" t="s">
        <v>102</v>
      </c>
      <c r="G56" s="215" t="s">
        <v>102</v>
      </c>
      <c r="H56" s="238" t="s">
        <v>475</v>
      </c>
      <c r="I56" s="215" t="s">
        <v>88</v>
      </c>
      <c r="J56" s="239">
        <v>2136449.8400000003</v>
      </c>
      <c r="K56" s="215" t="s">
        <v>102</v>
      </c>
      <c r="L56" s="215"/>
      <c r="M56" s="215"/>
      <c r="N56" s="215"/>
      <c r="T56"/>
    </row>
    <row r="57" spans="2:20">
      <c r="B57" s="217" t="s">
        <v>326</v>
      </c>
      <c r="C57" s="236" t="s">
        <v>347</v>
      </c>
      <c r="D57" s="217" t="s">
        <v>309</v>
      </c>
      <c r="E57" s="236" t="s">
        <v>424</v>
      </c>
      <c r="F57" s="217" t="s">
        <v>102</v>
      </c>
      <c r="G57" s="217" t="s">
        <v>102</v>
      </c>
      <c r="H57" s="236" t="s">
        <v>475</v>
      </c>
      <c r="I57" s="217" t="s">
        <v>88</v>
      </c>
      <c r="J57" s="237">
        <v>4252900.53</v>
      </c>
      <c r="K57" s="217" t="s">
        <v>102</v>
      </c>
      <c r="L57" s="217"/>
      <c r="M57" s="217"/>
      <c r="N57" s="217"/>
      <c r="T57"/>
    </row>
    <row r="58" spans="2:20">
      <c r="B58" s="215" t="s">
        <v>326</v>
      </c>
      <c r="C58" s="238" t="s">
        <v>347</v>
      </c>
      <c r="D58" s="238" t="s">
        <v>311</v>
      </c>
      <c r="E58" s="238" t="s">
        <v>426</v>
      </c>
      <c r="F58" s="215" t="s">
        <v>102</v>
      </c>
      <c r="G58" s="215" t="s">
        <v>102</v>
      </c>
      <c r="H58" s="238" t="s">
        <v>475</v>
      </c>
      <c r="I58" s="215" t="s">
        <v>88</v>
      </c>
      <c r="J58" s="239">
        <v>80000</v>
      </c>
      <c r="K58" s="215" t="s">
        <v>102</v>
      </c>
      <c r="L58" s="215"/>
      <c r="M58" s="215"/>
      <c r="N58" s="215"/>
      <c r="T58"/>
    </row>
    <row r="59" spans="2:20">
      <c r="B59" s="217" t="s">
        <v>326</v>
      </c>
      <c r="C59" s="236" t="s">
        <v>348</v>
      </c>
      <c r="D59" s="217" t="s">
        <v>309</v>
      </c>
      <c r="E59" s="236" t="s">
        <v>424</v>
      </c>
      <c r="F59" s="217" t="s">
        <v>102</v>
      </c>
      <c r="G59" s="217" t="s">
        <v>102</v>
      </c>
      <c r="H59" s="236" t="s">
        <v>476</v>
      </c>
      <c r="I59" s="217" t="s">
        <v>88</v>
      </c>
      <c r="J59" s="237">
        <v>17182.370000000003</v>
      </c>
      <c r="K59" s="217" t="s">
        <v>102</v>
      </c>
      <c r="L59" s="217"/>
      <c r="M59" s="217"/>
      <c r="N59" s="217"/>
      <c r="T59"/>
    </row>
    <row r="60" spans="2:20">
      <c r="B60" s="215" t="s">
        <v>326</v>
      </c>
      <c r="C60" s="238" t="s">
        <v>348</v>
      </c>
      <c r="D60" s="238" t="s">
        <v>311</v>
      </c>
      <c r="E60" s="238" t="s">
        <v>427</v>
      </c>
      <c r="F60" s="215" t="s">
        <v>102</v>
      </c>
      <c r="G60" s="215" t="s">
        <v>102</v>
      </c>
      <c r="H60" s="238" t="s">
        <v>476</v>
      </c>
      <c r="I60" s="215" t="s">
        <v>88</v>
      </c>
      <c r="J60" s="239">
        <v>154000</v>
      </c>
      <c r="K60" s="215" t="s">
        <v>102</v>
      </c>
      <c r="L60" s="215"/>
      <c r="M60" s="215"/>
      <c r="N60" s="215"/>
      <c r="T60"/>
    </row>
    <row r="61" spans="2:20">
      <c r="B61" s="215" t="s">
        <v>326</v>
      </c>
      <c r="C61" s="238" t="s">
        <v>355</v>
      </c>
      <c r="D61" s="238" t="s">
        <v>477</v>
      </c>
      <c r="E61" s="238" t="s">
        <v>424</v>
      </c>
      <c r="F61" s="215" t="s">
        <v>102</v>
      </c>
      <c r="G61" s="215" t="s">
        <v>102</v>
      </c>
      <c r="H61" s="238" t="s">
        <v>478</v>
      </c>
      <c r="I61" s="215" t="s">
        <v>88</v>
      </c>
      <c r="J61" s="239">
        <v>2662.92</v>
      </c>
      <c r="K61" s="215" t="s">
        <v>102</v>
      </c>
      <c r="L61" s="215"/>
      <c r="M61" s="215"/>
      <c r="N61" s="215"/>
      <c r="T61"/>
    </row>
    <row r="62" spans="2:20">
      <c r="B62" s="217" t="s">
        <v>326</v>
      </c>
      <c r="C62" s="236" t="s">
        <v>355</v>
      </c>
      <c r="D62" s="236" t="s">
        <v>477</v>
      </c>
      <c r="E62" s="236" t="s">
        <v>427</v>
      </c>
      <c r="F62" s="217" t="s">
        <v>102</v>
      </c>
      <c r="G62" s="217" t="s">
        <v>102</v>
      </c>
      <c r="H62" s="236" t="s">
        <v>478</v>
      </c>
      <c r="I62" s="217" t="s">
        <v>88</v>
      </c>
      <c r="J62" s="237">
        <v>110370</v>
      </c>
      <c r="K62" s="217" t="s">
        <v>102</v>
      </c>
      <c r="L62" s="217"/>
      <c r="M62" s="217"/>
      <c r="N62" s="217"/>
      <c r="T62"/>
    </row>
    <row r="63" spans="2:20">
      <c r="B63" s="217" t="s">
        <v>326</v>
      </c>
      <c r="C63" s="236" t="s">
        <v>356</v>
      </c>
      <c r="D63" s="217" t="s">
        <v>309</v>
      </c>
      <c r="E63" s="236" t="s">
        <v>424</v>
      </c>
      <c r="F63" s="217" t="s">
        <v>102</v>
      </c>
      <c r="G63" s="217" t="s">
        <v>102</v>
      </c>
      <c r="H63" s="236" t="s">
        <v>479</v>
      </c>
      <c r="I63" s="217" t="s">
        <v>88</v>
      </c>
      <c r="J63" s="237">
        <v>191380.59</v>
      </c>
      <c r="K63" s="217" t="s">
        <v>102</v>
      </c>
      <c r="L63" s="217"/>
      <c r="M63" s="217"/>
      <c r="N63" s="217"/>
      <c r="T63"/>
    </row>
    <row r="64" spans="2:20">
      <c r="B64" s="215" t="s">
        <v>326</v>
      </c>
      <c r="C64" s="238" t="s">
        <v>356</v>
      </c>
      <c r="D64" s="238" t="s">
        <v>311</v>
      </c>
      <c r="E64" s="238" t="s">
        <v>427</v>
      </c>
      <c r="F64" s="215" t="s">
        <v>102</v>
      </c>
      <c r="G64" s="215" t="s">
        <v>102</v>
      </c>
      <c r="H64" s="238" t="s">
        <v>479</v>
      </c>
      <c r="I64" s="215" t="s">
        <v>88</v>
      </c>
      <c r="J64" s="239">
        <v>60030</v>
      </c>
      <c r="K64" s="215" t="s">
        <v>102</v>
      </c>
      <c r="L64" s="215"/>
      <c r="M64" s="215"/>
      <c r="N64" s="215"/>
      <c r="T64"/>
    </row>
    <row r="65" spans="2:20">
      <c r="B65" s="215" t="s">
        <v>326</v>
      </c>
      <c r="C65" s="236" t="s">
        <v>359</v>
      </c>
      <c r="D65" s="217" t="s">
        <v>309</v>
      </c>
      <c r="E65" s="236" t="s">
        <v>424</v>
      </c>
      <c r="F65" s="215" t="s">
        <v>102</v>
      </c>
      <c r="G65" s="215" t="s">
        <v>102</v>
      </c>
      <c r="H65" s="215"/>
      <c r="I65" s="215" t="s">
        <v>88</v>
      </c>
      <c r="J65" s="243">
        <v>371317.29</v>
      </c>
      <c r="K65" s="215" t="s">
        <v>102</v>
      </c>
      <c r="L65" s="215"/>
      <c r="M65" s="215"/>
      <c r="N65" s="215"/>
      <c r="T65"/>
    </row>
    <row r="66" spans="2:20">
      <c r="B66" s="217" t="s">
        <v>326</v>
      </c>
      <c r="C66" s="238" t="s">
        <v>360</v>
      </c>
      <c r="D66" s="215" t="s">
        <v>309</v>
      </c>
      <c r="E66" s="238" t="s">
        <v>416</v>
      </c>
      <c r="F66" s="217" t="s">
        <v>102</v>
      </c>
      <c r="G66" s="217" t="s">
        <v>102</v>
      </c>
      <c r="H66" s="217"/>
      <c r="I66" s="217" t="s">
        <v>88</v>
      </c>
      <c r="J66" s="242">
        <v>85483.91</v>
      </c>
      <c r="K66" s="217" t="s">
        <v>102</v>
      </c>
      <c r="L66" s="217"/>
      <c r="M66" s="217"/>
      <c r="N66" s="217"/>
      <c r="T66"/>
    </row>
    <row r="67" spans="2:20">
      <c r="B67" s="217" t="s">
        <v>326</v>
      </c>
      <c r="C67" s="238" t="s">
        <v>360</v>
      </c>
      <c r="D67" s="215" t="s">
        <v>309</v>
      </c>
      <c r="E67" s="238" t="s">
        <v>424</v>
      </c>
      <c r="F67" s="217" t="s">
        <v>102</v>
      </c>
      <c r="G67" s="217" t="s">
        <v>102</v>
      </c>
      <c r="H67" s="217"/>
      <c r="I67" s="217" t="s">
        <v>88</v>
      </c>
      <c r="J67" s="242">
        <v>91178.989999999991</v>
      </c>
      <c r="K67" s="217" t="s">
        <v>102</v>
      </c>
      <c r="L67" s="217"/>
      <c r="M67" s="217"/>
      <c r="N67" s="217"/>
      <c r="T67"/>
    </row>
    <row r="68" spans="2:20">
      <c r="B68" s="215" t="s">
        <v>326</v>
      </c>
      <c r="C68" s="236" t="s">
        <v>361</v>
      </c>
      <c r="D68" s="217" t="s">
        <v>309</v>
      </c>
      <c r="E68" s="236" t="s">
        <v>416</v>
      </c>
      <c r="F68" s="215" t="s">
        <v>102</v>
      </c>
      <c r="G68" s="215" t="s">
        <v>102</v>
      </c>
      <c r="H68" s="215"/>
      <c r="I68" s="215" t="s">
        <v>88</v>
      </c>
      <c r="J68" s="243">
        <v>98118</v>
      </c>
      <c r="K68" s="215" t="s">
        <v>102</v>
      </c>
      <c r="L68" s="215"/>
      <c r="M68" s="215"/>
      <c r="N68" s="215"/>
      <c r="T68"/>
    </row>
    <row r="69" spans="2:20">
      <c r="B69" s="215" t="s">
        <v>326</v>
      </c>
      <c r="C69" s="236" t="s">
        <v>362</v>
      </c>
      <c r="D69" s="217" t="s">
        <v>309</v>
      </c>
      <c r="E69" s="236" t="s">
        <v>416</v>
      </c>
      <c r="F69" s="215" t="s">
        <v>102</v>
      </c>
      <c r="G69" s="215" t="s">
        <v>102</v>
      </c>
      <c r="H69" s="215"/>
      <c r="I69" s="215" t="s">
        <v>88</v>
      </c>
      <c r="J69" s="243">
        <v>265286.6999999999</v>
      </c>
      <c r="K69" s="215" t="s">
        <v>102</v>
      </c>
      <c r="L69" s="215"/>
      <c r="M69" s="215"/>
      <c r="N69" s="215"/>
      <c r="T69"/>
    </row>
    <row r="70" spans="2:20">
      <c r="B70" s="215" t="s">
        <v>326</v>
      </c>
      <c r="C70" s="236" t="s">
        <v>362</v>
      </c>
      <c r="D70" s="217" t="s">
        <v>309</v>
      </c>
      <c r="E70" s="236" t="s">
        <v>424</v>
      </c>
      <c r="F70" s="215" t="s">
        <v>102</v>
      </c>
      <c r="G70" s="215" t="s">
        <v>102</v>
      </c>
      <c r="H70" s="215"/>
      <c r="I70" s="215" t="s">
        <v>88</v>
      </c>
      <c r="J70" s="243">
        <v>225601.34000000003</v>
      </c>
      <c r="K70" s="215" t="s">
        <v>102</v>
      </c>
      <c r="L70" s="215"/>
      <c r="M70" s="215"/>
      <c r="N70" s="215"/>
      <c r="T70"/>
    </row>
    <row r="71" spans="2:20">
      <c r="B71" s="217" t="s">
        <v>326</v>
      </c>
      <c r="C71" s="238" t="s">
        <v>363</v>
      </c>
      <c r="D71" s="215" t="s">
        <v>309</v>
      </c>
      <c r="E71" s="238" t="s">
        <v>416</v>
      </c>
      <c r="F71" s="217" t="s">
        <v>102</v>
      </c>
      <c r="G71" s="217" t="s">
        <v>102</v>
      </c>
      <c r="H71" s="217"/>
      <c r="I71" s="217" t="s">
        <v>88</v>
      </c>
      <c r="J71" s="242">
        <v>180443</v>
      </c>
      <c r="K71" s="217" t="s">
        <v>102</v>
      </c>
      <c r="L71" s="217"/>
      <c r="M71" s="217"/>
      <c r="N71" s="217"/>
      <c r="T71"/>
    </row>
    <row r="72" spans="2:20">
      <c r="B72" s="215" t="s">
        <v>326</v>
      </c>
      <c r="C72" s="236" t="s">
        <v>365</v>
      </c>
      <c r="D72" s="217" t="s">
        <v>309</v>
      </c>
      <c r="E72" s="236" t="s">
        <v>416</v>
      </c>
      <c r="F72" s="215" t="s">
        <v>102</v>
      </c>
      <c r="G72" s="215" t="s">
        <v>102</v>
      </c>
      <c r="H72" s="215"/>
      <c r="I72" s="215" t="s">
        <v>88</v>
      </c>
      <c r="J72" s="243">
        <v>582977.78</v>
      </c>
      <c r="K72" s="215" t="s">
        <v>102</v>
      </c>
      <c r="L72" s="215"/>
      <c r="M72" s="215"/>
      <c r="N72" s="215"/>
      <c r="T72"/>
    </row>
    <row r="73" spans="2:20">
      <c r="B73" s="215" t="s">
        <v>326</v>
      </c>
      <c r="C73" s="236" t="s">
        <v>365</v>
      </c>
      <c r="D73" s="217" t="s">
        <v>309</v>
      </c>
      <c r="E73" s="236" t="s">
        <v>424</v>
      </c>
      <c r="F73" s="215" t="s">
        <v>102</v>
      </c>
      <c r="G73" s="215" t="s">
        <v>102</v>
      </c>
      <c r="H73" s="215"/>
      <c r="I73" s="215" t="s">
        <v>88</v>
      </c>
      <c r="J73" s="243">
        <v>94963.079999999987</v>
      </c>
      <c r="K73" s="215" t="s">
        <v>102</v>
      </c>
      <c r="L73" s="215"/>
      <c r="M73" s="215"/>
      <c r="N73" s="215"/>
      <c r="T73"/>
    </row>
    <row r="74" spans="2:20">
      <c r="B74" s="217" t="s">
        <v>326</v>
      </c>
      <c r="C74" s="238" t="s">
        <v>367</v>
      </c>
      <c r="D74" s="215" t="s">
        <v>309</v>
      </c>
      <c r="E74" s="238" t="s">
        <v>424</v>
      </c>
      <c r="F74" s="217" t="s">
        <v>102</v>
      </c>
      <c r="G74" s="217" t="s">
        <v>102</v>
      </c>
      <c r="H74" s="217"/>
      <c r="I74" s="217" t="s">
        <v>88</v>
      </c>
      <c r="J74" s="242">
        <v>292618.8</v>
      </c>
      <c r="K74" s="217" t="s">
        <v>102</v>
      </c>
      <c r="L74" s="217"/>
      <c r="M74" s="217"/>
      <c r="N74" s="217"/>
      <c r="T74"/>
    </row>
    <row r="75" spans="2:20">
      <c r="B75" s="215" t="s">
        <v>326</v>
      </c>
      <c r="C75" s="236" t="s">
        <v>369</v>
      </c>
      <c r="D75" s="217" t="s">
        <v>309</v>
      </c>
      <c r="E75" s="236" t="s">
        <v>424</v>
      </c>
      <c r="F75" s="215" t="s">
        <v>102</v>
      </c>
      <c r="G75" s="215" t="s">
        <v>102</v>
      </c>
      <c r="H75" s="215"/>
      <c r="I75" s="215" t="s">
        <v>88</v>
      </c>
      <c r="J75" s="243">
        <v>7690.58</v>
      </c>
      <c r="K75" s="215" t="s">
        <v>102</v>
      </c>
      <c r="L75" s="215"/>
      <c r="M75" s="215"/>
      <c r="N75" s="215"/>
      <c r="T75"/>
    </row>
    <row r="76" spans="2:20">
      <c r="B76" s="217" t="s">
        <v>326</v>
      </c>
      <c r="C76" s="238" t="s">
        <v>370</v>
      </c>
      <c r="D76" s="215" t="s">
        <v>309</v>
      </c>
      <c r="E76" s="238" t="s">
        <v>416</v>
      </c>
      <c r="F76" s="217" t="s">
        <v>102</v>
      </c>
      <c r="G76" s="217" t="s">
        <v>102</v>
      </c>
      <c r="H76" s="217"/>
      <c r="I76" s="217" t="s">
        <v>88</v>
      </c>
      <c r="J76" s="242">
        <v>35069.220000000008</v>
      </c>
      <c r="K76" s="217" t="s">
        <v>102</v>
      </c>
      <c r="L76" s="217"/>
      <c r="M76" s="217"/>
      <c r="N76" s="217"/>
      <c r="T76"/>
    </row>
    <row r="77" spans="2:20">
      <c r="B77" s="217" t="s">
        <v>326</v>
      </c>
      <c r="C77" s="238" t="s">
        <v>371</v>
      </c>
      <c r="D77" s="215" t="s">
        <v>309</v>
      </c>
      <c r="E77" s="238" t="s">
        <v>416</v>
      </c>
      <c r="F77" s="217" t="s">
        <v>102</v>
      </c>
      <c r="G77" s="217" t="s">
        <v>102</v>
      </c>
      <c r="H77" s="217"/>
      <c r="I77" s="217" t="s">
        <v>88</v>
      </c>
      <c r="J77" s="242">
        <v>14382.539999999999</v>
      </c>
      <c r="K77" s="217" t="s">
        <v>102</v>
      </c>
      <c r="L77" s="217"/>
      <c r="M77" s="217"/>
      <c r="N77" s="217"/>
      <c r="T77"/>
    </row>
    <row r="78" spans="2:20">
      <c r="B78" s="217" t="s">
        <v>326</v>
      </c>
      <c r="C78" s="238" t="s">
        <v>373</v>
      </c>
      <c r="D78" s="215" t="s">
        <v>309</v>
      </c>
      <c r="E78" s="238" t="s">
        <v>424</v>
      </c>
      <c r="F78" s="217" t="s">
        <v>102</v>
      </c>
      <c r="G78" s="217" t="s">
        <v>102</v>
      </c>
      <c r="H78" s="217"/>
      <c r="I78" s="217" t="s">
        <v>88</v>
      </c>
      <c r="J78" s="242">
        <v>396222.29</v>
      </c>
      <c r="K78" s="217" t="s">
        <v>102</v>
      </c>
      <c r="L78" s="217"/>
      <c r="M78" s="217"/>
      <c r="N78" s="217"/>
      <c r="T78"/>
    </row>
    <row r="79" spans="2:20">
      <c r="B79" s="217" t="s">
        <v>326</v>
      </c>
      <c r="C79" s="238" t="s">
        <v>374</v>
      </c>
      <c r="D79" s="215" t="s">
        <v>309</v>
      </c>
      <c r="E79" s="238" t="s">
        <v>424</v>
      </c>
      <c r="F79" s="217" t="s">
        <v>102</v>
      </c>
      <c r="G79" s="217" t="s">
        <v>102</v>
      </c>
      <c r="H79" s="217"/>
      <c r="I79" s="217" t="s">
        <v>88</v>
      </c>
      <c r="J79" s="242">
        <v>10778.15</v>
      </c>
      <c r="K79" s="217" t="s">
        <v>102</v>
      </c>
      <c r="L79" s="217"/>
      <c r="M79" s="217"/>
      <c r="N79" s="217"/>
      <c r="T79"/>
    </row>
    <row r="80" spans="2:20">
      <c r="B80" s="215" t="s">
        <v>326</v>
      </c>
      <c r="C80" s="236" t="s">
        <v>375</v>
      </c>
      <c r="D80" s="217" t="s">
        <v>309</v>
      </c>
      <c r="E80" s="236" t="s">
        <v>416</v>
      </c>
      <c r="F80" s="215" t="s">
        <v>102</v>
      </c>
      <c r="G80" s="215" t="s">
        <v>102</v>
      </c>
      <c r="H80" s="215"/>
      <c r="I80" s="215" t="s">
        <v>88</v>
      </c>
      <c r="J80" s="243">
        <v>2606478</v>
      </c>
      <c r="K80" s="215" t="s">
        <v>102</v>
      </c>
      <c r="L80" s="215"/>
      <c r="M80" s="215"/>
      <c r="N80" s="215"/>
      <c r="T80"/>
    </row>
    <row r="81" spans="2:20">
      <c r="B81" s="215" t="s">
        <v>326</v>
      </c>
      <c r="C81" s="236" t="s">
        <v>375</v>
      </c>
      <c r="D81" s="217" t="s">
        <v>309</v>
      </c>
      <c r="E81" s="236" t="s">
        <v>424</v>
      </c>
      <c r="F81" s="215" t="s">
        <v>102</v>
      </c>
      <c r="G81" s="215" t="s">
        <v>102</v>
      </c>
      <c r="H81" s="215"/>
      <c r="I81" s="215" t="s">
        <v>88</v>
      </c>
      <c r="J81" s="243">
        <v>651.78</v>
      </c>
      <c r="K81" s="215" t="s">
        <v>102</v>
      </c>
      <c r="L81" s="215"/>
      <c r="M81" s="215"/>
      <c r="N81" s="215"/>
      <c r="T81"/>
    </row>
    <row r="82" spans="2:20">
      <c r="B82" s="217" t="s">
        <v>326</v>
      </c>
      <c r="C82" s="238" t="s">
        <v>376</v>
      </c>
      <c r="D82" s="215" t="s">
        <v>309</v>
      </c>
      <c r="E82" s="238" t="s">
        <v>416</v>
      </c>
      <c r="F82" s="217" t="s">
        <v>102</v>
      </c>
      <c r="G82" s="217" t="s">
        <v>102</v>
      </c>
      <c r="H82" s="217"/>
      <c r="I82" s="217" t="s">
        <v>88</v>
      </c>
      <c r="J82" s="242">
        <v>484891</v>
      </c>
      <c r="K82" s="217" t="s">
        <v>102</v>
      </c>
      <c r="L82" s="217"/>
      <c r="M82" s="217"/>
      <c r="N82" s="217"/>
      <c r="T82"/>
    </row>
    <row r="83" spans="2:20" ht="15.6" thickBot="1">
      <c r="B83" s="146"/>
      <c r="C83" s="193"/>
      <c r="D83" s="193"/>
      <c r="E83" s="193"/>
      <c r="F83" s="193"/>
      <c r="G83" s="194"/>
      <c r="H83" s="193"/>
      <c r="I83" s="193"/>
      <c r="J83" s="195"/>
      <c r="K83" s="193"/>
      <c r="L83" s="193"/>
      <c r="M83" s="193"/>
      <c r="N83" s="193"/>
    </row>
    <row r="84" spans="2:20" ht="15.6" thickBot="1">
      <c r="B84" s="146"/>
      <c r="C84" s="193"/>
      <c r="D84" s="193"/>
      <c r="E84" s="193"/>
      <c r="F84" s="193"/>
      <c r="G84" s="194"/>
      <c r="H84" s="147" t="s">
        <v>428</v>
      </c>
      <c r="I84" s="148" t="s">
        <v>88</v>
      </c>
      <c r="J84" s="149">
        <f>SUM(J15:J82)</f>
        <v>793724378.27431536</v>
      </c>
      <c r="K84" s="193"/>
      <c r="L84" s="193"/>
      <c r="M84" s="193"/>
      <c r="N84" s="193"/>
    </row>
    <row r="85" spans="2:20">
      <c r="B85" s="193"/>
      <c r="C85" s="193"/>
      <c r="D85" s="193"/>
      <c r="E85" s="193"/>
      <c r="F85" s="193"/>
      <c r="G85" s="193"/>
      <c r="H85" s="193"/>
      <c r="I85" s="193"/>
      <c r="J85" s="193"/>
      <c r="K85" s="193"/>
      <c r="L85" s="193"/>
      <c r="M85" s="193"/>
      <c r="N85" s="193"/>
    </row>
    <row r="86" spans="2:20" ht="21.6">
      <c r="B86" s="272"/>
      <c r="C86" s="323" t="s">
        <v>429</v>
      </c>
      <c r="D86" s="323"/>
      <c r="E86" s="323"/>
      <c r="F86" s="323"/>
      <c r="G86" s="323"/>
      <c r="H86" s="323"/>
      <c r="I86" s="323"/>
      <c r="J86" s="323"/>
      <c r="K86" s="323"/>
      <c r="L86" s="323"/>
      <c r="M86" s="323"/>
      <c r="N86" s="323"/>
    </row>
    <row r="87" spans="2:20">
      <c r="B87" s="272"/>
      <c r="C87" s="324" t="s">
        <v>430</v>
      </c>
      <c r="D87" s="324"/>
      <c r="E87" s="324"/>
      <c r="F87" s="324"/>
      <c r="G87" s="324"/>
      <c r="H87" s="324"/>
      <c r="I87" s="324"/>
      <c r="J87" s="324"/>
      <c r="K87" s="324"/>
      <c r="L87" s="324"/>
      <c r="M87" s="324"/>
      <c r="N87" s="324"/>
    </row>
    <row r="88" spans="2:20">
      <c r="B88" s="272"/>
      <c r="C88" s="273"/>
      <c r="D88" s="273"/>
      <c r="E88" s="273"/>
      <c r="F88" s="273"/>
      <c r="G88" s="273"/>
      <c r="H88" s="273"/>
      <c r="I88" s="273"/>
      <c r="J88" s="273"/>
      <c r="K88" s="273"/>
      <c r="L88" s="273"/>
      <c r="M88" s="273"/>
      <c r="N88" s="273"/>
    </row>
    <row r="89" spans="2:20" ht="15.6" thickBot="1">
      <c r="B89" s="272" t="s">
        <v>433</v>
      </c>
      <c r="C89" s="273"/>
      <c r="D89" s="273"/>
      <c r="E89" s="273"/>
      <c r="F89" s="273"/>
      <c r="G89" s="273"/>
      <c r="H89" s="273"/>
      <c r="I89" s="273"/>
      <c r="J89" s="273"/>
      <c r="K89" s="273"/>
      <c r="L89" s="273"/>
      <c r="M89" s="273"/>
      <c r="N89" s="273"/>
    </row>
    <row r="90" spans="2:20" ht="16.149999999999999" thickTop="1" thickBot="1">
      <c r="B90" s="216" t="s">
        <v>319</v>
      </c>
      <c r="C90" s="216" t="s">
        <v>446</v>
      </c>
      <c r="D90" s="216" t="s">
        <v>407</v>
      </c>
      <c r="E90" s="216" t="s">
        <v>406</v>
      </c>
      <c r="F90" s="216" t="s">
        <v>447</v>
      </c>
      <c r="G90" s="216" t="s">
        <v>448</v>
      </c>
      <c r="H90" s="216" t="s">
        <v>449</v>
      </c>
      <c r="I90" s="216" t="s">
        <v>450</v>
      </c>
      <c r="J90" s="216" t="s">
        <v>408</v>
      </c>
      <c r="K90" s="273"/>
      <c r="L90" s="273"/>
      <c r="M90" s="273"/>
      <c r="N90" s="273"/>
    </row>
    <row r="91" spans="2:20">
      <c r="B91" s="215" t="s">
        <v>326</v>
      </c>
      <c r="C91" s="238" t="s">
        <v>330</v>
      </c>
      <c r="D91" s="215" t="s">
        <v>309</v>
      </c>
      <c r="E91" s="238" t="s">
        <v>434</v>
      </c>
      <c r="F91" s="215" t="s">
        <v>102</v>
      </c>
      <c r="G91" s="215" t="s">
        <v>102</v>
      </c>
      <c r="H91" s="238" t="s">
        <v>456</v>
      </c>
      <c r="I91" s="215" t="s">
        <v>88</v>
      </c>
      <c r="J91" s="239">
        <v>6210842.1500000004</v>
      </c>
      <c r="K91" s="273"/>
      <c r="L91" s="273"/>
      <c r="M91" s="273"/>
      <c r="N91" s="273"/>
    </row>
    <row r="92" spans="2:20">
      <c r="B92" s="217" t="s">
        <v>326</v>
      </c>
      <c r="C92" s="236" t="s">
        <v>336</v>
      </c>
      <c r="D92" s="217" t="s">
        <v>309</v>
      </c>
      <c r="E92" s="236" t="s">
        <v>434</v>
      </c>
      <c r="F92" s="217" t="s">
        <v>102</v>
      </c>
      <c r="G92" s="217" t="s">
        <v>102</v>
      </c>
      <c r="H92" s="236" t="s">
        <v>456</v>
      </c>
      <c r="I92" s="217" t="s">
        <v>88</v>
      </c>
      <c r="J92" s="237">
        <v>330816.64000000001</v>
      </c>
      <c r="K92" s="273"/>
      <c r="L92" s="273"/>
      <c r="M92" s="273"/>
      <c r="N92" s="273"/>
    </row>
    <row r="93" spans="2:20">
      <c r="B93" s="217" t="s">
        <v>326</v>
      </c>
      <c r="C93" s="236" t="s">
        <v>337</v>
      </c>
      <c r="D93" s="217" t="s">
        <v>309</v>
      </c>
      <c r="E93" s="236" t="s">
        <v>434</v>
      </c>
      <c r="F93" s="217" t="s">
        <v>102</v>
      </c>
      <c r="G93" s="217" t="s">
        <v>102</v>
      </c>
      <c r="H93" s="240" t="s">
        <v>467</v>
      </c>
      <c r="I93" s="217" t="s">
        <v>88</v>
      </c>
      <c r="J93" s="237">
        <v>24968.110000000008</v>
      </c>
      <c r="K93" s="273"/>
      <c r="L93" s="273"/>
      <c r="M93" s="273"/>
      <c r="N93" s="273"/>
    </row>
    <row r="94" spans="2:20">
      <c r="B94" s="215" t="s">
        <v>326</v>
      </c>
      <c r="C94" s="238" t="s">
        <v>346</v>
      </c>
      <c r="D94" s="215" t="s">
        <v>309</v>
      </c>
      <c r="E94" s="238" t="s">
        <v>434</v>
      </c>
      <c r="F94" s="215" t="s">
        <v>102</v>
      </c>
      <c r="G94" s="215" t="s">
        <v>102</v>
      </c>
      <c r="H94" s="238" t="s">
        <v>459</v>
      </c>
      <c r="I94" s="215" t="s">
        <v>88</v>
      </c>
      <c r="J94" s="239">
        <v>57781</v>
      </c>
      <c r="K94" s="273"/>
      <c r="L94" s="273"/>
      <c r="M94" s="273"/>
      <c r="N94" s="273"/>
    </row>
    <row r="95" spans="2:20">
      <c r="B95" s="217" t="s">
        <v>326</v>
      </c>
      <c r="C95" s="236" t="s">
        <v>480</v>
      </c>
      <c r="D95" s="236" t="s">
        <v>477</v>
      </c>
      <c r="E95" s="236" t="s">
        <v>434</v>
      </c>
      <c r="F95" s="217" t="s">
        <v>102</v>
      </c>
      <c r="G95" s="217" t="s">
        <v>102</v>
      </c>
      <c r="H95" s="236" t="s">
        <v>479</v>
      </c>
      <c r="I95" s="217" t="s">
        <v>88</v>
      </c>
      <c r="J95" s="237">
        <v>44505.990000000005</v>
      </c>
      <c r="K95" s="273"/>
      <c r="L95" s="273"/>
      <c r="M95" s="273"/>
      <c r="N95" s="273"/>
    </row>
    <row r="96" spans="2:20">
      <c r="B96" s="215" t="s">
        <v>326</v>
      </c>
      <c r="C96" s="238" t="s">
        <v>352</v>
      </c>
      <c r="D96" s="238" t="s">
        <v>477</v>
      </c>
      <c r="E96" s="238" t="s">
        <v>434</v>
      </c>
      <c r="F96" s="215" t="s">
        <v>102</v>
      </c>
      <c r="G96" s="215" t="s">
        <v>102</v>
      </c>
      <c r="H96" s="238" t="s">
        <v>475</v>
      </c>
      <c r="I96" s="215" t="s">
        <v>88</v>
      </c>
      <c r="J96" s="239">
        <v>7313.880000000001</v>
      </c>
      <c r="K96" s="273"/>
      <c r="L96" s="273"/>
      <c r="M96" s="273"/>
      <c r="N96" s="273"/>
    </row>
    <row r="97" spans="2:14">
      <c r="B97" s="217" t="s">
        <v>326</v>
      </c>
      <c r="C97" s="236" t="s">
        <v>481</v>
      </c>
      <c r="D97" s="236" t="s">
        <v>477</v>
      </c>
      <c r="E97" s="236" t="s">
        <v>434</v>
      </c>
      <c r="F97" s="217" t="s">
        <v>102</v>
      </c>
      <c r="G97" s="217" t="s">
        <v>102</v>
      </c>
      <c r="H97" s="236" t="s">
        <v>482</v>
      </c>
      <c r="I97" s="217" t="s">
        <v>88</v>
      </c>
      <c r="J97" s="237">
        <v>1560</v>
      </c>
      <c r="K97" s="152"/>
      <c r="L97" s="152"/>
      <c r="M97" s="152"/>
      <c r="N97" s="152"/>
    </row>
    <row r="98" spans="2:14">
      <c r="B98" s="215" t="s">
        <v>326</v>
      </c>
      <c r="C98" s="238" t="s">
        <v>354</v>
      </c>
      <c r="D98" s="238" t="s">
        <v>477</v>
      </c>
      <c r="E98" s="238" t="s">
        <v>434</v>
      </c>
      <c r="F98" s="215" t="s">
        <v>102</v>
      </c>
      <c r="G98" s="215" t="s">
        <v>102</v>
      </c>
      <c r="H98" s="238" t="s">
        <v>479</v>
      </c>
      <c r="I98" s="215" t="s">
        <v>88</v>
      </c>
      <c r="J98" s="239">
        <v>4035.42</v>
      </c>
      <c r="K98" s="273"/>
      <c r="L98" s="273"/>
      <c r="M98" s="273"/>
      <c r="N98" s="273"/>
    </row>
    <row r="99" spans="2:14">
      <c r="B99" s="217" t="s">
        <v>326</v>
      </c>
      <c r="C99" s="236" t="s">
        <v>355</v>
      </c>
      <c r="D99" s="236" t="s">
        <v>477</v>
      </c>
      <c r="E99" s="236" t="s">
        <v>434</v>
      </c>
      <c r="F99" s="217" t="s">
        <v>102</v>
      </c>
      <c r="G99" s="217" t="s">
        <v>102</v>
      </c>
      <c r="H99" s="236" t="s">
        <v>478</v>
      </c>
      <c r="I99" s="217" t="s">
        <v>88</v>
      </c>
      <c r="J99" s="237">
        <v>123553.32999999999</v>
      </c>
      <c r="K99" s="273"/>
      <c r="L99" s="273"/>
      <c r="M99" s="273"/>
      <c r="N99" s="273"/>
    </row>
    <row r="100" spans="2:14">
      <c r="B100" s="215" t="s">
        <v>326</v>
      </c>
      <c r="C100" s="238" t="s">
        <v>356</v>
      </c>
      <c r="D100" s="215" t="s">
        <v>309</v>
      </c>
      <c r="E100" s="238" t="s">
        <v>434</v>
      </c>
      <c r="F100" s="215" t="s">
        <v>102</v>
      </c>
      <c r="G100" s="215" t="s">
        <v>102</v>
      </c>
      <c r="H100" s="238" t="s">
        <v>479</v>
      </c>
      <c r="I100" s="215" t="s">
        <v>88</v>
      </c>
      <c r="J100" s="239">
        <v>106340.17</v>
      </c>
      <c r="K100" s="273"/>
      <c r="L100" s="273"/>
      <c r="M100" s="273"/>
      <c r="N100" s="273"/>
    </row>
    <row r="101" spans="2:14">
      <c r="B101" s="217" t="s">
        <v>326</v>
      </c>
      <c r="C101" s="236" t="s">
        <v>358</v>
      </c>
      <c r="D101" s="217" t="s">
        <v>309</v>
      </c>
      <c r="E101" s="236" t="s">
        <v>434</v>
      </c>
      <c r="F101" s="217" t="s">
        <v>102</v>
      </c>
      <c r="G101" s="217" t="s">
        <v>102</v>
      </c>
      <c r="H101" s="217"/>
      <c r="I101" s="217" t="s">
        <v>88</v>
      </c>
      <c r="J101" s="237">
        <v>137449.34</v>
      </c>
      <c r="K101" s="273"/>
      <c r="L101" s="273"/>
      <c r="M101" s="273"/>
      <c r="N101" s="273"/>
    </row>
    <row r="102" spans="2:14">
      <c r="B102" s="217" t="s">
        <v>326</v>
      </c>
      <c r="C102" s="238" t="s">
        <v>359</v>
      </c>
      <c r="D102" s="215" t="s">
        <v>309</v>
      </c>
      <c r="E102" s="238" t="s">
        <v>434</v>
      </c>
      <c r="F102" s="217" t="s">
        <v>102</v>
      </c>
      <c r="G102" s="217" t="s">
        <v>102</v>
      </c>
      <c r="H102" s="217"/>
      <c r="I102" s="217" t="s">
        <v>88</v>
      </c>
      <c r="J102" s="242">
        <v>610508.83000000007</v>
      </c>
      <c r="K102" s="152"/>
      <c r="L102" s="152"/>
      <c r="M102" s="152"/>
      <c r="N102" s="152"/>
    </row>
    <row r="103" spans="2:14">
      <c r="B103" s="215" t="s">
        <v>326</v>
      </c>
      <c r="C103" s="236" t="s">
        <v>360</v>
      </c>
      <c r="D103" s="217" t="s">
        <v>309</v>
      </c>
      <c r="E103" s="236" t="s">
        <v>434</v>
      </c>
      <c r="F103" s="215" t="s">
        <v>102</v>
      </c>
      <c r="G103" s="215" t="s">
        <v>102</v>
      </c>
      <c r="H103" s="215"/>
      <c r="I103" s="215" t="s">
        <v>88</v>
      </c>
      <c r="J103" s="243">
        <v>455700.19999999995</v>
      </c>
      <c r="K103" s="273"/>
      <c r="L103" s="273"/>
      <c r="M103" s="273"/>
      <c r="N103" s="273"/>
    </row>
    <row r="104" spans="2:14">
      <c r="B104" s="217" t="s">
        <v>326</v>
      </c>
      <c r="C104" s="238" t="s">
        <v>361</v>
      </c>
      <c r="D104" s="215" t="s">
        <v>309</v>
      </c>
      <c r="E104" s="238" t="s">
        <v>434</v>
      </c>
      <c r="F104" s="217" t="s">
        <v>102</v>
      </c>
      <c r="G104" s="217" t="s">
        <v>102</v>
      </c>
      <c r="H104" s="217"/>
      <c r="I104" s="217" t="s">
        <v>88</v>
      </c>
      <c r="J104" s="242">
        <v>51106.64</v>
      </c>
      <c r="K104" s="273"/>
      <c r="L104" s="273"/>
      <c r="M104" s="273"/>
      <c r="N104" s="273"/>
    </row>
    <row r="105" spans="2:14">
      <c r="B105" s="217" t="s">
        <v>326</v>
      </c>
      <c r="C105" s="238" t="s">
        <v>362</v>
      </c>
      <c r="D105" s="215" t="s">
        <v>309</v>
      </c>
      <c r="E105" s="238" t="s">
        <v>434</v>
      </c>
      <c r="F105" s="217" t="s">
        <v>102</v>
      </c>
      <c r="G105" s="217" t="s">
        <v>102</v>
      </c>
      <c r="H105" s="217"/>
      <c r="I105" s="217" t="s">
        <v>88</v>
      </c>
      <c r="J105" s="242">
        <v>986854.29999999993</v>
      </c>
      <c r="K105" s="273"/>
      <c r="L105" s="273"/>
      <c r="M105" s="273"/>
      <c r="N105" s="273"/>
    </row>
    <row r="106" spans="2:14">
      <c r="B106" s="215" t="s">
        <v>326</v>
      </c>
      <c r="C106" s="236" t="s">
        <v>363</v>
      </c>
      <c r="D106" s="217" t="s">
        <v>309</v>
      </c>
      <c r="E106" s="236" t="s">
        <v>434</v>
      </c>
      <c r="F106" s="215" t="s">
        <v>102</v>
      </c>
      <c r="G106" s="215" t="s">
        <v>102</v>
      </c>
      <c r="H106" s="215"/>
      <c r="I106" s="215" t="s">
        <v>88</v>
      </c>
      <c r="J106" s="243">
        <v>133354</v>
      </c>
      <c r="K106" s="273"/>
      <c r="L106" s="273"/>
      <c r="M106" s="273"/>
      <c r="N106" s="273"/>
    </row>
    <row r="107" spans="2:14">
      <c r="B107" s="217" t="s">
        <v>326</v>
      </c>
      <c r="C107" s="238" t="s">
        <v>364</v>
      </c>
      <c r="D107" s="215" t="s">
        <v>309</v>
      </c>
      <c r="E107" s="238" t="s">
        <v>434</v>
      </c>
      <c r="F107" s="217" t="s">
        <v>102</v>
      </c>
      <c r="G107" s="217" t="s">
        <v>102</v>
      </c>
      <c r="H107" s="217"/>
      <c r="I107" s="217" t="s">
        <v>88</v>
      </c>
      <c r="J107" s="242">
        <v>126106</v>
      </c>
      <c r="K107" s="273"/>
      <c r="L107" s="273"/>
      <c r="M107" s="273"/>
      <c r="N107" s="273"/>
    </row>
    <row r="108" spans="2:14">
      <c r="B108" s="217" t="s">
        <v>326</v>
      </c>
      <c r="C108" s="238" t="s">
        <v>365</v>
      </c>
      <c r="D108" s="215" t="s">
        <v>309</v>
      </c>
      <c r="E108" s="238" t="s">
        <v>434</v>
      </c>
      <c r="F108" s="217" t="s">
        <v>102</v>
      </c>
      <c r="G108" s="217" t="s">
        <v>102</v>
      </c>
      <c r="H108" s="217"/>
      <c r="I108" s="217" t="s">
        <v>88</v>
      </c>
      <c r="J108" s="242">
        <v>94013.07</v>
      </c>
      <c r="K108" s="273"/>
      <c r="L108" s="273"/>
      <c r="M108" s="273"/>
      <c r="N108" s="273"/>
    </row>
    <row r="109" spans="2:14">
      <c r="B109" s="217" t="s">
        <v>326</v>
      </c>
      <c r="C109" s="238" t="s">
        <v>366</v>
      </c>
      <c r="D109" s="215" t="s">
        <v>309</v>
      </c>
      <c r="E109" s="238" t="s">
        <v>434</v>
      </c>
      <c r="F109" s="217" t="s">
        <v>102</v>
      </c>
      <c r="G109" s="217" t="s">
        <v>102</v>
      </c>
      <c r="H109" s="217"/>
      <c r="I109" s="217" t="s">
        <v>88</v>
      </c>
      <c r="J109" s="242">
        <v>188514.69</v>
      </c>
      <c r="K109" s="273"/>
      <c r="L109" s="273"/>
      <c r="M109" s="273"/>
      <c r="N109" s="273"/>
    </row>
    <row r="110" spans="2:14">
      <c r="B110" s="215" t="s">
        <v>326</v>
      </c>
      <c r="C110" s="236" t="s">
        <v>367</v>
      </c>
      <c r="D110" s="217" t="s">
        <v>309</v>
      </c>
      <c r="E110" s="236" t="s">
        <v>434</v>
      </c>
      <c r="F110" s="215" t="s">
        <v>102</v>
      </c>
      <c r="G110" s="215" t="s">
        <v>102</v>
      </c>
      <c r="H110" s="215"/>
      <c r="I110" s="215" t="s">
        <v>88</v>
      </c>
      <c r="J110" s="243">
        <v>206153.56</v>
      </c>
      <c r="K110" s="152"/>
      <c r="L110" s="152"/>
      <c r="M110" s="152"/>
      <c r="N110" s="152"/>
    </row>
    <row r="111" spans="2:14">
      <c r="B111" s="215" t="s">
        <v>326</v>
      </c>
      <c r="C111" s="236" t="s">
        <v>368</v>
      </c>
      <c r="D111" s="217" t="s">
        <v>309</v>
      </c>
      <c r="E111" s="236" t="s">
        <v>434</v>
      </c>
      <c r="F111" s="215" t="s">
        <v>102</v>
      </c>
      <c r="G111" s="215" t="s">
        <v>102</v>
      </c>
      <c r="H111" s="215"/>
      <c r="I111" s="215" t="s">
        <v>88</v>
      </c>
      <c r="J111" s="243">
        <v>221244.74</v>
      </c>
      <c r="K111" s="273"/>
      <c r="L111" s="273"/>
      <c r="M111" s="273"/>
      <c r="N111" s="273"/>
    </row>
    <row r="112" spans="2:14">
      <c r="B112" s="217" t="s">
        <v>326</v>
      </c>
      <c r="C112" s="238" t="s">
        <v>369</v>
      </c>
      <c r="D112" s="215" t="s">
        <v>309</v>
      </c>
      <c r="E112" s="238" t="s">
        <v>434</v>
      </c>
      <c r="F112" s="217" t="s">
        <v>102</v>
      </c>
      <c r="G112" s="217" t="s">
        <v>102</v>
      </c>
      <c r="H112" s="217"/>
      <c r="I112" s="217" t="s">
        <v>88</v>
      </c>
      <c r="J112" s="242">
        <v>318128.45</v>
      </c>
      <c r="K112" s="273"/>
      <c r="L112" s="273"/>
      <c r="M112" s="273"/>
      <c r="N112" s="273"/>
    </row>
    <row r="113" spans="2:14">
      <c r="B113" s="215" t="s">
        <v>326</v>
      </c>
      <c r="C113" s="236" t="s">
        <v>370</v>
      </c>
      <c r="D113" s="217" t="s">
        <v>309</v>
      </c>
      <c r="E113" s="236" t="s">
        <v>434</v>
      </c>
      <c r="F113" s="215" t="s">
        <v>102</v>
      </c>
      <c r="G113" s="215" t="s">
        <v>102</v>
      </c>
      <c r="H113" s="215"/>
      <c r="I113" s="215" t="s">
        <v>88</v>
      </c>
      <c r="J113" s="243">
        <v>80365.77</v>
      </c>
      <c r="K113" s="273"/>
      <c r="L113" s="273"/>
      <c r="M113" s="273"/>
      <c r="N113" s="273"/>
    </row>
    <row r="114" spans="2:14">
      <c r="B114" s="215" t="s">
        <v>326</v>
      </c>
      <c r="C114" s="236" t="s">
        <v>371</v>
      </c>
      <c r="D114" s="217" t="s">
        <v>309</v>
      </c>
      <c r="E114" s="236" t="s">
        <v>434</v>
      </c>
      <c r="F114" s="215" t="s">
        <v>102</v>
      </c>
      <c r="G114" s="215" t="s">
        <v>102</v>
      </c>
      <c r="H114" s="215"/>
      <c r="I114" s="215" t="s">
        <v>88</v>
      </c>
      <c r="J114" s="243">
        <v>86370.579999999987</v>
      </c>
      <c r="K114" s="273"/>
      <c r="L114" s="273"/>
      <c r="M114" s="273"/>
      <c r="N114" s="273"/>
    </row>
    <row r="115" spans="2:14">
      <c r="B115" s="217" t="s">
        <v>326</v>
      </c>
      <c r="C115" s="238" t="s">
        <v>372</v>
      </c>
      <c r="D115" s="215" t="s">
        <v>309</v>
      </c>
      <c r="E115" s="238" t="s">
        <v>434</v>
      </c>
      <c r="F115" s="217" t="s">
        <v>102</v>
      </c>
      <c r="G115" s="217" t="s">
        <v>102</v>
      </c>
      <c r="H115" s="217"/>
      <c r="I115" s="217" t="s">
        <v>88</v>
      </c>
      <c r="J115" s="242">
        <v>242319.53</v>
      </c>
      <c r="K115" s="273"/>
      <c r="L115" s="273"/>
      <c r="M115" s="273"/>
      <c r="N115" s="273"/>
    </row>
    <row r="116" spans="2:14">
      <c r="B116" s="215" t="s">
        <v>326</v>
      </c>
      <c r="C116" s="236" t="s">
        <v>373</v>
      </c>
      <c r="D116" s="217" t="s">
        <v>309</v>
      </c>
      <c r="E116" s="236" t="s">
        <v>434</v>
      </c>
      <c r="F116" s="215" t="s">
        <v>102</v>
      </c>
      <c r="G116" s="215" t="s">
        <v>102</v>
      </c>
      <c r="H116" s="215"/>
      <c r="I116" s="215" t="s">
        <v>88</v>
      </c>
      <c r="J116" s="243">
        <v>367145.68</v>
      </c>
      <c r="K116" s="273"/>
      <c r="L116" s="273"/>
      <c r="M116" s="273"/>
      <c r="N116" s="273"/>
    </row>
    <row r="117" spans="2:14">
      <c r="B117" s="215" t="s">
        <v>326</v>
      </c>
      <c r="C117" s="236" t="s">
        <v>374</v>
      </c>
      <c r="D117" s="217" t="s">
        <v>309</v>
      </c>
      <c r="E117" s="236" t="s">
        <v>434</v>
      </c>
      <c r="F117" s="215" t="s">
        <v>102</v>
      </c>
      <c r="G117" s="215" t="s">
        <v>102</v>
      </c>
      <c r="H117" s="215"/>
      <c r="I117" s="215" t="s">
        <v>88</v>
      </c>
      <c r="J117" s="243">
        <v>155046.55000000002</v>
      </c>
      <c r="K117" s="273"/>
      <c r="L117" s="273"/>
      <c r="M117" s="273"/>
      <c r="N117" s="273"/>
    </row>
    <row r="118" spans="2:14">
      <c r="B118" s="217" t="s">
        <v>326</v>
      </c>
      <c r="C118" s="238" t="s">
        <v>375</v>
      </c>
      <c r="D118" s="215" t="s">
        <v>309</v>
      </c>
      <c r="E118" s="238" t="s">
        <v>434</v>
      </c>
      <c r="F118" s="217" t="s">
        <v>102</v>
      </c>
      <c r="G118" s="217" t="s">
        <v>102</v>
      </c>
      <c r="H118" s="217"/>
      <c r="I118" s="217" t="s">
        <v>88</v>
      </c>
      <c r="J118" s="242">
        <v>165875.75000000003</v>
      </c>
      <c r="K118" s="273"/>
      <c r="L118" s="273"/>
      <c r="M118" s="273"/>
      <c r="N118" s="273"/>
    </row>
    <row r="119" spans="2:14">
      <c r="B119" s="215" t="s">
        <v>326</v>
      </c>
      <c r="C119" s="236" t="s">
        <v>376</v>
      </c>
      <c r="D119" s="217" t="s">
        <v>309</v>
      </c>
      <c r="E119" s="236" t="s">
        <v>434</v>
      </c>
      <c r="F119" s="215" t="s">
        <v>102</v>
      </c>
      <c r="G119" s="215" t="s">
        <v>102</v>
      </c>
      <c r="H119" s="215"/>
      <c r="I119" s="215" t="s">
        <v>88</v>
      </c>
      <c r="J119" s="243">
        <v>24183.260000000002</v>
      </c>
      <c r="K119" s="273"/>
      <c r="L119" s="273"/>
      <c r="M119" s="273"/>
      <c r="N119" s="273"/>
    </row>
    <row r="120" spans="2:14">
      <c r="B120" s="193"/>
      <c r="C120" s="273"/>
      <c r="D120" s="273"/>
      <c r="E120" s="273"/>
      <c r="F120" s="273"/>
      <c r="G120" s="273"/>
      <c r="H120" s="273"/>
      <c r="I120" s="273"/>
      <c r="J120" s="273"/>
      <c r="K120" s="273"/>
      <c r="L120" s="273"/>
      <c r="M120" s="273"/>
      <c r="N120" s="273"/>
    </row>
    <row r="121" spans="2:14" ht="15.6" thickBot="1">
      <c r="B121" s="193"/>
      <c r="C121" s="135"/>
      <c r="D121" s="135"/>
      <c r="E121" s="135"/>
      <c r="F121" s="135"/>
      <c r="G121" s="135"/>
      <c r="H121" s="135"/>
      <c r="I121" s="135"/>
      <c r="J121" s="135"/>
      <c r="K121" s="135"/>
      <c r="L121" s="135"/>
      <c r="M121" s="135"/>
      <c r="N121" s="135"/>
    </row>
    <row r="122" spans="2:14">
      <c r="B122" s="193"/>
      <c r="C122" s="321"/>
      <c r="D122" s="321"/>
      <c r="E122" s="321"/>
      <c r="F122" s="321"/>
      <c r="G122" s="321"/>
      <c r="H122" s="321"/>
      <c r="I122" s="321"/>
      <c r="J122" s="321"/>
      <c r="K122" s="321"/>
      <c r="L122" s="321"/>
      <c r="M122" s="321"/>
      <c r="N122" s="321"/>
    </row>
    <row r="123" spans="2:14" ht="15.6" thickBot="1">
      <c r="B123" s="193"/>
      <c r="C123" s="295" t="s">
        <v>32</v>
      </c>
      <c r="D123" s="296"/>
      <c r="E123" s="296"/>
      <c r="F123" s="296"/>
      <c r="G123" s="296"/>
      <c r="H123" s="296"/>
      <c r="I123" s="296"/>
      <c r="J123" s="296"/>
      <c r="K123" s="296"/>
      <c r="L123" s="296"/>
      <c r="M123" s="296"/>
      <c r="N123" s="296"/>
    </row>
    <row r="124" spans="2:14">
      <c r="B124" s="193"/>
      <c r="C124" s="297" t="s">
        <v>33</v>
      </c>
      <c r="D124" s="298"/>
      <c r="E124" s="298"/>
      <c r="F124" s="298"/>
      <c r="G124" s="298"/>
      <c r="H124" s="298"/>
      <c r="I124" s="298"/>
      <c r="J124" s="298"/>
      <c r="K124" s="298"/>
      <c r="L124" s="298"/>
      <c r="M124" s="298"/>
      <c r="N124" s="298"/>
    </row>
    <row r="125" spans="2:14" ht="15.6" thickBot="1">
      <c r="B125" s="193"/>
      <c r="C125" s="322"/>
      <c r="D125" s="322"/>
      <c r="E125" s="322"/>
      <c r="F125" s="322"/>
      <c r="G125" s="322"/>
      <c r="H125" s="322"/>
      <c r="I125" s="322"/>
      <c r="J125" s="322"/>
      <c r="K125" s="322"/>
      <c r="L125" s="322"/>
      <c r="M125" s="322"/>
      <c r="N125" s="322"/>
    </row>
    <row r="126" spans="2:14">
      <c r="B126" s="193"/>
      <c r="C126" s="285" t="s">
        <v>34</v>
      </c>
      <c r="D126" s="285"/>
      <c r="E126" s="285"/>
      <c r="F126" s="285"/>
      <c r="G126" s="285"/>
      <c r="H126" s="285"/>
      <c r="I126" s="285"/>
      <c r="J126" s="285"/>
      <c r="K126" s="285"/>
      <c r="L126" s="285"/>
      <c r="M126" s="285"/>
      <c r="N126" s="285"/>
    </row>
    <row r="127" spans="2:14">
      <c r="B127" s="193"/>
      <c r="C127" s="274" t="s">
        <v>35</v>
      </c>
      <c r="D127" s="274"/>
      <c r="E127" s="274"/>
      <c r="F127" s="274"/>
      <c r="G127" s="274"/>
      <c r="H127" s="274"/>
      <c r="I127" s="274"/>
      <c r="J127" s="274"/>
      <c r="K127" s="274"/>
      <c r="L127" s="274"/>
      <c r="M127" s="274"/>
      <c r="N127" s="274"/>
    </row>
    <row r="128" spans="2:14">
      <c r="B128" s="193"/>
      <c r="C128" s="285" t="s">
        <v>37</v>
      </c>
      <c r="D128" s="285"/>
      <c r="E128" s="285"/>
      <c r="F128" s="285"/>
      <c r="G128" s="285"/>
      <c r="H128" s="285"/>
      <c r="I128" s="285"/>
      <c r="J128" s="285"/>
      <c r="K128" s="285"/>
      <c r="L128" s="285"/>
      <c r="M128" s="285"/>
      <c r="N128" s="285"/>
    </row>
  </sheetData>
  <protectedRanges>
    <protectedRange algorithmName="SHA-512" hashValue="19r0bVvPR7yZA0UiYij7Tv1CBk3noIABvFePbLhCJ4nk3L6A+Fy+RdPPS3STf+a52x4pG2PQK4FAkXK9epnlIA==" saltValue="gQC4yrLvnbJqxYZ0KSEoZA==" spinCount="100000" sqref="F83:H83 F84:G84 B83:D84 H101:H119 B91:B119 H65:H82 B15:B82 T14:T82" name="Government revenues_1"/>
    <protectedRange algorithmName="SHA-512" hashValue="19r0bVvPR7yZA0UiYij7Tv1CBk3noIABvFePbLhCJ4nk3L6A+Fy+RdPPS3STf+a52x4pG2PQK4FAkXK9epnlIA==" saltValue="gQC4yrLvnbJqxYZ0KSEoZA==" spinCount="100000" sqref="I91:I119 I15:I82" name="Government revenues_2"/>
    <protectedRange algorithmName="SHA-512" hashValue="19r0bVvPR7yZA0UiYij7Tv1CBk3noIABvFePbLhCJ4nk3L6A+Fy+RdPPS3STf+a52x4pG2PQK4FAkXK9epnlIA==" saltValue="gQC4yrLvnbJqxYZ0KSEoZA==" spinCount="100000" sqref="C91:C119 C15:C82" name="Government revenues_1_4"/>
    <protectedRange algorithmName="SHA-512" hashValue="19r0bVvPR7yZA0UiYij7Tv1CBk3noIABvFePbLhCJ4nk3L6A+Fy+RdPPS3STf+a52x4pG2PQK4FAkXK9epnlIA==" saltValue="gQC4yrLvnbJqxYZ0KSEoZA==" spinCount="100000" sqref="D61:D62 D95:D99" name="Government revenues_1_5"/>
    <protectedRange algorithmName="SHA-512" hashValue="19r0bVvPR7yZA0UiYij7Tv1CBk3noIABvFePbLhCJ4nk3L6A+Fy+RdPPS3STf+a52x4pG2PQK4FAkXK9epnlIA==" saltValue="gQC4yrLvnbJqxYZ0KSEoZA==" spinCount="100000" sqref="D17" name="Government revenues_7_15"/>
    <protectedRange algorithmName="SHA-512" hashValue="19r0bVvPR7yZA0UiYij7Tv1CBk3noIABvFePbLhCJ4nk3L6A+Fy+RdPPS3STf+a52x4pG2PQK4FAkXK9epnlIA==" saltValue="gQC4yrLvnbJqxYZ0KSEoZA==" spinCount="100000" sqref="D24" name="Government revenues_7_1_2"/>
    <protectedRange algorithmName="SHA-512" hashValue="19r0bVvPR7yZA0UiYij7Tv1CBk3noIABvFePbLhCJ4nk3L6A+Fy+RdPPS3STf+a52x4pG2PQK4FAkXK9epnlIA==" saltValue="gQC4yrLvnbJqxYZ0KSEoZA==" spinCount="100000" sqref="D25" name="Government revenues_7_2_1"/>
    <protectedRange algorithmName="SHA-512" hashValue="19r0bVvPR7yZA0UiYij7Tv1CBk3noIABvFePbLhCJ4nk3L6A+Fy+RdPPS3STf+a52x4pG2PQK4FAkXK9epnlIA==" saltValue="gQC4yrLvnbJqxYZ0KSEoZA==" spinCount="100000" sqref="D26" name="Government revenues_7_3_1"/>
    <protectedRange algorithmName="SHA-512" hashValue="19r0bVvPR7yZA0UiYij7Tv1CBk3noIABvFePbLhCJ4nk3L6A+Fy+RdPPS3STf+a52x4pG2PQK4FAkXK9epnlIA==" saltValue="gQC4yrLvnbJqxYZ0KSEoZA==" spinCount="100000" sqref="D27" name="Government revenues_7_4_1"/>
    <protectedRange algorithmName="SHA-512" hashValue="19r0bVvPR7yZA0UiYij7Tv1CBk3noIABvFePbLhCJ4nk3L6A+Fy+RdPPS3STf+a52x4pG2PQK4FAkXK9epnlIA==" saltValue="gQC4yrLvnbJqxYZ0KSEoZA==" spinCount="100000" sqref="D42" name="Government revenues_7_5_1"/>
    <protectedRange algorithmName="SHA-512" hashValue="19r0bVvPR7yZA0UiYij7Tv1CBk3noIABvFePbLhCJ4nk3L6A+Fy+RdPPS3STf+a52x4pG2PQK4FAkXK9epnlIA==" saltValue="gQC4yrLvnbJqxYZ0KSEoZA==" spinCount="100000" sqref="D43" name="Government revenues_7_6_1"/>
    <protectedRange algorithmName="SHA-512" hashValue="19r0bVvPR7yZA0UiYij7Tv1CBk3noIABvFePbLhCJ4nk3L6A+Fy+RdPPS3STf+a52x4pG2PQK4FAkXK9epnlIA==" saltValue="gQC4yrLvnbJqxYZ0KSEoZA==" spinCount="100000" sqref="D46" name="Government revenues_7_7_1"/>
    <protectedRange algorithmName="SHA-512" hashValue="19r0bVvPR7yZA0UiYij7Tv1CBk3noIABvFePbLhCJ4nk3L6A+Fy+RdPPS3STf+a52x4pG2PQK4FAkXK9epnlIA==" saltValue="gQC4yrLvnbJqxYZ0KSEoZA==" spinCount="100000" sqref="D49" name="Government revenues_7_8_1"/>
    <protectedRange algorithmName="SHA-512" hashValue="19r0bVvPR7yZA0UiYij7Tv1CBk3noIABvFePbLhCJ4nk3L6A+Fy+RdPPS3STf+a52x4pG2PQK4FAkXK9epnlIA==" saltValue="gQC4yrLvnbJqxYZ0KSEoZA==" spinCount="100000" sqref="D52" name="Government revenues_7_9_1"/>
    <protectedRange algorithmName="SHA-512" hashValue="19r0bVvPR7yZA0UiYij7Tv1CBk3noIABvFePbLhCJ4nk3L6A+Fy+RdPPS3STf+a52x4pG2PQK4FAkXK9epnlIA==" saltValue="gQC4yrLvnbJqxYZ0KSEoZA==" spinCount="100000" sqref="D54" name="Government revenues_7_10_1"/>
    <protectedRange algorithmName="SHA-512" hashValue="19r0bVvPR7yZA0UiYij7Tv1CBk3noIABvFePbLhCJ4nk3L6A+Fy+RdPPS3STf+a52x4pG2PQK4FAkXK9epnlIA==" saltValue="gQC4yrLvnbJqxYZ0KSEoZA==" spinCount="100000" sqref="D55" name="Government revenues_7_11_1"/>
    <protectedRange algorithmName="SHA-512" hashValue="19r0bVvPR7yZA0UiYij7Tv1CBk3noIABvFePbLhCJ4nk3L6A+Fy+RdPPS3STf+a52x4pG2PQK4FAkXK9epnlIA==" saltValue="gQC4yrLvnbJqxYZ0KSEoZA==" spinCount="100000" sqref="D58" name="Government revenues_7_12_1"/>
    <protectedRange algorithmName="SHA-512" hashValue="19r0bVvPR7yZA0UiYij7Tv1CBk3noIABvFePbLhCJ4nk3L6A+Fy+RdPPS3STf+a52x4pG2PQK4FAkXK9epnlIA==" saltValue="gQC4yrLvnbJqxYZ0KSEoZA==" spinCount="100000" sqref="D60" name="Government revenues_7_13_1"/>
    <protectedRange algorithmName="SHA-512" hashValue="19r0bVvPR7yZA0UiYij7Tv1CBk3noIABvFePbLhCJ4nk3L6A+Fy+RdPPS3STf+a52x4pG2PQK4FAkXK9epnlIA==" saltValue="gQC4yrLvnbJqxYZ0KSEoZA==" spinCount="100000" sqref="D64" name="Government revenues_7_14_1"/>
    <protectedRange algorithmName="SHA-512" hashValue="19r0bVvPR7yZA0UiYij7Tv1CBk3noIABvFePbLhCJ4nk3L6A+Fy+RdPPS3STf+a52x4pG2PQK4FAkXK9epnlIA==" saltValue="gQC4yrLvnbJqxYZ0KSEoZA==" spinCount="100000" sqref="D15 D44:D45 D47:D48 D50:D51 D53 D56:D57 D59 D63 D20:D23 D91:D94 D100:D119 D65:D82 D28:D41" name="Government revenues_9"/>
    <protectedRange algorithmName="SHA-512" hashValue="19r0bVvPR7yZA0UiYij7Tv1CBk3noIABvFePbLhCJ4nk3L6A+Fy+RdPPS3STf+a52x4pG2PQK4FAkXK9epnlIA==" saltValue="gQC4yrLvnbJqxYZ0KSEoZA==" spinCount="100000" sqref="D16" name="Government revenues_3_2"/>
    <protectedRange algorithmName="SHA-512" hashValue="19r0bVvPR7yZA0UiYij7Tv1CBk3noIABvFePbLhCJ4nk3L6A+Fy+RdPPS3STf+a52x4pG2PQK4FAkXK9epnlIA==" saltValue="gQC4yrLvnbJqxYZ0KSEoZA==" spinCount="100000" sqref="D18" name="Government revenues_5_2"/>
    <protectedRange algorithmName="SHA-512" hashValue="19r0bVvPR7yZA0UiYij7Tv1CBk3noIABvFePbLhCJ4nk3L6A+Fy+RdPPS3STf+a52x4pG2PQK4FAkXK9epnlIA==" saltValue="gQC4yrLvnbJqxYZ0KSEoZA==" spinCount="100000" sqref="D19" name="Government revenues_6_2"/>
    <protectedRange algorithmName="SHA-512" hashValue="19r0bVvPR7yZA0UiYij7Tv1CBk3noIABvFePbLhCJ4nk3L6A+Fy+RdPPS3STf+a52x4pG2PQK4FAkXK9epnlIA==" saltValue="gQC4yrLvnbJqxYZ0KSEoZA==" spinCount="100000" sqref="H91:H100 H15:H64" name="Government revenues_1_6"/>
  </protectedRanges>
  <autoFilter ref="B14:N82" xr:uid="{00000000-0001-0000-0400-000000000000}"/>
  <mergeCells count="20">
    <mergeCell ref="C7:N7"/>
    <mergeCell ref="C8:N8"/>
    <mergeCell ref="C9:N9"/>
    <mergeCell ref="C10:N10"/>
    <mergeCell ref="C11:N11"/>
    <mergeCell ref="C2:N2"/>
    <mergeCell ref="C3:N3"/>
    <mergeCell ref="C4:N4"/>
    <mergeCell ref="C5:N5"/>
    <mergeCell ref="C6:N6"/>
    <mergeCell ref="C128:N128"/>
    <mergeCell ref="B13:N13"/>
    <mergeCell ref="C122:N122"/>
    <mergeCell ref="C123:N123"/>
    <mergeCell ref="C124:N124"/>
    <mergeCell ref="C125:N125"/>
    <mergeCell ref="C126:N126"/>
    <mergeCell ref="C127:N127"/>
    <mergeCell ref="C86:N86"/>
    <mergeCell ref="C87:N87"/>
  </mergeCells>
  <dataValidations xWindow="1133" yWindow="562" count="7">
    <dataValidation type="textLength" allowBlank="1" showInputMessage="1" showErrorMessage="1" errorTitle="Please do not edit these cells" error="Please do not edit these cells" sqref="C86:N87" xr:uid="{5BD11D2E-7C8F-496F-A0AD-C865F4EBDE8D}">
      <formula1>10000</formula1>
      <formula2>50000</formula2>
    </dataValidation>
    <dataValidation type="textLength" allowBlank="1" showInputMessage="1" showErrorMessage="1" sqref="B121:N128 A1:A13 K83:N84 J1:J13 B85:N85 B1:I14 T14:T51 C83:I84 B90:I90 L15:N82 K1:N14" xr:uid="{FA9D5B36-9236-43A9-B346-F91F9A7BA7B2}">
      <formula1>9999999</formula1>
      <formula2>99999999</formula2>
    </dataValidation>
    <dataValidation type="list" allowBlank="1" showInputMessage="1" showErrorMessage="1" promptTitle="Receiving government agency" prompt="Input the name of the government recipient here._x000a__x000a_Please refrain from using acronyms, and input complete name" sqref="D15:D16 D44:D45 D47:D48 D50:D51 D56:D57 D59 D91:D94 D100:D119 D18:D23 D65:D82 D63 D53 D28:D41" xr:uid="{F4380485-D2ED-4D16-AE80-5F9F82560B77}">
      <formula1>Government_entities_list</formula1>
    </dataValidation>
    <dataValidation type="list" showInputMessage="1" showErrorMessage="1" sqref="H101:H119 H65:H82" xr:uid="{A6114BF9-8164-40A8-BE5B-291A21E8C59E}">
      <formula1>Projectname</formula1>
    </dataValidation>
    <dataValidation type="list" allowBlank="1" showInputMessage="1" showErrorMessage="1" sqref="I91:I119 I15:I82" xr:uid="{A92ED40A-40E5-432A-9AFA-024B5F0C6FEB}">
      <formula1>Currency_code_list</formula1>
    </dataValidation>
    <dataValidation type="list" allowBlank="1" showInputMessage="1" showErrorMessage="1" sqref="F91:G119 F15:G82 K15:K82" xr:uid="{6330F492-8F41-4B18-8338-9C60C4BF1F85}">
      <formula1>Simple_options_list</formula1>
    </dataValidation>
    <dataValidation type="list" allowBlank="1" showInputMessage="1" showErrorMessage="1" sqref="B91:B119 B15:B84" xr:uid="{2BF32111-BE6B-4DF0-BCF7-817B9CC3189C}">
      <formula1>Sector_list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24:G124" r:id="rId3" display="Give us your feedback or report a conflict in the data! Write to us at  data@eiti.org" xr:uid="{72442048-902D-4FAE-8A16-3DE60997178A}"/>
    <hyperlink ref="C123:G123" r:id="rId4" display="For the latest version of Summary data templates, see  https://eiti.org/summary-data-template" xr:uid="{6CB1C6BB-D004-4D7E-B9D6-5D98569F2D9E}"/>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E1" zoomScale="75" zoomScaleNormal="75" workbookViewId="0">
      <selection activeCell="K3" sqref="K3"/>
    </sheetView>
  </sheetViews>
  <sheetFormatPr defaultColWidth="9.28515625" defaultRowHeight="14.45"/>
  <cols>
    <col min="1" max="1" width="38.71093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7109375" customWidth="1"/>
    <col min="20" max="20" width="10.7109375" customWidth="1"/>
    <col min="27" max="27" width="10.42578125" customWidth="1"/>
    <col min="29" max="29" width="15.5703125" customWidth="1"/>
    <col min="31" max="31" width="16" customWidth="1"/>
  </cols>
  <sheetData>
    <row r="1" spans="1:31">
      <c r="A1" s="1" t="s">
        <v>483</v>
      </c>
      <c r="I1" s="1" t="s">
        <v>484</v>
      </c>
      <c r="K1" s="1" t="s">
        <v>485</v>
      </c>
      <c r="N1" s="1" t="s">
        <v>486</v>
      </c>
      <c r="S1" s="1" t="s">
        <v>487</v>
      </c>
      <c r="AA1" s="1" t="s">
        <v>488</v>
      </c>
      <c r="AC1" s="1" t="s">
        <v>489</v>
      </c>
      <c r="AE1" s="1" t="s">
        <v>490</v>
      </c>
    </row>
    <row r="2" spans="1:31">
      <c r="A2" s="1" t="s">
        <v>491</v>
      </c>
      <c r="B2" s="1" t="s">
        <v>492</v>
      </c>
      <c r="C2" s="1" t="s">
        <v>52</v>
      </c>
      <c r="D2" s="1" t="s">
        <v>493</v>
      </c>
      <c r="E2" s="1" t="s">
        <v>494</v>
      </c>
      <c r="F2" s="1" t="s">
        <v>495</v>
      </c>
      <c r="G2" s="1" t="s">
        <v>386</v>
      </c>
      <c r="I2" t="s">
        <v>496</v>
      </c>
      <c r="K2" t="s">
        <v>496</v>
      </c>
      <c r="N2" s="4" t="s">
        <v>497</v>
      </c>
      <c r="O2" s="4" t="s">
        <v>498</v>
      </c>
      <c r="P2" s="4" t="s">
        <v>499</v>
      </c>
      <c r="S2" s="1" t="s">
        <v>500</v>
      </c>
      <c r="T2" s="1" t="s">
        <v>501</v>
      </c>
      <c r="U2" s="1" t="s">
        <v>502</v>
      </c>
      <c r="V2" s="1" t="s">
        <v>401</v>
      </c>
      <c r="W2" s="1" t="s">
        <v>402</v>
      </c>
      <c r="X2" s="1" t="s">
        <v>403</v>
      </c>
      <c r="Y2" s="1" t="s">
        <v>404</v>
      </c>
      <c r="AA2" s="1" t="s">
        <v>503</v>
      </c>
      <c r="AC2" t="s">
        <v>504</v>
      </c>
      <c r="AE2" t="s">
        <v>505</v>
      </c>
    </row>
    <row r="3" spans="1:31">
      <c r="A3" t="s">
        <v>506</v>
      </c>
      <c r="B3" t="s">
        <v>507</v>
      </c>
      <c r="C3" t="s">
        <v>508</v>
      </c>
      <c r="D3" t="s">
        <v>509</v>
      </c>
      <c r="E3" t="s">
        <v>88</v>
      </c>
      <c r="F3">
        <v>840</v>
      </c>
      <c r="G3" t="s">
        <v>510</v>
      </c>
      <c r="I3" t="s">
        <v>511</v>
      </c>
      <c r="K3" s="6" t="s">
        <v>512</v>
      </c>
      <c r="N3" s="5" t="s">
        <v>513</v>
      </c>
      <c r="O3" s="5" t="s">
        <v>514</v>
      </c>
      <c r="P3" t="s">
        <v>515</v>
      </c>
      <c r="S3" t="s">
        <v>415</v>
      </c>
      <c r="T3" t="s">
        <v>516</v>
      </c>
      <c r="U3" t="s">
        <v>517</v>
      </c>
      <c r="V3" t="s">
        <v>518</v>
      </c>
      <c r="W3" t="s">
        <v>519</v>
      </c>
      <c r="X3" t="s">
        <v>415</v>
      </c>
      <c r="Y3" t="s">
        <v>415</v>
      </c>
      <c r="AA3" t="s">
        <v>520</v>
      </c>
      <c r="AC3" t="s">
        <v>521</v>
      </c>
      <c r="AE3" t="s">
        <v>310</v>
      </c>
    </row>
    <row r="4" spans="1:31">
      <c r="A4" t="s">
        <v>522</v>
      </c>
      <c r="B4" t="s">
        <v>523</v>
      </c>
      <c r="C4" t="s">
        <v>524</v>
      </c>
      <c r="D4" t="s">
        <v>525</v>
      </c>
      <c r="E4" t="s">
        <v>526</v>
      </c>
      <c r="F4">
        <v>971</v>
      </c>
      <c r="G4" t="s">
        <v>527</v>
      </c>
      <c r="I4" t="s">
        <v>60</v>
      </c>
      <c r="K4" t="s">
        <v>127</v>
      </c>
      <c r="N4" s="5" t="s">
        <v>528</v>
      </c>
      <c r="O4" s="5" t="s">
        <v>529</v>
      </c>
      <c r="P4" t="s">
        <v>530</v>
      </c>
      <c r="S4" t="s">
        <v>413</v>
      </c>
      <c r="T4" t="s">
        <v>531</v>
      </c>
      <c r="U4" t="s">
        <v>532</v>
      </c>
      <c r="V4" t="s">
        <v>518</v>
      </c>
      <c r="W4" t="s">
        <v>519</v>
      </c>
      <c r="X4" t="s">
        <v>413</v>
      </c>
      <c r="Y4" t="s">
        <v>413</v>
      </c>
      <c r="AA4" t="s">
        <v>80</v>
      </c>
      <c r="AC4" t="s">
        <v>533</v>
      </c>
      <c r="AE4" t="s">
        <v>534</v>
      </c>
    </row>
    <row r="5" spans="1:31">
      <c r="A5" t="s">
        <v>535</v>
      </c>
      <c r="B5" t="s">
        <v>536</v>
      </c>
      <c r="C5" t="s">
        <v>537</v>
      </c>
      <c r="D5" t="s">
        <v>538</v>
      </c>
      <c r="E5" t="s">
        <v>539</v>
      </c>
      <c r="F5">
        <v>978</v>
      </c>
      <c r="G5" t="s">
        <v>540</v>
      </c>
      <c r="I5" t="s">
        <v>541</v>
      </c>
      <c r="K5" t="s">
        <v>76</v>
      </c>
      <c r="N5" s="5" t="s">
        <v>542</v>
      </c>
      <c r="O5" s="5" t="s">
        <v>543</v>
      </c>
      <c r="P5" t="s">
        <v>544</v>
      </c>
      <c r="S5" t="s">
        <v>545</v>
      </c>
      <c r="T5" t="s">
        <v>546</v>
      </c>
      <c r="U5" t="s">
        <v>547</v>
      </c>
      <c r="V5" t="s">
        <v>518</v>
      </c>
      <c r="W5" t="s">
        <v>545</v>
      </c>
      <c r="X5" t="s">
        <v>545</v>
      </c>
      <c r="Y5" t="s">
        <v>545</v>
      </c>
      <c r="AA5" t="s">
        <v>81</v>
      </c>
      <c r="AC5" t="s">
        <v>548</v>
      </c>
      <c r="AE5" t="s">
        <v>549</v>
      </c>
    </row>
    <row r="6" spans="1:31">
      <c r="A6" t="s">
        <v>550</v>
      </c>
      <c r="B6" t="s">
        <v>551</v>
      </c>
      <c r="C6" t="s">
        <v>552</v>
      </c>
      <c r="D6" t="s">
        <v>553</v>
      </c>
      <c r="E6" t="s">
        <v>554</v>
      </c>
      <c r="F6">
        <v>8</v>
      </c>
      <c r="G6" t="s">
        <v>555</v>
      </c>
      <c r="I6" t="s">
        <v>67</v>
      </c>
      <c r="K6" t="s">
        <v>102</v>
      </c>
      <c r="N6" s="5" t="s">
        <v>556</v>
      </c>
      <c r="O6" s="5" t="s">
        <v>557</v>
      </c>
      <c r="P6" t="s">
        <v>558</v>
      </c>
      <c r="S6" t="s">
        <v>559</v>
      </c>
      <c r="T6" t="s">
        <v>560</v>
      </c>
      <c r="U6" t="s">
        <v>561</v>
      </c>
      <c r="V6" t="s">
        <v>518</v>
      </c>
      <c r="W6" t="s">
        <v>559</v>
      </c>
      <c r="X6" t="s">
        <v>559</v>
      </c>
      <c r="Y6" t="s">
        <v>559</v>
      </c>
      <c r="AA6" t="s">
        <v>562</v>
      </c>
      <c r="AC6" t="s">
        <v>563</v>
      </c>
      <c r="AE6" t="s">
        <v>350</v>
      </c>
    </row>
    <row r="7" spans="1:31">
      <c r="A7" t="s">
        <v>564</v>
      </c>
      <c r="B7" t="s">
        <v>565</v>
      </c>
      <c r="C7" t="s">
        <v>566</v>
      </c>
      <c r="D7" t="s">
        <v>567</v>
      </c>
      <c r="E7" t="s">
        <v>568</v>
      </c>
      <c r="F7">
        <v>12</v>
      </c>
      <c r="G7" t="s">
        <v>569</v>
      </c>
      <c r="I7" t="s">
        <v>102</v>
      </c>
      <c r="K7" t="s">
        <v>103</v>
      </c>
      <c r="N7" s="5" t="s">
        <v>570</v>
      </c>
      <c r="O7" s="5" t="s">
        <v>571</v>
      </c>
      <c r="P7" t="s">
        <v>572</v>
      </c>
      <c r="S7" t="s">
        <v>420</v>
      </c>
      <c r="T7" t="s">
        <v>573</v>
      </c>
      <c r="U7" t="s">
        <v>574</v>
      </c>
      <c r="V7" t="s">
        <v>518</v>
      </c>
      <c r="W7" t="s">
        <v>575</v>
      </c>
      <c r="X7" t="s">
        <v>420</v>
      </c>
      <c r="Y7" t="s">
        <v>420</v>
      </c>
      <c r="AA7" t="s">
        <v>102</v>
      </c>
      <c r="AC7" t="s">
        <v>576</v>
      </c>
      <c r="AE7" t="s">
        <v>576</v>
      </c>
    </row>
    <row r="8" spans="1:31">
      <c r="A8" t="s">
        <v>577</v>
      </c>
      <c r="B8" t="s">
        <v>578</v>
      </c>
      <c r="C8" t="s">
        <v>579</v>
      </c>
      <c r="D8" t="s">
        <v>580</v>
      </c>
      <c r="E8" t="s">
        <v>88</v>
      </c>
      <c r="F8">
        <v>840</v>
      </c>
      <c r="G8" t="s">
        <v>510</v>
      </c>
      <c r="N8" s="5" t="s">
        <v>581</v>
      </c>
      <c r="O8" s="5" t="s">
        <v>582</v>
      </c>
      <c r="P8" t="s">
        <v>583</v>
      </c>
      <c r="S8" t="s">
        <v>423</v>
      </c>
      <c r="T8" t="s">
        <v>584</v>
      </c>
      <c r="U8" t="s">
        <v>585</v>
      </c>
      <c r="V8" t="s">
        <v>518</v>
      </c>
      <c r="W8" t="s">
        <v>575</v>
      </c>
      <c r="X8" t="s">
        <v>423</v>
      </c>
      <c r="Y8" t="s">
        <v>423</v>
      </c>
      <c r="AA8" t="s">
        <v>326</v>
      </c>
      <c r="AC8" t="s">
        <v>102</v>
      </c>
    </row>
    <row r="9" spans="1:31">
      <c r="A9" t="s">
        <v>586</v>
      </c>
      <c r="B9" t="s">
        <v>587</v>
      </c>
      <c r="C9" t="s">
        <v>588</v>
      </c>
      <c r="D9" t="s">
        <v>589</v>
      </c>
      <c r="E9" t="s">
        <v>539</v>
      </c>
      <c r="F9">
        <v>978</v>
      </c>
      <c r="G9" t="s">
        <v>540</v>
      </c>
      <c r="I9" s="1" t="s">
        <v>590</v>
      </c>
      <c r="N9" s="5" t="s">
        <v>591</v>
      </c>
      <c r="O9" s="5" t="s">
        <v>592</v>
      </c>
      <c r="P9" t="s">
        <v>593</v>
      </c>
      <c r="S9" t="s">
        <v>594</v>
      </c>
      <c r="T9" t="s">
        <v>595</v>
      </c>
      <c r="U9" t="s">
        <v>596</v>
      </c>
      <c r="V9" t="s">
        <v>518</v>
      </c>
      <c r="W9" t="s">
        <v>575</v>
      </c>
      <c r="X9" t="s">
        <v>597</v>
      </c>
      <c r="Y9" t="s">
        <v>594</v>
      </c>
      <c r="AA9" t="s">
        <v>576</v>
      </c>
    </row>
    <row r="10" spans="1:31">
      <c r="A10" t="s">
        <v>598</v>
      </c>
      <c r="B10" t="s">
        <v>599</v>
      </c>
      <c r="C10" t="s">
        <v>600</v>
      </c>
      <c r="D10" t="s">
        <v>601</v>
      </c>
      <c r="E10" t="s">
        <v>602</v>
      </c>
      <c r="F10">
        <v>973</v>
      </c>
      <c r="G10" t="s">
        <v>603</v>
      </c>
      <c r="I10" s="160" t="s">
        <v>494</v>
      </c>
      <c r="J10" s="160" t="s">
        <v>495</v>
      </c>
      <c r="K10" s="161" t="s">
        <v>386</v>
      </c>
      <c r="N10" s="5" t="s">
        <v>604</v>
      </c>
      <c r="O10" s="5" t="s">
        <v>605</v>
      </c>
      <c r="P10" t="s">
        <v>606</v>
      </c>
      <c r="S10" t="s">
        <v>607</v>
      </c>
      <c r="T10" t="s">
        <v>608</v>
      </c>
      <c r="U10" t="s">
        <v>609</v>
      </c>
      <c r="V10" t="s">
        <v>518</v>
      </c>
      <c r="W10" t="s">
        <v>575</v>
      </c>
      <c r="X10" t="s">
        <v>597</v>
      </c>
      <c r="Y10" t="s">
        <v>607</v>
      </c>
    </row>
    <row r="11" spans="1:31">
      <c r="A11" t="s">
        <v>610</v>
      </c>
      <c r="B11" t="s">
        <v>611</v>
      </c>
      <c r="C11" t="s">
        <v>612</v>
      </c>
      <c r="D11" t="s">
        <v>613</v>
      </c>
      <c r="E11" t="s">
        <v>614</v>
      </c>
      <c r="F11">
        <v>951</v>
      </c>
      <c r="G11" t="s">
        <v>615</v>
      </c>
      <c r="I11" s="2" t="s">
        <v>616</v>
      </c>
      <c r="J11" s="2">
        <v>784</v>
      </c>
      <c r="K11" s="3" t="s">
        <v>617</v>
      </c>
      <c r="N11" s="5" t="s">
        <v>618</v>
      </c>
      <c r="O11" s="5" t="s">
        <v>619</v>
      </c>
      <c r="P11" t="s">
        <v>620</v>
      </c>
      <c r="S11" t="s">
        <v>621</v>
      </c>
      <c r="T11" t="s">
        <v>622</v>
      </c>
      <c r="U11" t="s">
        <v>623</v>
      </c>
      <c r="V11" t="s">
        <v>518</v>
      </c>
      <c r="W11" t="s">
        <v>575</v>
      </c>
      <c r="X11" t="s">
        <v>597</v>
      </c>
      <c r="Y11" t="s">
        <v>621</v>
      </c>
    </row>
    <row r="12" spans="1:31">
      <c r="A12" t="s">
        <v>624</v>
      </c>
      <c r="B12" t="s">
        <v>625</v>
      </c>
      <c r="C12" t="s">
        <v>626</v>
      </c>
      <c r="D12" t="s">
        <v>627</v>
      </c>
      <c r="E12" t="s">
        <v>614</v>
      </c>
      <c r="F12">
        <v>951</v>
      </c>
      <c r="G12" t="s">
        <v>615</v>
      </c>
      <c r="I12" s="2" t="s">
        <v>526</v>
      </c>
      <c r="J12" s="2">
        <v>971</v>
      </c>
      <c r="K12" s="3" t="s">
        <v>527</v>
      </c>
      <c r="N12" s="5" t="s">
        <v>628</v>
      </c>
      <c r="O12" s="5" t="s">
        <v>629</v>
      </c>
      <c r="P12" t="s">
        <v>630</v>
      </c>
      <c r="S12" t="s">
        <v>631</v>
      </c>
      <c r="T12" t="s">
        <v>632</v>
      </c>
      <c r="U12" t="s">
        <v>633</v>
      </c>
      <c r="V12" t="s">
        <v>518</v>
      </c>
      <c r="W12" t="s">
        <v>634</v>
      </c>
      <c r="X12" t="s">
        <v>631</v>
      </c>
      <c r="Y12" t="s">
        <v>631</v>
      </c>
    </row>
    <row r="13" spans="1:31">
      <c r="A13" t="s">
        <v>635</v>
      </c>
      <c r="B13" t="s">
        <v>636</v>
      </c>
      <c r="C13" t="s">
        <v>637</v>
      </c>
      <c r="D13" t="s">
        <v>638</v>
      </c>
      <c r="E13" t="s">
        <v>639</v>
      </c>
      <c r="F13">
        <v>32</v>
      </c>
      <c r="G13" t="s">
        <v>640</v>
      </c>
      <c r="I13" s="2" t="s">
        <v>554</v>
      </c>
      <c r="J13" s="2">
        <v>8</v>
      </c>
      <c r="K13" s="3" t="s">
        <v>555</v>
      </c>
      <c r="N13" s="5" t="s">
        <v>641</v>
      </c>
      <c r="O13" s="5" t="s">
        <v>642</v>
      </c>
      <c r="P13" t="s">
        <v>643</v>
      </c>
      <c r="S13" t="s">
        <v>644</v>
      </c>
      <c r="T13" t="s">
        <v>645</v>
      </c>
      <c r="U13" t="s">
        <v>646</v>
      </c>
      <c r="V13" t="s">
        <v>518</v>
      </c>
      <c r="W13" t="s">
        <v>634</v>
      </c>
      <c r="X13" t="s">
        <v>644</v>
      </c>
      <c r="Y13" t="s">
        <v>644</v>
      </c>
    </row>
    <row r="14" spans="1:31">
      <c r="A14" t="s">
        <v>647</v>
      </c>
      <c r="B14" t="s">
        <v>648</v>
      </c>
      <c r="C14" t="s">
        <v>649</v>
      </c>
      <c r="D14" t="s">
        <v>650</v>
      </c>
      <c r="E14" t="s">
        <v>651</v>
      </c>
      <c r="F14">
        <v>51</v>
      </c>
      <c r="G14" t="s">
        <v>652</v>
      </c>
      <c r="I14" s="2" t="s">
        <v>651</v>
      </c>
      <c r="J14" s="2">
        <v>51</v>
      </c>
      <c r="K14" s="3" t="s">
        <v>652</v>
      </c>
      <c r="N14" s="5" t="s">
        <v>653</v>
      </c>
      <c r="O14" s="5" t="s">
        <v>654</v>
      </c>
      <c r="P14" t="s">
        <v>655</v>
      </c>
      <c r="S14" t="s">
        <v>656</v>
      </c>
      <c r="T14" t="s">
        <v>657</v>
      </c>
      <c r="U14" t="s">
        <v>658</v>
      </c>
      <c r="V14" t="s">
        <v>518</v>
      </c>
      <c r="W14" t="s">
        <v>634</v>
      </c>
      <c r="X14" t="s">
        <v>656</v>
      </c>
      <c r="Y14" t="s">
        <v>656</v>
      </c>
    </row>
    <row r="15" spans="1:31">
      <c r="A15" t="s">
        <v>659</v>
      </c>
      <c r="B15" t="s">
        <v>660</v>
      </c>
      <c r="C15" t="s">
        <v>661</v>
      </c>
      <c r="D15" t="s">
        <v>662</v>
      </c>
      <c r="E15" t="s">
        <v>663</v>
      </c>
      <c r="F15">
        <v>533</v>
      </c>
      <c r="G15" t="s">
        <v>664</v>
      </c>
      <c r="I15" s="2" t="s">
        <v>665</v>
      </c>
      <c r="J15" s="2">
        <v>532</v>
      </c>
      <c r="K15" s="3" t="s">
        <v>666</v>
      </c>
      <c r="N15" s="5" t="s">
        <v>667</v>
      </c>
      <c r="O15" s="5" t="s">
        <v>668</v>
      </c>
      <c r="P15" t="s">
        <v>181</v>
      </c>
      <c r="S15" t="s">
        <v>669</v>
      </c>
      <c r="T15" t="s">
        <v>670</v>
      </c>
      <c r="U15" t="s">
        <v>671</v>
      </c>
      <c r="V15" t="s">
        <v>518</v>
      </c>
      <c r="W15" t="s">
        <v>669</v>
      </c>
      <c r="X15" t="s">
        <v>669</v>
      </c>
      <c r="Y15" t="s">
        <v>669</v>
      </c>
    </row>
    <row r="16" spans="1:31">
      <c r="A16" t="s">
        <v>672</v>
      </c>
      <c r="B16" t="s">
        <v>673</v>
      </c>
      <c r="C16" t="s">
        <v>674</v>
      </c>
      <c r="D16" t="s">
        <v>675</v>
      </c>
      <c r="E16" t="s">
        <v>676</v>
      </c>
      <c r="F16">
        <v>36</v>
      </c>
      <c r="G16" t="s">
        <v>677</v>
      </c>
      <c r="I16" s="2" t="s">
        <v>602</v>
      </c>
      <c r="J16" s="2">
        <v>973</v>
      </c>
      <c r="K16" s="3" t="s">
        <v>603</v>
      </c>
      <c r="N16" s="5" t="s">
        <v>678</v>
      </c>
      <c r="O16" s="5" t="s">
        <v>679</v>
      </c>
      <c r="P16" t="s">
        <v>680</v>
      </c>
      <c r="S16" t="s">
        <v>681</v>
      </c>
      <c r="T16" t="s">
        <v>682</v>
      </c>
      <c r="U16" t="s">
        <v>683</v>
      </c>
      <c r="V16" t="s">
        <v>684</v>
      </c>
      <c r="W16" t="s">
        <v>681</v>
      </c>
      <c r="X16" t="s">
        <v>681</v>
      </c>
      <c r="Y16" t="s">
        <v>681</v>
      </c>
    </row>
    <row r="17" spans="1:25">
      <c r="A17" t="s">
        <v>685</v>
      </c>
      <c r="B17" t="s">
        <v>686</v>
      </c>
      <c r="C17" t="s">
        <v>687</v>
      </c>
      <c r="D17" t="s">
        <v>688</v>
      </c>
      <c r="E17" t="s">
        <v>539</v>
      </c>
      <c r="F17">
        <v>978</v>
      </c>
      <c r="G17" t="s">
        <v>540</v>
      </c>
      <c r="I17" s="2" t="s">
        <v>639</v>
      </c>
      <c r="J17" s="2">
        <v>32</v>
      </c>
      <c r="K17" s="3" t="s">
        <v>640</v>
      </c>
      <c r="N17" s="5" t="s">
        <v>689</v>
      </c>
      <c r="O17" s="5" t="s">
        <v>690</v>
      </c>
      <c r="P17" t="s">
        <v>691</v>
      </c>
      <c r="S17" t="s">
        <v>692</v>
      </c>
      <c r="T17" t="s">
        <v>693</v>
      </c>
      <c r="U17" t="s">
        <v>694</v>
      </c>
      <c r="V17" t="s">
        <v>695</v>
      </c>
      <c r="W17" t="s">
        <v>696</v>
      </c>
      <c r="X17" t="s">
        <v>697</v>
      </c>
      <c r="Y17" t="s">
        <v>692</v>
      </c>
    </row>
    <row r="18" spans="1:25">
      <c r="A18" t="s">
        <v>698</v>
      </c>
      <c r="B18" t="s">
        <v>699</v>
      </c>
      <c r="C18" t="s">
        <v>700</v>
      </c>
      <c r="D18" t="s">
        <v>701</v>
      </c>
      <c r="E18" t="s">
        <v>702</v>
      </c>
      <c r="F18">
        <v>944</v>
      </c>
      <c r="G18" t="s">
        <v>703</v>
      </c>
      <c r="I18" s="2" t="s">
        <v>676</v>
      </c>
      <c r="J18" s="2">
        <v>36</v>
      </c>
      <c r="K18" s="3" t="s">
        <v>677</v>
      </c>
      <c r="N18" s="5" t="s">
        <v>704</v>
      </c>
      <c r="O18" s="5" t="s">
        <v>705</v>
      </c>
      <c r="P18" t="s">
        <v>706</v>
      </c>
      <c r="S18" t="s">
        <v>707</v>
      </c>
      <c r="T18" t="s">
        <v>708</v>
      </c>
      <c r="U18" t="s">
        <v>709</v>
      </c>
      <c r="V18" t="s">
        <v>695</v>
      </c>
      <c r="W18" t="s">
        <v>696</v>
      </c>
      <c r="X18" t="s">
        <v>697</v>
      </c>
      <c r="Y18" t="s">
        <v>707</v>
      </c>
    </row>
    <row r="19" spans="1:25">
      <c r="A19" t="s">
        <v>710</v>
      </c>
      <c r="B19" t="s">
        <v>711</v>
      </c>
      <c r="C19" t="s">
        <v>712</v>
      </c>
      <c r="D19" t="s">
        <v>713</v>
      </c>
      <c r="E19" t="s">
        <v>714</v>
      </c>
      <c r="F19">
        <v>44</v>
      </c>
      <c r="G19" t="s">
        <v>715</v>
      </c>
      <c r="I19" s="2" t="s">
        <v>663</v>
      </c>
      <c r="J19" s="2">
        <v>533</v>
      </c>
      <c r="K19" s="3" t="s">
        <v>664</v>
      </c>
      <c r="N19" s="5" t="s">
        <v>716</v>
      </c>
      <c r="O19" s="5" t="s">
        <v>717</v>
      </c>
      <c r="P19" t="s">
        <v>718</v>
      </c>
      <c r="S19" t="s">
        <v>719</v>
      </c>
      <c r="T19" t="s">
        <v>720</v>
      </c>
      <c r="U19" t="s">
        <v>721</v>
      </c>
      <c r="V19" t="s">
        <v>695</v>
      </c>
      <c r="W19" t="s">
        <v>696</v>
      </c>
      <c r="X19" t="s">
        <v>719</v>
      </c>
      <c r="Y19" t="s">
        <v>719</v>
      </c>
    </row>
    <row r="20" spans="1:25">
      <c r="A20" t="s">
        <v>722</v>
      </c>
      <c r="B20" t="s">
        <v>723</v>
      </c>
      <c r="C20" t="s">
        <v>724</v>
      </c>
      <c r="D20" t="s">
        <v>725</v>
      </c>
      <c r="E20" t="s">
        <v>726</v>
      </c>
      <c r="F20">
        <v>48</v>
      </c>
      <c r="G20" t="s">
        <v>727</v>
      </c>
      <c r="I20" s="2" t="s">
        <v>702</v>
      </c>
      <c r="J20" s="2">
        <v>944</v>
      </c>
      <c r="K20" s="3" t="s">
        <v>703</v>
      </c>
      <c r="N20" s="5" t="s">
        <v>728</v>
      </c>
      <c r="O20" s="5" t="s">
        <v>729</v>
      </c>
      <c r="P20" t="s">
        <v>730</v>
      </c>
      <c r="S20" t="s">
        <v>731</v>
      </c>
      <c r="T20" t="s">
        <v>732</v>
      </c>
      <c r="U20" t="s">
        <v>733</v>
      </c>
      <c r="V20" t="s">
        <v>695</v>
      </c>
      <c r="W20" t="s">
        <v>696</v>
      </c>
      <c r="X20" t="s">
        <v>734</v>
      </c>
      <c r="Y20" t="s">
        <v>731</v>
      </c>
    </row>
    <row r="21" spans="1:25">
      <c r="A21" t="s">
        <v>735</v>
      </c>
      <c r="B21" t="s">
        <v>736</v>
      </c>
      <c r="C21" t="s">
        <v>737</v>
      </c>
      <c r="D21" t="s">
        <v>738</v>
      </c>
      <c r="E21" t="s">
        <v>739</v>
      </c>
      <c r="F21">
        <v>50</v>
      </c>
      <c r="G21" t="s">
        <v>740</v>
      </c>
      <c r="I21" s="2" t="s">
        <v>741</v>
      </c>
      <c r="J21" s="2">
        <v>977</v>
      </c>
      <c r="K21" s="3" t="s">
        <v>742</v>
      </c>
      <c r="N21" s="5" t="s">
        <v>743</v>
      </c>
      <c r="O21" s="5" t="s">
        <v>744</v>
      </c>
      <c r="P21" t="s">
        <v>745</v>
      </c>
      <c r="S21" t="s">
        <v>746</v>
      </c>
      <c r="T21" t="s">
        <v>747</v>
      </c>
      <c r="U21" t="s">
        <v>748</v>
      </c>
      <c r="V21" t="s">
        <v>695</v>
      </c>
      <c r="W21" t="s">
        <v>696</v>
      </c>
      <c r="X21" t="s">
        <v>734</v>
      </c>
      <c r="Y21" t="s">
        <v>746</v>
      </c>
    </row>
    <row r="22" spans="1:25">
      <c r="A22" t="s">
        <v>749</v>
      </c>
      <c r="B22" t="s">
        <v>750</v>
      </c>
      <c r="C22" t="s">
        <v>751</v>
      </c>
      <c r="D22" t="s">
        <v>752</v>
      </c>
      <c r="E22" t="s">
        <v>753</v>
      </c>
      <c r="F22">
        <v>52</v>
      </c>
      <c r="G22" t="s">
        <v>754</v>
      </c>
      <c r="I22" s="2" t="s">
        <v>753</v>
      </c>
      <c r="J22" s="2">
        <v>52</v>
      </c>
      <c r="K22" s="3" t="s">
        <v>754</v>
      </c>
      <c r="N22" s="5" t="s">
        <v>755</v>
      </c>
      <c r="O22" s="5" t="s">
        <v>756</v>
      </c>
      <c r="P22" t="s">
        <v>757</v>
      </c>
      <c r="S22" t="s">
        <v>410</v>
      </c>
      <c r="T22" t="s">
        <v>758</v>
      </c>
      <c r="U22" t="s">
        <v>759</v>
      </c>
      <c r="V22" t="s">
        <v>695</v>
      </c>
      <c r="W22" t="s">
        <v>696</v>
      </c>
      <c r="X22" t="s">
        <v>734</v>
      </c>
      <c r="Y22" t="s">
        <v>760</v>
      </c>
    </row>
    <row r="23" spans="1:25">
      <c r="A23" t="s">
        <v>761</v>
      </c>
      <c r="B23" t="s">
        <v>762</v>
      </c>
      <c r="C23" t="s">
        <v>763</v>
      </c>
      <c r="D23" t="s">
        <v>764</v>
      </c>
      <c r="E23" t="s">
        <v>765</v>
      </c>
      <c r="F23">
        <v>974</v>
      </c>
      <c r="G23" t="s">
        <v>766</v>
      </c>
      <c r="I23" s="2" t="s">
        <v>739</v>
      </c>
      <c r="J23" s="2">
        <v>50</v>
      </c>
      <c r="K23" s="3" t="s">
        <v>740</v>
      </c>
      <c r="N23" s="5" t="s">
        <v>767</v>
      </c>
      <c r="O23" s="5" t="s">
        <v>768</v>
      </c>
      <c r="P23" t="s">
        <v>769</v>
      </c>
      <c r="S23" t="s">
        <v>770</v>
      </c>
      <c r="T23" t="s">
        <v>771</v>
      </c>
      <c r="U23" t="s">
        <v>772</v>
      </c>
      <c r="V23" t="s">
        <v>695</v>
      </c>
      <c r="W23" t="s">
        <v>696</v>
      </c>
      <c r="X23" t="s">
        <v>734</v>
      </c>
      <c r="Y23" t="s">
        <v>760</v>
      </c>
    </row>
    <row r="24" spans="1:25">
      <c r="A24" t="s">
        <v>773</v>
      </c>
      <c r="B24" t="s">
        <v>774</v>
      </c>
      <c r="C24" t="s">
        <v>775</v>
      </c>
      <c r="D24" t="s">
        <v>776</v>
      </c>
      <c r="E24" t="s">
        <v>539</v>
      </c>
      <c r="F24">
        <v>978</v>
      </c>
      <c r="G24" t="s">
        <v>540</v>
      </c>
      <c r="I24" s="2" t="s">
        <v>777</v>
      </c>
      <c r="J24" s="2">
        <v>975</v>
      </c>
      <c r="K24" s="3" t="s">
        <v>778</v>
      </c>
      <c r="N24" s="5" t="s">
        <v>779</v>
      </c>
      <c r="O24" s="5" t="s">
        <v>780</v>
      </c>
      <c r="P24" t="s">
        <v>781</v>
      </c>
      <c r="S24" t="s">
        <v>782</v>
      </c>
      <c r="T24" t="s">
        <v>783</v>
      </c>
      <c r="U24" t="s">
        <v>784</v>
      </c>
      <c r="V24" t="s">
        <v>695</v>
      </c>
      <c r="W24" t="s">
        <v>696</v>
      </c>
      <c r="X24" t="s">
        <v>734</v>
      </c>
      <c r="Y24" t="s">
        <v>782</v>
      </c>
    </row>
    <row r="25" spans="1:25">
      <c r="A25" t="s">
        <v>785</v>
      </c>
      <c r="B25" t="s">
        <v>786</v>
      </c>
      <c r="C25" t="s">
        <v>787</v>
      </c>
      <c r="D25" t="s">
        <v>788</v>
      </c>
      <c r="E25" t="s">
        <v>789</v>
      </c>
      <c r="F25">
        <v>84</v>
      </c>
      <c r="G25" t="s">
        <v>790</v>
      </c>
      <c r="I25" s="2" t="s">
        <v>726</v>
      </c>
      <c r="J25" s="2">
        <v>48</v>
      </c>
      <c r="K25" s="3" t="s">
        <v>727</v>
      </c>
      <c r="N25" s="5" t="s">
        <v>791</v>
      </c>
      <c r="O25" s="5" t="s">
        <v>792</v>
      </c>
      <c r="P25" t="s">
        <v>793</v>
      </c>
      <c r="S25" t="s">
        <v>417</v>
      </c>
      <c r="T25" t="s">
        <v>794</v>
      </c>
      <c r="U25" t="s">
        <v>795</v>
      </c>
      <c r="V25" t="s">
        <v>695</v>
      </c>
      <c r="W25" t="s">
        <v>696</v>
      </c>
      <c r="X25" t="s">
        <v>734</v>
      </c>
      <c r="Y25" t="s">
        <v>417</v>
      </c>
    </row>
    <row r="26" spans="1:25">
      <c r="A26" t="s">
        <v>796</v>
      </c>
      <c r="B26" t="s">
        <v>797</v>
      </c>
      <c r="C26" t="s">
        <v>798</v>
      </c>
      <c r="D26" t="s">
        <v>799</v>
      </c>
      <c r="E26" t="s">
        <v>800</v>
      </c>
      <c r="F26">
        <v>952</v>
      </c>
      <c r="G26" t="s">
        <v>801</v>
      </c>
      <c r="I26" s="2" t="s">
        <v>802</v>
      </c>
      <c r="J26" s="2">
        <v>108</v>
      </c>
      <c r="K26" s="3" t="s">
        <v>803</v>
      </c>
      <c r="N26" s="5" t="s">
        <v>804</v>
      </c>
      <c r="O26" s="5" t="s">
        <v>805</v>
      </c>
      <c r="P26" t="s">
        <v>806</v>
      </c>
      <c r="S26" t="s">
        <v>807</v>
      </c>
      <c r="T26" t="s">
        <v>808</v>
      </c>
      <c r="U26" t="s">
        <v>809</v>
      </c>
      <c r="V26" t="s">
        <v>695</v>
      </c>
      <c r="W26" t="s">
        <v>810</v>
      </c>
      <c r="X26" t="s">
        <v>807</v>
      </c>
      <c r="Y26" t="s">
        <v>807</v>
      </c>
    </row>
    <row r="27" spans="1:25">
      <c r="A27" t="s">
        <v>811</v>
      </c>
      <c r="B27" t="s">
        <v>812</v>
      </c>
      <c r="C27" t="s">
        <v>813</v>
      </c>
      <c r="D27" t="s">
        <v>814</v>
      </c>
      <c r="E27" t="s">
        <v>815</v>
      </c>
      <c r="F27">
        <v>60</v>
      </c>
      <c r="G27" t="s">
        <v>816</v>
      </c>
      <c r="I27" s="2" t="s">
        <v>815</v>
      </c>
      <c r="J27" s="2">
        <v>60</v>
      </c>
      <c r="K27" s="3" t="s">
        <v>816</v>
      </c>
      <c r="N27" s="5" t="s">
        <v>817</v>
      </c>
      <c r="O27" s="5" t="s">
        <v>818</v>
      </c>
      <c r="P27" t="s">
        <v>819</v>
      </c>
      <c r="S27" t="s">
        <v>425</v>
      </c>
      <c r="T27" t="s">
        <v>820</v>
      </c>
      <c r="U27" t="s">
        <v>821</v>
      </c>
      <c r="V27" t="s">
        <v>695</v>
      </c>
      <c r="W27" t="s">
        <v>810</v>
      </c>
      <c r="X27" t="s">
        <v>425</v>
      </c>
      <c r="Y27" t="s">
        <v>425</v>
      </c>
    </row>
    <row r="28" spans="1:25">
      <c r="A28" t="s">
        <v>822</v>
      </c>
      <c r="B28" t="s">
        <v>823</v>
      </c>
      <c r="C28" t="s">
        <v>824</v>
      </c>
      <c r="D28" t="s">
        <v>825</v>
      </c>
      <c r="E28" t="s">
        <v>824</v>
      </c>
      <c r="F28">
        <v>64</v>
      </c>
      <c r="G28" t="s">
        <v>826</v>
      </c>
      <c r="I28" s="2" t="s">
        <v>827</v>
      </c>
      <c r="J28" s="2">
        <v>96</v>
      </c>
      <c r="K28" s="3" t="s">
        <v>828</v>
      </c>
      <c r="N28" s="5" t="s">
        <v>829</v>
      </c>
      <c r="O28" s="5" t="s">
        <v>830</v>
      </c>
      <c r="P28" t="s">
        <v>831</v>
      </c>
      <c r="S28" t="s">
        <v>832</v>
      </c>
      <c r="T28" t="s">
        <v>833</v>
      </c>
      <c r="U28" t="s">
        <v>834</v>
      </c>
      <c r="V28" t="s">
        <v>695</v>
      </c>
      <c r="W28" t="s">
        <v>832</v>
      </c>
      <c r="X28" t="s">
        <v>832</v>
      </c>
      <c r="Y28" t="s">
        <v>832</v>
      </c>
    </row>
    <row r="29" spans="1:25">
      <c r="A29" t="s">
        <v>835</v>
      </c>
      <c r="B29" t="s">
        <v>836</v>
      </c>
      <c r="C29" t="s">
        <v>837</v>
      </c>
      <c r="D29" t="s">
        <v>838</v>
      </c>
      <c r="E29" t="s">
        <v>839</v>
      </c>
      <c r="F29">
        <v>68</v>
      </c>
      <c r="G29" t="s">
        <v>840</v>
      </c>
      <c r="I29" s="2" t="s">
        <v>839</v>
      </c>
      <c r="J29" s="2">
        <v>68</v>
      </c>
      <c r="K29" s="3" t="s">
        <v>840</v>
      </c>
      <c r="N29" s="5" t="s">
        <v>841</v>
      </c>
      <c r="O29" s="5" t="s">
        <v>842</v>
      </c>
      <c r="P29" t="s">
        <v>843</v>
      </c>
      <c r="S29" t="s">
        <v>844</v>
      </c>
      <c r="T29" t="s">
        <v>845</v>
      </c>
      <c r="U29" t="s">
        <v>846</v>
      </c>
      <c r="V29" t="s">
        <v>695</v>
      </c>
      <c r="W29" t="s">
        <v>844</v>
      </c>
      <c r="X29" t="s">
        <v>844</v>
      </c>
      <c r="Y29" t="s">
        <v>844</v>
      </c>
    </row>
    <row r="30" spans="1:25">
      <c r="A30" t="s">
        <v>847</v>
      </c>
      <c r="B30" t="s">
        <v>848</v>
      </c>
      <c r="C30" t="s">
        <v>849</v>
      </c>
      <c r="D30" t="s">
        <v>850</v>
      </c>
      <c r="E30" t="s">
        <v>741</v>
      </c>
      <c r="F30">
        <v>977</v>
      </c>
      <c r="G30" t="s">
        <v>742</v>
      </c>
      <c r="I30" s="2" t="s">
        <v>851</v>
      </c>
      <c r="J30" s="2">
        <v>986</v>
      </c>
      <c r="K30" s="3" t="s">
        <v>852</v>
      </c>
      <c r="N30" s="5" t="s">
        <v>853</v>
      </c>
      <c r="O30" s="5" t="s">
        <v>854</v>
      </c>
      <c r="P30" t="s">
        <v>855</v>
      </c>
      <c r="S30" t="s">
        <v>856</v>
      </c>
      <c r="T30" t="s">
        <v>856</v>
      </c>
      <c r="U30" t="s">
        <v>856</v>
      </c>
      <c r="V30" t="s">
        <v>856</v>
      </c>
      <c r="W30" t="s">
        <v>856</v>
      </c>
      <c r="X30" t="s">
        <v>856</v>
      </c>
      <c r="Y30" t="s">
        <v>856</v>
      </c>
    </row>
    <row r="31" spans="1:25">
      <c r="A31" t="s">
        <v>857</v>
      </c>
      <c r="B31" t="s">
        <v>858</v>
      </c>
      <c r="C31" t="s">
        <v>859</v>
      </c>
      <c r="D31" t="s">
        <v>860</v>
      </c>
      <c r="E31" t="s">
        <v>861</v>
      </c>
      <c r="F31">
        <v>72</v>
      </c>
      <c r="G31" t="s">
        <v>862</v>
      </c>
      <c r="I31" s="2" t="s">
        <v>714</v>
      </c>
      <c r="J31" s="2">
        <v>44</v>
      </c>
      <c r="K31" s="3" t="s">
        <v>715</v>
      </c>
      <c r="N31" s="5" t="s">
        <v>863</v>
      </c>
      <c r="O31" s="5" t="s">
        <v>864</v>
      </c>
      <c r="P31" t="s">
        <v>865</v>
      </c>
    </row>
    <row r="32" spans="1:25">
      <c r="A32" t="s">
        <v>866</v>
      </c>
      <c r="B32" t="s">
        <v>867</v>
      </c>
      <c r="C32" t="s">
        <v>868</v>
      </c>
      <c r="D32" t="s">
        <v>869</v>
      </c>
      <c r="E32" t="s">
        <v>851</v>
      </c>
      <c r="F32">
        <v>986</v>
      </c>
      <c r="G32" t="s">
        <v>852</v>
      </c>
      <c r="I32" s="2" t="s">
        <v>824</v>
      </c>
      <c r="J32" s="2">
        <v>64</v>
      </c>
      <c r="K32" s="3" t="s">
        <v>826</v>
      </c>
      <c r="N32" s="5" t="s">
        <v>870</v>
      </c>
      <c r="O32" s="5" t="s">
        <v>871</v>
      </c>
      <c r="P32" t="s">
        <v>872</v>
      </c>
    </row>
    <row r="33" spans="1:16">
      <c r="A33" t="s">
        <v>873</v>
      </c>
      <c r="B33" t="s">
        <v>874</v>
      </c>
      <c r="C33" t="s">
        <v>875</v>
      </c>
      <c r="D33" t="s">
        <v>876</v>
      </c>
      <c r="E33" t="s">
        <v>88</v>
      </c>
      <c r="F33">
        <v>840</v>
      </c>
      <c r="G33" t="s">
        <v>510</v>
      </c>
      <c r="I33" s="2" t="s">
        <v>861</v>
      </c>
      <c r="J33" s="2">
        <v>72</v>
      </c>
      <c r="K33" s="3" t="s">
        <v>862</v>
      </c>
      <c r="N33" s="5" t="s">
        <v>877</v>
      </c>
      <c r="O33" s="5" t="s">
        <v>878</v>
      </c>
      <c r="P33" t="s">
        <v>879</v>
      </c>
    </row>
    <row r="34" spans="1:16">
      <c r="A34" t="s">
        <v>880</v>
      </c>
      <c r="B34" t="s">
        <v>881</v>
      </c>
      <c r="C34" t="s">
        <v>882</v>
      </c>
      <c r="D34" t="s">
        <v>883</v>
      </c>
      <c r="E34" t="s">
        <v>88</v>
      </c>
      <c r="F34">
        <v>840</v>
      </c>
      <c r="G34" t="s">
        <v>510</v>
      </c>
      <c r="I34" s="2" t="s">
        <v>765</v>
      </c>
      <c r="J34" s="2">
        <v>974</v>
      </c>
      <c r="K34" s="3" t="s">
        <v>766</v>
      </c>
      <c r="N34" s="5" t="s">
        <v>884</v>
      </c>
      <c r="O34" s="5" t="s">
        <v>885</v>
      </c>
      <c r="P34" t="s">
        <v>886</v>
      </c>
    </row>
    <row r="35" spans="1:16">
      <c r="A35" t="s">
        <v>887</v>
      </c>
      <c r="B35" t="s">
        <v>888</v>
      </c>
      <c r="C35" t="s">
        <v>889</v>
      </c>
      <c r="D35" t="s">
        <v>890</v>
      </c>
      <c r="E35" t="s">
        <v>827</v>
      </c>
      <c r="F35">
        <v>96</v>
      </c>
      <c r="G35" t="s">
        <v>828</v>
      </c>
      <c r="I35" s="2" t="s">
        <v>789</v>
      </c>
      <c r="J35" s="2">
        <v>84</v>
      </c>
      <c r="K35" s="3" t="s">
        <v>790</v>
      </c>
      <c r="N35" s="5" t="s">
        <v>891</v>
      </c>
      <c r="O35" s="5" t="s">
        <v>892</v>
      </c>
      <c r="P35" t="s">
        <v>893</v>
      </c>
    </row>
    <row r="36" spans="1:16">
      <c r="A36" t="s">
        <v>894</v>
      </c>
      <c r="B36" t="s">
        <v>895</v>
      </c>
      <c r="C36" t="s">
        <v>896</v>
      </c>
      <c r="D36" t="s">
        <v>897</v>
      </c>
      <c r="E36" t="s">
        <v>777</v>
      </c>
      <c r="F36">
        <v>975</v>
      </c>
      <c r="G36" t="s">
        <v>778</v>
      </c>
      <c r="I36" s="2" t="s">
        <v>898</v>
      </c>
      <c r="J36" s="2">
        <v>124</v>
      </c>
      <c r="K36" s="3" t="s">
        <v>899</v>
      </c>
      <c r="N36" s="5" t="s">
        <v>900</v>
      </c>
      <c r="O36" s="5" t="s">
        <v>901</v>
      </c>
      <c r="P36" t="s">
        <v>902</v>
      </c>
    </row>
    <row r="37" spans="1:16">
      <c r="A37" t="s">
        <v>903</v>
      </c>
      <c r="B37" t="s">
        <v>904</v>
      </c>
      <c r="C37" t="s">
        <v>905</v>
      </c>
      <c r="D37" t="s">
        <v>906</v>
      </c>
      <c r="E37" t="s">
        <v>800</v>
      </c>
      <c r="F37">
        <v>952</v>
      </c>
      <c r="G37" t="s">
        <v>801</v>
      </c>
      <c r="I37" s="2" t="s">
        <v>907</v>
      </c>
      <c r="J37" s="2">
        <v>976</v>
      </c>
      <c r="K37" s="3" t="s">
        <v>908</v>
      </c>
      <c r="N37" s="5" t="s">
        <v>909</v>
      </c>
      <c r="O37" s="5" t="s">
        <v>910</v>
      </c>
      <c r="P37" t="s">
        <v>911</v>
      </c>
    </row>
    <row r="38" spans="1:16">
      <c r="A38" t="s">
        <v>912</v>
      </c>
      <c r="B38" t="s">
        <v>913</v>
      </c>
      <c r="C38" t="s">
        <v>914</v>
      </c>
      <c r="D38" t="s">
        <v>915</v>
      </c>
      <c r="E38" t="s">
        <v>802</v>
      </c>
      <c r="F38">
        <v>108</v>
      </c>
      <c r="G38" t="s">
        <v>803</v>
      </c>
      <c r="I38" s="2" t="s">
        <v>916</v>
      </c>
      <c r="J38" s="2">
        <v>756</v>
      </c>
      <c r="K38" s="3" t="s">
        <v>917</v>
      </c>
      <c r="N38" s="5" t="s">
        <v>918</v>
      </c>
      <c r="O38" s="5" t="s">
        <v>919</v>
      </c>
      <c r="P38" t="s">
        <v>920</v>
      </c>
    </row>
    <row r="39" spans="1:16">
      <c r="A39" t="s">
        <v>921</v>
      </c>
      <c r="B39" t="s">
        <v>922</v>
      </c>
      <c r="C39" t="s">
        <v>923</v>
      </c>
      <c r="D39" t="s">
        <v>924</v>
      </c>
      <c r="E39" t="s">
        <v>925</v>
      </c>
      <c r="F39">
        <v>116</v>
      </c>
      <c r="G39" t="s">
        <v>926</v>
      </c>
      <c r="I39" s="2" t="s">
        <v>927</v>
      </c>
      <c r="J39" s="2">
        <v>990</v>
      </c>
      <c r="K39" s="3" t="s">
        <v>928</v>
      </c>
      <c r="N39" s="5" t="s">
        <v>929</v>
      </c>
      <c r="O39" s="5" t="s">
        <v>930</v>
      </c>
      <c r="P39" t="s">
        <v>185</v>
      </c>
    </row>
    <row r="40" spans="1:16">
      <c r="A40" t="s">
        <v>931</v>
      </c>
      <c r="B40" t="s">
        <v>932</v>
      </c>
      <c r="C40" t="s">
        <v>933</v>
      </c>
      <c r="D40" t="s">
        <v>934</v>
      </c>
      <c r="E40" t="s">
        <v>935</v>
      </c>
      <c r="F40">
        <v>950</v>
      </c>
      <c r="G40" t="s">
        <v>936</v>
      </c>
      <c r="I40" s="2" t="s">
        <v>937</v>
      </c>
      <c r="J40" s="2">
        <v>0</v>
      </c>
      <c r="K40" s="3" t="s">
        <v>938</v>
      </c>
      <c r="N40" s="5" t="s">
        <v>939</v>
      </c>
      <c r="O40" s="5" t="s">
        <v>940</v>
      </c>
      <c r="P40" t="s">
        <v>941</v>
      </c>
    </row>
    <row r="41" spans="1:16">
      <c r="A41" t="s">
        <v>942</v>
      </c>
      <c r="B41" t="s">
        <v>943</v>
      </c>
      <c r="C41" t="s">
        <v>944</v>
      </c>
      <c r="D41" t="s">
        <v>945</v>
      </c>
      <c r="E41" t="s">
        <v>898</v>
      </c>
      <c r="F41">
        <v>124</v>
      </c>
      <c r="G41" t="s">
        <v>899</v>
      </c>
      <c r="I41" s="2" t="s">
        <v>946</v>
      </c>
      <c r="J41" s="2">
        <v>170</v>
      </c>
      <c r="K41" s="3" t="s">
        <v>947</v>
      </c>
      <c r="N41" s="5" t="s">
        <v>948</v>
      </c>
      <c r="O41" s="5" t="s">
        <v>949</v>
      </c>
      <c r="P41" t="s">
        <v>950</v>
      </c>
    </row>
    <row r="42" spans="1:16">
      <c r="A42" t="s">
        <v>951</v>
      </c>
      <c r="B42" t="s">
        <v>952</v>
      </c>
      <c r="C42" t="s">
        <v>953</v>
      </c>
      <c r="D42" t="s">
        <v>954</v>
      </c>
      <c r="E42" t="s">
        <v>955</v>
      </c>
      <c r="F42">
        <v>132</v>
      </c>
      <c r="G42" t="s">
        <v>956</v>
      </c>
      <c r="I42" s="2" t="s">
        <v>957</v>
      </c>
      <c r="J42" s="2">
        <v>188</v>
      </c>
      <c r="K42" s="3" t="s">
        <v>958</v>
      </c>
      <c r="N42" s="5" t="s">
        <v>959</v>
      </c>
      <c r="O42" s="5" t="s">
        <v>960</v>
      </c>
      <c r="P42" t="s">
        <v>961</v>
      </c>
    </row>
    <row r="43" spans="1:16">
      <c r="A43" t="s">
        <v>962</v>
      </c>
      <c r="B43" t="s">
        <v>963</v>
      </c>
      <c r="C43" t="s">
        <v>964</v>
      </c>
      <c r="D43" t="s">
        <v>965</v>
      </c>
      <c r="E43" t="s">
        <v>966</v>
      </c>
      <c r="F43">
        <v>136</v>
      </c>
      <c r="G43" t="s">
        <v>967</v>
      </c>
      <c r="I43" s="2" t="s">
        <v>968</v>
      </c>
      <c r="J43" s="2">
        <v>931</v>
      </c>
      <c r="K43" s="3" t="s">
        <v>969</v>
      </c>
      <c r="N43" s="5" t="s">
        <v>970</v>
      </c>
      <c r="O43" s="5" t="s">
        <v>971</v>
      </c>
      <c r="P43" t="s">
        <v>972</v>
      </c>
    </row>
    <row r="44" spans="1:16">
      <c r="A44" t="s">
        <v>973</v>
      </c>
      <c r="B44" t="s">
        <v>974</v>
      </c>
      <c r="C44" t="s">
        <v>975</v>
      </c>
      <c r="D44" t="s">
        <v>976</v>
      </c>
      <c r="E44" t="s">
        <v>935</v>
      </c>
      <c r="F44">
        <v>950</v>
      </c>
      <c r="G44" t="s">
        <v>936</v>
      </c>
      <c r="I44" s="2" t="s">
        <v>955</v>
      </c>
      <c r="J44" s="2">
        <v>132</v>
      </c>
      <c r="K44" s="3" t="s">
        <v>956</v>
      </c>
      <c r="N44" s="5" t="s">
        <v>977</v>
      </c>
      <c r="O44" s="5" t="s">
        <v>978</v>
      </c>
      <c r="P44" t="s">
        <v>979</v>
      </c>
    </row>
    <row r="45" spans="1:16">
      <c r="A45" t="s">
        <v>980</v>
      </c>
      <c r="B45" t="s">
        <v>981</v>
      </c>
      <c r="C45" t="s">
        <v>982</v>
      </c>
      <c r="D45" t="s">
        <v>983</v>
      </c>
      <c r="E45" t="s">
        <v>935</v>
      </c>
      <c r="F45">
        <v>950</v>
      </c>
      <c r="G45" t="s">
        <v>936</v>
      </c>
      <c r="I45" s="2" t="s">
        <v>984</v>
      </c>
      <c r="J45" s="2">
        <v>203</v>
      </c>
      <c r="K45" s="3" t="s">
        <v>985</v>
      </c>
      <c r="N45" s="5" t="s">
        <v>986</v>
      </c>
      <c r="O45" s="5" t="s">
        <v>987</v>
      </c>
      <c r="P45" t="s">
        <v>988</v>
      </c>
    </row>
    <row r="46" spans="1:16">
      <c r="A46" t="s">
        <v>989</v>
      </c>
      <c r="B46" t="s">
        <v>990</v>
      </c>
      <c r="C46" t="s">
        <v>991</v>
      </c>
      <c r="D46" t="s">
        <v>992</v>
      </c>
      <c r="E46" t="s">
        <v>927</v>
      </c>
      <c r="F46">
        <v>990</v>
      </c>
      <c r="G46" t="s">
        <v>928</v>
      </c>
      <c r="I46" s="2" t="s">
        <v>993</v>
      </c>
      <c r="J46" s="2">
        <v>262</v>
      </c>
      <c r="K46" s="3" t="s">
        <v>994</v>
      </c>
      <c r="N46" s="5" t="s">
        <v>995</v>
      </c>
      <c r="O46" s="5" t="s">
        <v>996</v>
      </c>
      <c r="P46" t="s">
        <v>997</v>
      </c>
    </row>
    <row r="47" spans="1:16">
      <c r="A47" t="s">
        <v>998</v>
      </c>
      <c r="B47" t="s">
        <v>999</v>
      </c>
      <c r="C47" t="s">
        <v>1000</v>
      </c>
      <c r="D47" t="s">
        <v>1001</v>
      </c>
      <c r="E47" t="s">
        <v>937</v>
      </c>
      <c r="F47">
        <v>0</v>
      </c>
      <c r="G47" t="s">
        <v>938</v>
      </c>
      <c r="I47" s="2" t="s">
        <v>1002</v>
      </c>
      <c r="J47" s="2">
        <v>208</v>
      </c>
      <c r="K47" s="3" t="s">
        <v>1003</v>
      </c>
      <c r="N47" s="5" t="s">
        <v>1004</v>
      </c>
      <c r="O47" s="5" t="s">
        <v>1005</v>
      </c>
      <c r="P47" t="s">
        <v>1006</v>
      </c>
    </row>
    <row r="48" spans="1:16">
      <c r="A48" t="s">
        <v>1007</v>
      </c>
      <c r="B48" t="s">
        <v>1008</v>
      </c>
      <c r="C48" t="s">
        <v>1009</v>
      </c>
      <c r="D48" t="s">
        <v>1010</v>
      </c>
      <c r="E48" t="s">
        <v>676</v>
      </c>
      <c r="F48">
        <v>36</v>
      </c>
      <c r="G48" t="s">
        <v>677</v>
      </c>
      <c r="I48" s="2" t="s">
        <v>1011</v>
      </c>
      <c r="J48" s="2">
        <v>214</v>
      </c>
      <c r="K48" s="3" t="s">
        <v>1012</v>
      </c>
      <c r="N48" s="5" t="s">
        <v>1013</v>
      </c>
      <c r="O48" s="5" t="s">
        <v>1014</v>
      </c>
      <c r="P48" t="s">
        <v>1015</v>
      </c>
    </row>
    <row r="49" spans="1:16">
      <c r="A49" t="s">
        <v>1016</v>
      </c>
      <c r="B49" t="s">
        <v>1017</v>
      </c>
      <c r="C49" t="s">
        <v>1018</v>
      </c>
      <c r="D49" t="s">
        <v>1019</v>
      </c>
      <c r="E49" t="s">
        <v>676</v>
      </c>
      <c r="F49">
        <v>36</v>
      </c>
      <c r="G49" t="s">
        <v>677</v>
      </c>
      <c r="I49" s="2" t="s">
        <v>568</v>
      </c>
      <c r="J49" s="2">
        <v>12</v>
      </c>
      <c r="K49" s="3" t="s">
        <v>569</v>
      </c>
      <c r="N49" s="5" t="s">
        <v>1020</v>
      </c>
      <c r="O49" s="5" t="s">
        <v>1021</v>
      </c>
      <c r="P49" t="s">
        <v>1022</v>
      </c>
    </row>
    <row r="50" spans="1:16">
      <c r="A50" t="s">
        <v>1023</v>
      </c>
      <c r="B50" t="s">
        <v>1024</v>
      </c>
      <c r="C50" t="s">
        <v>1025</v>
      </c>
      <c r="D50" t="s">
        <v>1026</v>
      </c>
      <c r="E50" t="s">
        <v>946</v>
      </c>
      <c r="F50">
        <v>170</v>
      </c>
      <c r="G50" t="s">
        <v>947</v>
      </c>
      <c r="I50" s="2" t="s">
        <v>1027</v>
      </c>
      <c r="J50" s="2">
        <v>818</v>
      </c>
      <c r="K50" s="3" t="s">
        <v>1028</v>
      </c>
      <c r="N50" s="5" t="s">
        <v>1029</v>
      </c>
      <c r="O50" s="5" t="s">
        <v>1030</v>
      </c>
      <c r="P50" t="s">
        <v>1031</v>
      </c>
    </row>
    <row r="51" spans="1:16">
      <c r="A51" t="s">
        <v>1032</v>
      </c>
      <c r="B51" t="s">
        <v>1033</v>
      </c>
      <c r="C51" t="s">
        <v>1034</v>
      </c>
      <c r="D51" t="s">
        <v>1035</v>
      </c>
      <c r="E51" t="s">
        <v>1036</v>
      </c>
      <c r="F51">
        <v>174</v>
      </c>
      <c r="G51" t="s">
        <v>1037</v>
      </c>
      <c r="I51" s="2" t="s">
        <v>1038</v>
      </c>
      <c r="J51" s="2">
        <v>232</v>
      </c>
      <c r="K51" s="3" t="s">
        <v>1039</v>
      </c>
      <c r="N51" s="5" t="s">
        <v>1040</v>
      </c>
      <c r="O51" s="5" t="s">
        <v>1041</v>
      </c>
      <c r="P51" t="s">
        <v>1042</v>
      </c>
    </row>
    <row r="52" spans="1:16">
      <c r="A52" t="s">
        <v>1043</v>
      </c>
      <c r="B52" t="s">
        <v>1044</v>
      </c>
      <c r="C52" t="s">
        <v>1045</v>
      </c>
      <c r="D52" t="s">
        <v>1046</v>
      </c>
      <c r="E52" t="s">
        <v>957</v>
      </c>
      <c r="F52">
        <v>188</v>
      </c>
      <c r="G52" t="s">
        <v>958</v>
      </c>
      <c r="I52" s="2" t="s">
        <v>1047</v>
      </c>
      <c r="J52" s="2">
        <v>230</v>
      </c>
      <c r="K52" s="3" t="s">
        <v>1048</v>
      </c>
      <c r="N52" s="5" t="s">
        <v>1049</v>
      </c>
      <c r="O52" s="5" t="s">
        <v>1050</v>
      </c>
      <c r="P52" t="s">
        <v>1051</v>
      </c>
    </row>
    <row r="53" spans="1:16">
      <c r="A53" t="s">
        <v>1052</v>
      </c>
      <c r="B53" t="s">
        <v>1053</v>
      </c>
      <c r="C53" t="s">
        <v>1054</v>
      </c>
      <c r="D53" t="s">
        <v>1055</v>
      </c>
      <c r="E53" t="s">
        <v>800</v>
      </c>
      <c r="F53">
        <v>952</v>
      </c>
      <c r="G53" t="s">
        <v>801</v>
      </c>
      <c r="I53" s="2" t="s">
        <v>539</v>
      </c>
      <c r="J53" s="2">
        <v>978</v>
      </c>
      <c r="K53" s="3" t="s">
        <v>540</v>
      </c>
      <c r="N53" s="5" t="s">
        <v>1056</v>
      </c>
      <c r="O53" s="5" t="s">
        <v>1057</v>
      </c>
      <c r="P53" t="s">
        <v>1058</v>
      </c>
    </row>
    <row r="54" spans="1:16">
      <c r="A54" t="s">
        <v>1059</v>
      </c>
      <c r="B54" t="s">
        <v>1060</v>
      </c>
      <c r="C54" t="s">
        <v>1061</v>
      </c>
      <c r="D54" t="s">
        <v>1062</v>
      </c>
      <c r="E54" t="s">
        <v>1063</v>
      </c>
      <c r="F54">
        <v>191</v>
      </c>
      <c r="G54" t="s">
        <v>1064</v>
      </c>
      <c r="I54" s="2" t="s">
        <v>1065</v>
      </c>
      <c r="J54" s="2">
        <v>242</v>
      </c>
      <c r="K54" s="3" t="s">
        <v>1066</v>
      </c>
      <c r="N54" s="5" t="s">
        <v>1067</v>
      </c>
      <c r="O54" s="5" t="s">
        <v>1068</v>
      </c>
      <c r="P54" t="s">
        <v>1069</v>
      </c>
    </row>
    <row r="55" spans="1:16">
      <c r="A55" t="s">
        <v>1070</v>
      </c>
      <c r="B55" t="s">
        <v>1071</v>
      </c>
      <c r="C55" t="s">
        <v>1072</v>
      </c>
      <c r="D55" t="s">
        <v>1073</v>
      </c>
      <c r="E55" t="s">
        <v>968</v>
      </c>
      <c r="F55">
        <v>931</v>
      </c>
      <c r="G55" t="s">
        <v>969</v>
      </c>
      <c r="I55" s="2" t="s">
        <v>1074</v>
      </c>
      <c r="J55" s="2">
        <v>238</v>
      </c>
      <c r="K55" s="3" t="s">
        <v>1075</v>
      </c>
      <c r="N55" s="5" t="s">
        <v>1076</v>
      </c>
      <c r="O55" s="5" t="s">
        <v>1077</v>
      </c>
      <c r="P55" t="s">
        <v>1078</v>
      </c>
    </row>
    <row r="56" spans="1:16">
      <c r="A56" t="s">
        <v>1079</v>
      </c>
      <c r="B56" t="s">
        <v>1080</v>
      </c>
      <c r="C56" t="s">
        <v>1081</v>
      </c>
      <c r="D56" t="s">
        <v>1082</v>
      </c>
      <c r="E56" t="s">
        <v>539</v>
      </c>
      <c r="F56">
        <v>978</v>
      </c>
      <c r="G56" t="s">
        <v>540</v>
      </c>
      <c r="I56" s="2" t="s">
        <v>1083</v>
      </c>
      <c r="J56" s="2">
        <v>826</v>
      </c>
      <c r="K56" s="3" t="s">
        <v>1084</v>
      </c>
      <c r="N56" s="5" t="s">
        <v>1085</v>
      </c>
      <c r="O56" s="5" t="s">
        <v>1086</v>
      </c>
      <c r="P56" t="s">
        <v>1087</v>
      </c>
    </row>
    <row r="57" spans="1:16">
      <c r="A57" t="s">
        <v>1088</v>
      </c>
      <c r="B57" t="s">
        <v>1089</v>
      </c>
      <c r="C57" t="s">
        <v>1090</v>
      </c>
      <c r="D57" t="s">
        <v>1091</v>
      </c>
      <c r="E57" t="s">
        <v>984</v>
      </c>
      <c r="F57">
        <v>203</v>
      </c>
      <c r="G57" t="s">
        <v>985</v>
      </c>
      <c r="I57" s="2" t="s">
        <v>1092</v>
      </c>
      <c r="J57" s="2">
        <v>981</v>
      </c>
      <c r="K57" s="3" t="s">
        <v>1093</v>
      </c>
      <c r="N57" s="5" t="s">
        <v>1094</v>
      </c>
      <c r="O57" s="5" t="s">
        <v>1095</v>
      </c>
      <c r="P57" t="s">
        <v>1096</v>
      </c>
    </row>
    <row r="58" spans="1:16">
      <c r="A58" t="s">
        <v>1097</v>
      </c>
      <c r="B58" t="s">
        <v>1098</v>
      </c>
      <c r="C58" t="s">
        <v>1099</v>
      </c>
      <c r="D58" t="s">
        <v>1100</v>
      </c>
      <c r="E58" t="s">
        <v>907</v>
      </c>
      <c r="F58">
        <v>976</v>
      </c>
      <c r="G58" t="s">
        <v>908</v>
      </c>
      <c r="I58" s="2" t="s">
        <v>1101</v>
      </c>
      <c r="J58" s="2">
        <v>0</v>
      </c>
      <c r="K58" s="3" t="s">
        <v>1102</v>
      </c>
      <c r="N58" s="5" t="s">
        <v>1103</v>
      </c>
      <c r="O58" s="5" t="s">
        <v>1104</v>
      </c>
      <c r="P58" t="s">
        <v>1105</v>
      </c>
    </row>
    <row r="59" spans="1:16">
      <c r="A59" t="s">
        <v>1106</v>
      </c>
      <c r="B59" t="s">
        <v>1107</v>
      </c>
      <c r="C59" t="s">
        <v>1108</v>
      </c>
      <c r="D59" t="s">
        <v>1109</v>
      </c>
      <c r="E59" t="s">
        <v>1002</v>
      </c>
      <c r="F59">
        <v>208</v>
      </c>
      <c r="G59" t="s">
        <v>1003</v>
      </c>
      <c r="I59" s="2" t="s">
        <v>1110</v>
      </c>
      <c r="J59" s="2">
        <v>936</v>
      </c>
      <c r="K59" s="3" t="s">
        <v>1111</v>
      </c>
      <c r="N59" s="5" t="s">
        <v>1112</v>
      </c>
      <c r="O59" s="5" t="s">
        <v>1113</v>
      </c>
      <c r="P59" t="s">
        <v>1114</v>
      </c>
    </row>
    <row r="60" spans="1:16">
      <c r="A60" t="s">
        <v>1115</v>
      </c>
      <c r="B60" t="s">
        <v>1116</v>
      </c>
      <c r="C60" t="s">
        <v>1117</v>
      </c>
      <c r="D60" t="s">
        <v>1118</v>
      </c>
      <c r="E60" t="s">
        <v>993</v>
      </c>
      <c r="F60">
        <v>262</v>
      </c>
      <c r="G60" t="s">
        <v>994</v>
      </c>
      <c r="I60" s="2" t="s">
        <v>1119</v>
      </c>
      <c r="J60" s="2">
        <v>292</v>
      </c>
      <c r="K60" s="3" t="s">
        <v>1120</v>
      </c>
      <c r="N60" s="5" t="s">
        <v>1121</v>
      </c>
      <c r="O60" s="5" t="s">
        <v>1122</v>
      </c>
      <c r="P60" t="s">
        <v>1123</v>
      </c>
    </row>
    <row r="61" spans="1:16">
      <c r="A61" t="s">
        <v>1124</v>
      </c>
      <c r="B61" t="s">
        <v>1125</v>
      </c>
      <c r="C61" t="s">
        <v>1126</v>
      </c>
      <c r="D61" t="s">
        <v>1127</v>
      </c>
      <c r="E61" t="s">
        <v>614</v>
      </c>
      <c r="F61">
        <v>951</v>
      </c>
      <c r="G61" t="s">
        <v>615</v>
      </c>
      <c r="I61" s="2" t="s">
        <v>1128</v>
      </c>
      <c r="J61" s="2">
        <v>270</v>
      </c>
      <c r="K61" s="3" t="s">
        <v>1129</v>
      </c>
      <c r="N61" s="5" t="s">
        <v>1130</v>
      </c>
      <c r="O61" s="5" t="s">
        <v>1131</v>
      </c>
      <c r="P61" t="s">
        <v>1132</v>
      </c>
    </row>
    <row r="62" spans="1:16">
      <c r="A62" t="s">
        <v>1133</v>
      </c>
      <c r="B62" t="s">
        <v>1134</v>
      </c>
      <c r="C62" t="s">
        <v>1135</v>
      </c>
      <c r="D62" t="s">
        <v>1136</v>
      </c>
      <c r="E62" t="s">
        <v>1011</v>
      </c>
      <c r="F62">
        <v>214</v>
      </c>
      <c r="G62" t="s">
        <v>1012</v>
      </c>
      <c r="I62" s="2" t="s">
        <v>1137</v>
      </c>
      <c r="J62" s="2">
        <v>324</v>
      </c>
      <c r="K62" s="3" t="s">
        <v>1138</v>
      </c>
      <c r="N62" s="5" t="s">
        <v>1139</v>
      </c>
      <c r="O62" s="5" t="s">
        <v>1140</v>
      </c>
      <c r="P62" t="s">
        <v>1141</v>
      </c>
    </row>
    <row r="63" spans="1:16">
      <c r="A63" t="s">
        <v>1142</v>
      </c>
      <c r="B63" t="s">
        <v>1143</v>
      </c>
      <c r="C63" t="s">
        <v>1144</v>
      </c>
      <c r="D63" t="s">
        <v>1145</v>
      </c>
      <c r="E63" t="s">
        <v>88</v>
      </c>
      <c r="F63">
        <v>840</v>
      </c>
      <c r="G63" t="s">
        <v>510</v>
      </c>
      <c r="I63" s="2" t="s">
        <v>1146</v>
      </c>
      <c r="J63" s="2">
        <v>320</v>
      </c>
      <c r="K63" s="3" t="s">
        <v>1147</v>
      </c>
      <c r="N63" s="5" t="s">
        <v>1148</v>
      </c>
      <c r="O63" s="5" t="s">
        <v>1149</v>
      </c>
      <c r="P63" t="s">
        <v>1150</v>
      </c>
    </row>
    <row r="64" spans="1:16">
      <c r="A64" t="s">
        <v>1151</v>
      </c>
      <c r="B64" t="s">
        <v>1152</v>
      </c>
      <c r="C64" t="s">
        <v>1153</v>
      </c>
      <c r="D64" t="s">
        <v>1154</v>
      </c>
      <c r="E64" t="s">
        <v>1027</v>
      </c>
      <c r="F64">
        <v>818</v>
      </c>
      <c r="G64" t="s">
        <v>1028</v>
      </c>
      <c r="I64" s="2" t="s">
        <v>1155</v>
      </c>
      <c r="J64" s="2">
        <v>328</v>
      </c>
      <c r="K64" s="3" t="s">
        <v>1156</v>
      </c>
      <c r="N64" s="5" t="s">
        <v>1157</v>
      </c>
      <c r="O64" s="5" t="s">
        <v>1158</v>
      </c>
      <c r="P64" t="s">
        <v>1159</v>
      </c>
    </row>
    <row r="65" spans="1:16">
      <c r="A65" t="s">
        <v>1160</v>
      </c>
      <c r="B65" t="s">
        <v>1161</v>
      </c>
      <c r="C65" t="s">
        <v>1162</v>
      </c>
      <c r="D65" t="s">
        <v>1163</v>
      </c>
      <c r="E65" t="s">
        <v>88</v>
      </c>
      <c r="F65">
        <v>840</v>
      </c>
      <c r="G65" t="s">
        <v>510</v>
      </c>
      <c r="I65" s="2" t="s">
        <v>1164</v>
      </c>
      <c r="J65" s="2">
        <v>344</v>
      </c>
      <c r="K65" s="3" t="s">
        <v>1165</v>
      </c>
      <c r="N65" s="5" t="s">
        <v>1166</v>
      </c>
      <c r="O65" s="5" t="s">
        <v>1167</v>
      </c>
      <c r="P65" t="s">
        <v>1168</v>
      </c>
    </row>
    <row r="66" spans="1:16">
      <c r="A66" t="s">
        <v>1169</v>
      </c>
      <c r="B66" t="s">
        <v>1170</v>
      </c>
      <c r="C66" t="s">
        <v>1171</v>
      </c>
      <c r="D66" t="s">
        <v>1172</v>
      </c>
      <c r="E66" t="s">
        <v>935</v>
      </c>
      <c r="F66">
        <v>950</v>
      </c>
      <c r="G66" t="s">
        <v>936</v>
      </c>
      <c r="I66" s="2" t="s">
        <v>1173</v>
      </c>
      <c r="J66" s="2">
        <v>340</v>
      </c>
      <c r="K66" s="3" t="s">
        <v>1174</v>
      </c>
      <c r="N66" s="5" t="s">
        <v>1175</v>
      </c>
      <c r="O66" s="5" t="s">
        <v>1176</v>
      </c>
      <c r="P66" t="s">
        <v>1177</v>
      </c>
    </row>
    <row r="67" spans="1:16">
      <c r="A67" t="s">
        <v>1178</v>
      </c>
      <c r="B67" t="s">
        <v>1179</v>
      </c>
      <c r="C67" t="s">
        <v>1180</v>
      </c>
      <c r="D67" t="s">
        <v>1181</v>
      </c>
      <c r="E67" t="s">
        <v>1038</v>
      </c>
      <c r="F67">
        <v>232</v>
      </c>
      <c r="G67" t="s">
        <v>1039</v>
      </c>
      <c r="I67" s="2" t="s">
        <v>1063</v>
      </c>
      <c r="J67" s="2">
        <v>191</v>
      </c>
      <c r="K67" s="3" t="s">
        <v>1064</v>
      </c>
      <c r="N67" s="5" t="s">
        <v>1182</v>
      </c>
      <c r="O67" s="5" t="s">
        <v>1183</v>
      </c>
      <c r="P67" t="s">
        <v>1184</v>
      </c>
    </row>
    <row r="68" spans="1:16">
      <c r="A68" t="s">
        <v>1185</v>
      </c>
      <c r="B68" t="s">
        <v>1186</v>
      </c>
      <c r="C68" t="s">
        <v>1187</v>
      </c>
      <c r="D68" t="s">
        <v>1188</v>
      </c>
      <c r="E68" t="s">
        <v>539</v>
      </c>
      <c r="F68">
        <v>978</v>
      </c>
      <c r="G68" t="s">
        <v>540</v>
      </c>
      <c r="I68" s="2" t="s">
        <v>1189</v>
      </c>
      <c r="J68" s="2">
        <v>332</v>
      </c>
      <c r="K68" s="3" t="s">
        <v>1190</v>
      </c>
      <c r="N68" s="5" t="s">
        <v>1191</v>
      </c>
      <c r="O68" s="5" t="s">
        <v>1192</v>
      </c>
      <c r="P68" t="s">
        <v>1193</v>
      </c>
    </row>
    <row r="69" spans="1:16">
      <c r="A69" t="s">
        <v>1194</v>
      </c>
      <c r="B69" t="s">
        <v>1195</v>
      </c>
      <c r="C69" t="s">
        <v>1196</v>
      </c>
      <c r="D69" t="s">
        <v>1197</v>
      </c>
      <c r="E69" t="s">
        <v>1198</v>
      </c>
      <c r="F69">
        <v>748</v>
      </c>
      <c r="G69" t="s">
        <v>1199</v>
      </c>
      <c r="I69" s="2" t="s">
        <v>1200</v>
      </c>
      <c r="J69" s="2">
        <v>348</v>
      </c>
      <c r="K69" s="3" t="s">
        <v>1201</v>
      </c>
      <c r="N69" s="5" t="s">
        <v>1202</v>
      </c>
      <c r="O69" s="5" t="s">
        <v>1203</v>
      </c>
      <c r="P69" t="s">
        <v>1204</v>
      </c>
    </row>
    <row r="70" spans="1:16">
      <c r="A70" t="s">
        <v>1205</v>
      </c>
      <c r="B70" t="s">
        <v>1206</v>
      </c>
      <c r="C70" t="s">
        <v>1207</v>
      </c>
      <c r="D70" t="s">
        <v>1208</v>
      </c>
      <c r="E70" t="s">
        <v>1047</v>
      </c>
      <c r="F70">
        <v>230</v>
      </c>
      <c r="G70" t="s">
        <v>1048</v>
      </c>
      <c r="I70" s="2" t="s">
        <v>1209</v>
      </c>
      <c r="J70" s="2">
        <v>360</v>
      </c>
      <c r="K70" s="3" t="s">
        <v>1210</v>
      </c>
      <c r="N70" s="5" t="s">
        <v>1211</v>
      </c>
      <c r="O70" s="5" t="s">
        <v>1212</v>
      </c>
      <c r="P70" t="s">
        <v>1213</v>
      </c>
    </row>
    <row r="71" spans="1:16">
      <c r="A71" t="s">
        <v>1214</v>
      </c>
      <c r="B71" t="s">
        <v>1215</v>
      </c>
      <c r="C71" t="s">
        <v>1216</v>
      </c>
      <c r="D71" t="s">
        <v>1217</v>
      </c>
      <c r="E71" t="s">
        <v>1074</v>
      </c>
      <c r="F71">
        <v>238</v>
      </c>
      <c r="G71" t="s">
        <v>1075</v>
      </c>
      <c r="I71" s="2" t="s">
        <v>1218</v>
      </c>
      <c r="J71" s="2">
        <v>376</v>
      </c>
      <c r="K71" s="3" t="s">
        <v>1219</v>
      </c>
      <c r="N71" s="5" t="s">
        <v>1220</v>
      </c>
      <c r="O71" s="5" t="s">
        <v>1221</v>
      </c>
      <c r="P71" t="s">
        <v>1222</v>
      </c>
    </row>
    <row r="72" spans="1:16">
      <c r="A72" t="s">
        <v>1223</v>
      </c>
      <c r="B72" t="s">
        <v>1224</v>
      </c>
      <c r="C72" t="s">
        <v>1225</v>
      </c>
      <c r="D72" t="s">
        <v>1226</v>
      </c>
      <c r="E72" t="s">
        <v>1002</v>
      </c>
      <c r="F72">
        <v>208</v>
      </c>
      <c r="G72" t="s">
        <v>1003</v>
      </c>
      <c r="I72" s="2" t="s">
        <v>1227</v>
      </c>
      <c r="J72" s="2">
        <v>0</v>
      </c>
      <c r="K72" s="3" t="s">
        <v>1228</v>
      </c>
      <c r="N72" s="5" t="s">
        <v>1229</v>
      </c>
      <c r="O72" s="5" t="s">
        <v>1230</v>
      </c>
      <c r="P72" t="s">
        <v>1231</v>
      </c>
    </row>
    <row r="73" spans="1:16">
      <c r="A73" t="s">
        <v>1232</v>
      </c>
      <c r="B73" t="s">
        <v>1233</v>
      </c>
      <c r="C73" t="s">
        <v>1234</v>
      </c>
      <c r="D73" t="s">
        <v>1235</v>
      </c>
      <c r="E73" t="s">
        <v>1065</v>
      </c>
      <c r="F73">
        <v>242</v>
      </c>
      <c r="G73" t="s">
        <v>1066</v>
      </c>
      <c r="I73" s="2" t="s">
        <v>1236</v>
      </c>
      <c r="J73" s="2">
        <v>356</v>
      </c>
      <c r="K73" s="3" t="s">
        <v>1237</v>
      </c>
    </row>
    <row r="74" spans="1:16">
      <c r="A74" t="s">
        <v>1238</v>
      </c>
      <c r="B74" t="s">
        <v>1239</v>
      </c>
      <c r="C74" t="s">
        <v>1240</v>
      </c>
      <c r="D74" t="s">
        <v>1241</v>
      </c>
      <c r="E74" t="s">
        <v>539</v>
      </c>
      <c r="F74">
        <v>978</v>
      </c>
      <c r="G74" t="s">
        <v>540</v>
      </c>
      <c r="I74" s="2" t="s">
        <v>1242</v>
      </c>
      <c r="J74" s="2">
        <v>368</v>
      </c>
      <c r="K74" s="3" t="s">
        <v>1243</v>
      </c>
    </row>
    <row r="75" spans="1:16">
      <c r="A75" t="s">
        <v>1244</v>
      </c>
      <c r="B75" t="s">
        <v>1245</v>
      </c>
      <c r="C75" t="s">
        <v>1246</v>
      </c>
      <c r="D75" t="s">
        <v>1247</v>
      </c>
      <c r="E75" t="s">
        <v>539</v>
      </c>
      <c r="F75">
        <v>978</v>
      </c>
      <c r="G75" t="s">
        <v>540</v>
      </c>
      <c r="I75" s="2" t="s">
        <v>1248</v>
      </c>
      <c r="J75" s="2">
        <v>364</v>
      </c>
      <c r="K75" s="3" t="s">
        <v>1249</v>
      </c>
    </row>
    <row r="76" spans="1:16">
      <c r="A76" t="s">
        <v>1250</v>
      </c>
      <c r="B76" t="s">
        <v>1251</v>
      </c>
      <c r="C76" t="s">
        <v>1252</v>
      </c>
      <c r="D76" t="s">
        <v>1253</v>
      </c>
      <c r="E76" t="s">
        <v>539</v>
      </c>
      <c r="F76">
        <v>978</v>
      </c>
      <c r="G76" t="s">
        <v>540</v>
      </c>
      <c r="I76" s="2" t="s">
        <v>1254</v>
      </c>
      <c r="J76" s="2">
        <v>352</v>
      </c>
      <c r="K76" s="3" t="s">
        <v>1255</v>
      </c>
    </row>
    <row r="77" spans="1:16">
      <c r="A77" t="s">
        <v>1256</v>
      </c>
      <c r="B77" t="s">
        <v>1257</v>
      </c>
      <c r="C77" t="s">
        <v>1258</v>
      </c>
      <c r="D77" t="s">
        <v>1259</v>
      </c>
      <c r="E77" t="s">
        <v>539</v>
      </c>
      <c r="F77">
        <v>978</v>
      </c>
      <c r="G77" t="s">
        <v>540</v>
      </c>
      <c r="I77" s="2" t="s">
        <v>1260</v>
      </c>
      <c r="J77" s="2">
        <v>0</v>
      </c>
      <c r="K77" s="3" t="s">
        <v>1261</v>
      </c>
    </row>
    <row r="78" spans="1:16">
      <c r="A78" t="s">
        <v>1262</v>
      </c>
      <c r="B78" t="s">
        <v>1263</v>
      </c>
      <c r="C78" t="s">
        <v>1264</v>
      </c>
      <c r="D78" t="s">
        <v>1265</v>
      </c>
      <c r="E78" t="s">
        <v>539</v>
      </c>
      <c r="F78">
        <v>978</v>
      </c>
      <c r="G78" t="s">
        <v>540</v>
      </c>
      <c r="I78" s="2" t="s">
        <v>1266</v>
      </c>
      <c r="J78" s="2">
        <v>388</v>
      </c>
      <c r="K78" s="3" t="s">
        <v>1267</v>
      </c>
    </row>
    <row r="79" spans="1:16">
      <c r="A79" t="s">
        <v>1268</v>
      </c>
      <c r="B79" t="s">
        <v>1269</v>
      </c>
      <c r="C79" t="s">
        <v>1270</v>
      </c>
      <c r="D79" t="s">
        <v>1271</v>
      </c>
      <c r="E79" t="s">
        <v>935</v>
      </c>
      <c r="F79">
        <v>950</v>
      </c>
      <c r="G79" t="s">
        <v>936</v>
      </c>
      <c r="I79" s="2" t="s">
        <v>1272</v>
      </c>
      <c r="J79" s="2">
        <v>400</v>
      </c>
      <c r="K79" s="3" t="s">
        <v>1273</v>
      </c>
    </row>
    <row r="80" spans="1:16">
      <c r="A80" t="s">
        <v>1274</v>
      </c>
      <c r="B80" t="s">
        <v>1275</v>
      </c>
      <c r="C80" t="s">
        <v>1276</v>
      </c>
      <c r="D80" t="s">
        <v>1277</v>
      </c>
      <c r="E80" t="s">
        <v>1128</v>
      </c>
      <c r="F80">
        <v>270</v>
      </c>
      <c r="G80" t="s">
        <v>1129</v>
      </c>
      <c r="I80" s="2" t="s">
        <v>1278</v>
      </c>
      <c r="J80" s="2">
        <v>392</v>
      </c>
      <c r="K80" s="3" t="s">
        <v>1279</v>
      </c>
    </row>
    <row r="81" spans="1:11">
      <c r="A81" t="s">
        <v>1280</v>
      </c>
      <c r="B81" t="s">
        <v>1281</v>
      </c>
      <c r="C81" t="s">
        <v>1282</v>
      </c>
      <c r="D81" t="s">
        <v>1283</v>
      </c>
      <c r="E81" t="s">
        <v>1092</v>
      </c>
      <c r="F81">
        <v>981</v>
      </c>
      <c r="G81" t="s">
        <v>1093</v>
      </c>
      <c r="I81" s="2" t="s">
        <v>1284</v>
      </c>
      <c r="J81" s="2">
        <v>404</v>
      </c>
      <c r="K81" s="3" t="s">
        <v>1285</v>
      </c>
    </row>
    <row r="82" spans="1:11">
      <c r="A82" t="s">
        <v>1286</v>
      </c>
      <c r="B82" t="s">
        <v>1287</v>
      </c>
      <c r="C82" t="s">
        <v>1288</v>
      </c>
      <c r="D82" t="s">
        <v>1289</v>
      </c>
      <c r="E82" t="s">
        <v>539</v>
      </c>
      <c r="F82">
        <v>978</v>
      </c>
      <c r="G82" t="s">
        <v>540</v>
      </c>
      <c r="I82" s="2" t="s">
        <v>1290</v>
      </c>
      <c r="J82" s="2">
        <v>417</v>
      </c>
      <c r="K82" s="3" t="s">
        <v>1291</v>
      </c>
    </row>
    <row r="83" spans="1:11">
      <c r="A83" t="s">
        <v>1292</v>
      </c>
      <c r="B83" t="s">
        <v>1293</v>
      </c>
      <c r="C83" t="s">
        <v>1294</v>
      </c>
      <c r="D83" t="s">
        <v>1295</v>
      </c>
      <c r="E83" t="s">
        <v>1110</v>
      </c>
      <c r="F83">
        <v>936</v>
      </c>
      <c r="G83" t="s">
        <v>1111</v>
      </c>
      <c r="I83" s="2" t="s">
        <v>925</v>
      </c>
      <c r="J83" s="2">
        <v>116</v>
      </c>
      <c r="K83" s="3" t="s">
        <v>926</v>
      </c>
    </row>
    <row r="84" spans="1:11">
      <c r="A84" t="s">
        <v>1296</v>
      </c>
      <c r="B84" t="s">
        <v>1297</v>
      </c>
      <c r="C84" t="s">
        <v>1298</v>
      </c>
      <c r="D84" t="s">
        <v>1299</v>
      </c>
      <c r="E84" t="s">
        <v>1119</v>
      </c>
      <c r="F84">
        <v>292</v>
      </c>
      <c r="G84" t="s">
        <v>1120</v>
      </c>
      <c r="I84" s="2" t="s">
        <v>1036</v>
      </c>
      <c r="J84" s="2">
        <v>174</v>
      </c>
      <c r="K84" s="3" t="s">
        <v>1037</v>
      </c>
    </row>
    <row r="85" spans="1:11">
      <c r="A85" t="s">
        <v>1300</v>
      </c>
      <c r="B85" t="s">
        <v>1301</v>
      </c>
      <c r="C85" t="s">
        <v>1302</v>
      </c>
      <c r="D85" t="s">
        <v>1303</v>
      </c>
      <c r="E85" t="s">
        <v>539</v>
      </c>
      <c r="F85">
        <v>978</v>
      </c>
      <c r="G85" t="s">
        <v>540</v>
      </c>
      <c r="I85" s="2" t="s">
        <v>1304</v>
      </c>
      <c r="J85" s="2">
        <v>408</v>
      </c>
      <c r="K85" s="3" t="s">
        <v>1305</v>
      </c>
    </row>
    <row r="86" spans="1:11">
      <c r="A86" t="s">
        <v>1306</v>
      </c>
      <c r="B86" t="s">
        <v>1307</v>
      </c>
      <c r="C86" t="s">
        <v>1308</v>
      </c>
      <c r="D86" t="s">
        <v>1309</v>
      </c>
      <c r="E86" t="s">
        <v>1002</v>
      </c>
      <c r="F86">
        <v>208</v>
      </c>
      <c r="G86" t="s">
        <v>1003</v>
      </c>
      <c r="I86" s="2" t="s">
        <v>1310</v>
      </c>
      <c r="J86" s="2">
        <v>410</v>
      </c>
      <c r="K86" s="3" t="s">
        <v>1311</v>
      </c>
    </row>
    <row r="87" spans="1:11">
      <c r="A87" t="s">
        <v>1312</v>
      </c>
      <c r="B87" t="s">
        <v>1313</v>
      </c>
      <c r="C87" t="s">
        <v>1314</v>
      </c>
      <c r="D87" t="s">
        <v>1315</v>
      </c>
      <c r="E87" t="s">
        <v>614</v>
      </c>
      <c r="F87">
        <v>951</v>
      </c>
      <c r="G87" t="s">
        <v>615</v>
      </c>
      <c r="I87" s="2" t="s">
        <v>1316</v>
      </c>
      <c r="J87" s="2">
        <v>414</v>
      </c>
      <c r="K87" s="3" t="s">
        <v>1317</v>
      </c>
    </row>
    <row r="88" spans="1:11">
      <c r="A88" t="s">
        <v>1318</v>
      </c>
      <c r="B88" t="s">
        <v>1319</v>
      </c>
      <c r="C88" t="s">
        <v>1320</v>
      </c>
      <c r="D88" t="s">
        <v>1321</v>
      </c>
      <c r="E88" t="s">
        <v>539</v>
      </c>
      <c r="F88">
        <v>978</v>
      </c>
      <c r="G88" t="s">
        <v>540</v>
      </c>
      <c r="I88" s="2" t="s">
        <v>966</v>
      </c>
      <c r="J88" s="2">
        <v>136</v>
      </c>
      <c r="K88" s="3" t="s">
        <v>967</v>
      </c>
    </row>
    <row r="89" spans="1:11">
      <c r="A89" t="s">
        <v>1322</v>
      </c>
      <c r="B89" t="s">
        <v>1323</v>
      </c>
      <c r="C89" t="s">
        <v>1324</v>
      </c>
      <c r="D89" t="s">
        <v>1325</v>
      </c>
      <c r="E89" t="s">
        <v>88</v>
      </c>
      <c r="F89">
        <v>840</v>
      </c>
      <c r="G89" t="s">
        <v>510</v>
      </c>
      <c r="I89" s="2" t="s">
        <v>1326</v>
      </c>
      <c r="J89" s="2">
        <v>398</v>
      </c>
      <c r="K89" s="3" t="s">
        <v>1327</v>
      </c>
    </row>
    <row r="90" spans="1:11">
      <c r="A90" t="s">
        <v>1328</v>
      </c>
      <c r="B90" t="s">
        <v>1329</v>
      </c>
      <c r="C90" t="s">
        <v>1330</v>
      </c>
      <c r="D90" t="s">
        <v>1331</v>
      </c>
      <c r="E90" t="s">
        <v>1146</v>
      </c>
      <c r="F90">
        <v>320</v>
      </c>
      <c r="G90" t="s">
        <v>1147</v>
      </c>
      <c r="I90" s="2" t="s">
        <v>1332</v>
      </c>
      <c r="J90" s="2">
        <v>418</v>
      </c>
      <c r="K90" s="3" t="s">
        <v>1333</v>
      </c>
    </row>
    <row r="91" spans="1:11">
      <c r="A91" t="s">
        <v>1334</v>
      </c>
      <c r="B91" t="s">
        <v>1335</v>
      </c>
      <c r="C91" t="s">
        <v>1336</v>
      </c>
      <c r="D91" t="s">
        <v>1337</v>
      </c>
      <c r="E91" t="s">
        <v>1101</v>
      </c>
      <c r="F91">
        <v>0</v>
      </c>
      <c r="G91" t="s">
        <v>1102</v>
      </c>
      <c r="I91" s="2" t="s">
        <v>1338</v>
      </c>
      <c r="J91" s="2">
        <v>422</v>
      </c>
      <c r="K91" s="3" t="s">
        <v>1339</v>
      </c>
    </row>
    <row r="92" spans="1:11">
      <c r="A92" t="s">
        <v>1340</v>
      </c>
      <c r="B92" t="s">
        <v>1341</v>
      </c>
      <c r="C92" t="s">
        <v>1342</v>
      </c>
      <c r="D92" t="s">
        <v>1343</v>
      </c>
      <c r="E92" t="s">
        <v>1137</v>
      </c>
      <c r="F92">
        <v>324</v>
      </c>
      <c r="G92" t="s">
        <v>1138</v>
      </c>
      <c r="I92" s="2" t="s">
        <v>1344</v>
      </c>
      <c r="J92" s="2">
        <v>144</v>
      </c>
      <c r="K92" s="3" t="s">
        <v>1345</v>
      </c>
    </row>
    <row r="93" spans="1:11">
      <c r="A93" t="s">
        <v>1346</v>
      </c>
      <c r="B93" t="s">
        <v>1347</v>
      </c>
      <c r="C93" t="s">
        <v>1348</v>
      </c>
      <c r="D93" t="s">
        <v>1349</v>
      </c>
      <c r="E93" t="s">
        <v>800</v>
      </c>
      <c r="F93">
        <v>952</v>
      </c>
      <c r="G93" t="s">
        <v>801</v>
      </c>
      <c r="I93" s="2" t="s">
        <v>1350</v>
      </c>
      <c r="J93" s="2">
        <v>430</v>
      </c>
      <c r="K93" s="3" t="s">
        <v>1351</v>
      </c>
    </row>
    <row r="94" spans="1:11">
      <c r="A94" t="s">
        <v>1352</v>
      </c>
      <c r="B94" t="s">
        <v>1353</v>
      </c>
      <c r="C94" t="s">
        <v>1354</v>
      </c>
      <c r="D94" t="s">
        <v>1355</v>
      </c>
      <c r="E94" t="s">
        <v>1155</v>
      </c>
      <c r="F94">
        <v>328</v>
      </c>
      <c r="G94" t="s">
        <v>1156</v>
      </c>
      <c r="I94" s="2" t="s">
        <v>1356</v>
      </c>
      <c r="J94" s="2">
        <v>426</v>
      </c>
      <c r="K94" s="3" t="s">
        <v>1357</v>
      </c>
    </row>
    <row r="95" spans="1:11">
      <c r="A95" t="s">
        <v>1358</v>
      </c>
      <c r="B95" t="s">
        <v>1359</v>
      </c>
      <c r="C95" t="s">
        <v>1360</v>
      </c>
      <c r="D95" t="s">
        <v>1361</v>
      </c>
      <c r="E95" t="s">
        <v>1189</v>
      </c>
      <c r="F95">
        <v>332</v>
      </c>
      <c r="G95" t="s">
        <v>1190</v>
      </c>
      <c r="I95" s="2" t="s">
        <v>1362</v>
      </c>
      <c r="J95" s="2">
        <v>434</v>
      </c>
      <c r="K95" s="3" t="s">
        <v>1363</v>
      </c>
    </row>
    <row r="96" spans="1:11">
      <c r="A96" t="s">
        <v>1364</v>
      </c>
      <c r="B96" t="s">
        <v>1365</v>
      </c>
      <c r="C96" t="s">
        <v>1366</v>
      </c>
      <c r="D96" t="s">
        <v>1367</v>
      </c>
      <c r="I96" s="2" t="s">
        <v>1368</v>
      </c>
      <c r="J96" s="2">
        <v>504</v>
      </c>
      <c r="K96" s="3" t="s">
        <v>1369</v>
      </c>
    </row>
    <row r="97" spans="1:11">
      <c r="A97" t="s">
        <v>1370</v>
      </c>
      <c r="B97" t="s">
        <v>1371</v>
      </c>
      <c r="C97" t="s">
        <v>1372</v>
      </c>
      <c r="D97" t="s">
        <v>1373</v>
      </c>
      <c r="E97" t="s">
        <v>1173</v>
      </c>
      <c r="F97">
        <v>340</v>
      </c>
      <c r="G97" t="s">
        <v>1174</v>
      </c>
      <c r="I97" s="2" t="s">
        <v>1374</v>
      </c>
      <c r="J97" s="2">
        <v>498</v>
      </c>
      <c r="K97" s="3" t="s">
        <v>1375</v>
      </c>
    </row>
    <row r="98" spans="1:11">
      <c r="A98" t="s">
        <v>1376</v>
      </c>
      <c r="B98" t="s">
        <v>1377</v>
      </c>
      <c r="C98" t="s">
        <v>1378</v>
      </c>
      <c r="D98" t="s">
        <v>1379</v>
      </c>
      <c r="E98" t="s">
        <v>1164</v>
      </c>
      <c r="F98">
        <v>344</v>
      </c>
      <c r="G98" t="s">
        <v>1165</v>
      </c>
      <c r="I98" s="2" t="s">
        <v>1380</v>
      </c>
      <c r="J98" s="2">
        <v>969</v>
      </c>
      <c r="K98" s="3" t="s">
        <v>1381</v>
      </c>
    </row>
    <row r="99" spans="1:11">
      <c r="A99" t="s">
        <v>1382</v>
      </c>
      <c r="B99" t="s">
        <v>1383</v>
      </c>
      <c r="C99" t="s">
        <v>1384</v>
      </c>
      <c r="D99" t="s">
        <v>1385</v>
      </c>
      <c r="E99" t="s">
        <v>1200</v>
      </c>
      <c r="F99">
        <v>348</v>
      </c>
      <c r="G99" t="s">
        <v>1201</v>
      </c>
      <c r="I99" s="2" t="s">
        <v>1386</v>
      </c>
      <c r="J99" s="2">
        <v>807</v>
      </c>
      <c r="K99" s="3" t="s">
        <v>1387</v>
      </c>
    </row>
    <row r="100" spans="1:11">
      <c r="A100" t="s">
        <v>1388</v>
      </c>
      <c r="B100" t="s">
        <v>1389</v>
      </c>
      <c r="C100" t="s">
        <v>1390</v>
      </c>
      <c r="D100" t="s">
        <v>1391</v>
      </c>
      <c r="E100" t="s">
        <v>1254</v>
      </c>
      <c r="F100">
        <v>352</v>
      </c>
      <c r="G100" t="s">
        <v>1255</v>
      </c>
      <c r="I100" s="2" t="s">
        <v>1392</v>
      </c>
      <c r="J100" s="2">
        <v>104</v>
      </c>
      <c r="K100" s="3" t="s">
        <v>1393</v>
      </c>
    </row>
    <row r="101" spans="1:11">
      <c r="A101" t="s">
        <v>1394</v>
      </c>
      <c r="B101" t="s">
        <v>1395</v>
      </c>
      <c r="C101" t="s">
        <v>1396</v>
      </c>
      <c r="D101" t="s">
        <v>1397</v>
      </c>
      <c r="E101" t="s">
        <v>1236</v>
      </c>
      <c r="F101">
        <v>356</v>
      </c>
      <c r="G101" t="s">
        <v>1237</v>
      </c>
      <c r="I101" s="2" t="s">
        <v>1398</v>
      </c>
      <c r="J101" s="2">
        <v>496</v>
      </c>
      <c r="K101" s="3" t="s">
        <v>1399</v>
      </c>
    </row>
    <row r="102" spans="1:11">
      <c r="A102" t="s">
        <v>1400</v>
      </c>
      <c r="B102" t="s">
        <v>1401</v>
      </c>
      <c r="C102" t="s">
        <v>1402</v>
      </c>
      <c r="D102" t="s">
        <v>1403</v>
      </c>
      <c r="E102" t="s">
        <v>1209</v>
      </c>
      <c r="F102">
        <v>360</v>
      </c>
      <c r="G102" t="s">
        <v>1210</v>
      </c>
      <c r="I102" s="2" t="s">
        <v>1404</v>
      </c>
      <c r="J102" s="2">
        <v>446</v>
      </c>
      <c r="K102" s="3" t="s">
        <v>1405</v>
      </c>
    </row>
    <row r="103" spans="1:11">
      <c r="A103" t="s">
        <v>1406</v>
      </c>
      <c r="B103" t="s">
        <v>1407</v>
      </c>
      <c r="C103" t="s">
        <v>1408</v>
      </c>
      <c r="D103" t="s">
        <v>1409</v>
      </c>
      <c r="E103" t="s">
        <v>1248</v>
      </c>
      <c r="F103">
        <v>364</v>
      </c>
      <c r="G103" t="s">
        <v>1249</v>
      </c>
      <c r="I103" s="2" t="s">
        <v>1410</v>
      </c>
      <c r="J103" s="2">
        <v>478</v>
      </c>
      <c r="K103" s="3" t="s">
        <v>1411</v>
      </c>
    </row>
    <row r="104" spans="1:11">
      <c r="A104" t="s">
        <v>1412</v>
      </c>
      <c r="B104" t="s">
        <v>1413</v>
      </c>
      <c r="C104" t="s">
        <v>1414</v>
      </c>
      <c r="D104" t="s">
        <v>1415</v>
      </c>
      <c r="E104" t="s">
        <v>1242</v>
      </c>
      <c r="F104">
        <v>368</v>
      </c>
      <c r="G104" t="s">
        <v>1243</v>
      </c>
      <c r="I104" s="2" t="s">
        <v>1416</v>
      </c>
      <c r="J104" s="2">
        <v>480</v>
      </c>
      <c r="K104" s="3" t="s">
        <v>1417</v>
      </c>
    </row>
    <row r="105" spans="1:11">
      <c r="A105" t="s">
        <v>1418</v>
      </c>
      <c r="B105" t="s">
        <v>1419</v>
      </c>
      <c r="C105" t="s">
        <v>1420</v>
      </c>
      <c r="D105" t="s">
        <v>1421</v>
      </c>
      <c r="E105" t="s">
        <v>539</v>
      </c>
      <c r="F105">
        <v>978</v>
      </c>
      <c r="G105" t="s">
        <v>540</v>
      </c>
      <c r="I105" s="2" t="s">
        <v>1422</v>
      </c>
      <c r="J105" s="2">
        <v>462</v>
      </c>
      <c r="K105" s="3" t="s">
        <v>1423</v>
      </c>
    </row>
    <row r="106" spans="1:11">
      <c r="A106" t="s">
        <v>1424</v>
      </c>
      <c r="B106" t="s">
        <v>1425</v>
      </c>
      <c r="C106" t="s">
        <v>1426</v>
      </c>
      <c r="D106" t="s">
        <v>1427</v>
      </c>
      <c r="E106" t="s">
        <v>1227</v>
      </c>
      <c r="F106">
        <v>0</v>
      </c>
      <c r="G106" t="s">
        <v>1228</v>
      </c>
      <c r="I106" s="2" t="s">
        <v>1428</v>
      </c>
      <c r="J106" s="2">
        <v>454</v>
      </c>
      <c r="K106" s="3" t="s">
        <v>1429</v>
      </c>
    </row>
    <row r="107" spans="1:11">
      <c r="A107" t="s">
        <v>1430</v>
      </c>
      <c r="B107" t="s">
        <v>1431</v>
      </c>
      <c r="C107" t="s">
        <v>1432</v>
      </c>
      <c r="D107" t="s">
        <v>1433</v>
      </c>
      <c r="E107" t="s">
        <v>1218</v>
      </c>
      <c r="F107">
        <v>376</v>
      </c>
      <c r="G107" t="s">
        <v>1219</v>
      </c>
      <c r="I107" s="2" t="s">
        <v>1434</v>
      </c>
      <c r="J107" s="2">
        <v>484</v>
      </c>
      <c r="K107" s="3" t="s">
        <v>1435</v>
      </c>
    </row>
    <row r="108" spans="1:11">
      <c r="A108" t="s">
        <v>1436</v>
      </c>
      <c r="B108" t="s">
        <v>1437</v>
      </c>
      <c r="C108" t="s">
        <v>1438</v>
      </c>
      <c r="D108" t="s">
        <v>1439</v>
      </c>
      <c r="E108" t="s">
        <v>539</v>
      </c>
      <c r="F108">
        <v>978</v>
      </c>
      <c r="G108" t="s">
        <v>540</v>
      </c>
      <c r="I108" s="2" t="s">
        <v>1440</v>
      </c>
      <c r="J108" s="2">
        <v>458</v>
      </c>
      <c r="K108" s="3" t="s">
        <v>1441</v>
      </c>
    </row>
    <row r="109" spans="1:11">
      <c r="A109" t="s">
        <v>1442</v>
      </c>
      <c r="B109" t="s">
        <v>1443</v>
      </c>
      <c r="C109" t="s">
        <v>1444</v>
      </c>
      <c r="D109" t="s">
        <v>1445</v>
      </c>
      <c r="E109" t="s">
        <v>1266</v>
      </c>
      <c r="F109">
        <v>388</v>
      </c>
      <c r="G109" t="s">
        <v>1267</v>
      </c>
      <c r="I109" s="2" t="s">
        <v>1446</v>
      </c>
      <c r="J109" s="2">
        <v>943</v>
      </c>
      <c r="K109" s="3" t="s">
        <v>1447</v>
      </c>
    </row>
    <row r="110" spans="1:11">
      <c r="A110" t="s">
        <v>1448</v>
      </c>
      <c r="B110" t="s">
        <v>1449</v>
      </c>
      <c r="C110" t="s">
        <v>1450</v>
      </c>
      <c r="D110" t="s">
        <v>1451</v>
      </c>
      <c r="E110" t="s">
        <v>1278</v>
      </c>
      <c r="F110">
        <v>392</v>
      </c>
      <c r="G110" t="s">
        <v>1279</v>
      </c>
      <c r="I110" s="2" t="s">
        <v>1452</v>
      </c>
      <c r="J110" s="2">
        <v>516</v>
      </c>
      <c r="K110" s="3" t="s">
        <v>1453</v>
      </c>
    </row>
    <row r="111" spans="1:11">
      <c r="A111" t="s">
        <v>1454</v>
      </c>
      <c r="B111" t="s">
        <v>1455</v>
      </c>
      <c r="C111" t="s">
        <v>1456</v>
      </c>
      <c r="D111" t="s">
        <v>1457</v>
      </c>
      <c r="E111" t="s">
        <v>1260</v>
      </c>
      <c r="F111">
        <v>0</v>
      </c>
      <c r="G111" t="s">
        <v>1261</v>
      </c>
      <c r="I111" s="2" t="s">
        <v>1458</v>
      </c>
      <c r="J111" s="2">
        <v>566</v>
      </c>
      <c r="K111" s="3" t="s">
        <v>1459</v>
      </c>
    </row>
    <row r="112" spans="1:11">
      <c r="A112" t="s">
        <v>1460</v>
      </c>
      <c r="B112" t="s">
        <v>1461</v>
      </c>
      <c r="C112" t="s">
        <v>1462</v>
      </c>
      <c r="D112" t="s">
        <v>1463</v>
      </c>
      <c r="E112" t="s">
        <v>1272</v>
      </c>
      <c r="F112">
        <v>400</v>
      </c>
      <c r="G112" t="s">
        <v>1273</v>
      </c>
      <c r="I112" s="2" t="s">
        <v>1464</v>
      </c>
      <c r="J112" s="2">
        <v>558</v>
      </c>
      <c r="K112" s="3" t="s">
        <v>1465</v>
      </c>
    </row>
    <row r="113" spans="1:11">
      <c r="A113" t="s">
        <v>1466</v>
      </c>
      <c r="B113" t="s">
        <v>1467</v>
      </c>
      <c r="C113" t="s">
        <v>1468</v>
      </c>
      <c r="D113" t="s">
        <v>1469</v>
      </c>
      <c r="E113" t="s">
        <v>1326</v>
      </c>
      <c r="F113">
        <v>398</v>
      </c>
      <c r="G113" t="s">
        <v>1327</v>
      </c>
      <c r="I113" s="2" t="s">
        <v>1470</v>
      </c>
      <c r="J113" s="2">
        <v>578</v>
      </c>
      <c r="K113" s="3" t="s">
        <v>1471</v>
      </c>
    </row>
    <row r="114" spans="1:11">
      <c r="A114" t="s">
        <v>1472</v>
      </c>
      <c r="B114" t="s">
        <v>1473</v>
      </c>
      <c r="C114" t="s">
        <v>1474</v>
      </c>
      <c r="D114" t="s">
        <v>1475</v>
      </c>
      <c r="E114" t="s">
        <v>1284</v>
      </c>
      <c r="F114">
        <v>404</v>
      </c>
      <c r="G114" t="s">
        <v>1285</v>
      </c>
      <c r="I114" s="2" t="s">
        <v>1476</v>
      </c>
      <c r="J114" s="2">
        <v>524</v>
      </c>
      <c r="K114" s="3" t="s">
        <v>1477</v>
      </c>
    </row>
    <row r="115" spans="1:11">
      <c r="A115" t="s">
        <v>1478</v>
      </c>
      <c r="B115" t="s">
        <v>1479</v>
      </c>
      <c r="C115" t="s">
        <v>1480</v>
      </c>
      <c r="D115" t="s">
        <v>1481</v>
      </c>
      <c r="I115" s="2" t="s">
        <v>1482</v>
      </c>
      <c r="J115" s="2">
        <v>554</v>
      </c>
      <c r="K115" s="3" t="s">
        <v>1483</v>
      </c>
    </row>
    <row r="116" spans="1:11">
      <c r="A116" t="s">
        <v>1484</v>
      </c>
      <c r="B116" t="s">
        <v>1485</v>
      </c>
      <c r="C116" t="s">
        <v>1486</v>
      </c>
      <c r="D116" t="s">
        <v>1487</v>
      </c>
      <c r="E116" t="s">
        <v>1304</v>
      </c>
      <c r="F116">
        <v>408</v>
      </c>
      <c r="G116" t="s">
        <v>1305</v>
      </c>
      <c r="I116" s="2" t="s">
        <v>1488</v>
      </c>
      <c r="J116" s="2">
        <v>512</v>
      </c>
      <c r="K116" s="3" t="s">
        <v>1489</v>
      </c>
    </row>
    <row r="117" spans="1:11">
      <c r="A117" t="s">
        <v>1490</v>
      </c>
      <c r="B117" t="s">
        <v>1491</v>
      </c>
      <c r="C117" t="s">
        <v>1492</v>
      </c>
      <c r="D117" t="s">
        <v>1493</v>
      </c>
      <c r="E117" t="s">
        <v>1310</v>
      </c>
      <c r="F117">
        <v>410</v>
      </c>
      <c r="G117" t="s">
        <v>1311</v>
      </c>
      <c r="I117" s="2" t="s">
        <v>1494</v>
      </c>
      <c r="J117" s="2">
        <v>590</v>
      </c>
      <c r="K117" s="3" t="s">
        <v>1495</v>
      </c>
    </row>
    <row r="118" spans="1:11">
      <c r="A118" t="s">
        <v>1496</v>
      </c>
      <c r="B118" t="s">
        <v>1497</v>
      </c>
      <c r="C118" t="s">
        <v>1498</v>
      </c>
      <c r="D118" t="s">
        <v>1499</v>
      </c>
      <c r="E118" t="s">
        <v>539</v>
      </c>
      <c r="F118">
        <v>978</v>
      </c>
      <c r="G118" t="s">
        <v>540</v>
      </c>
      <c r="I118" s="2" t="s">
        <v>1500</v>
      </c>
      <c r="J118" s="2">
        <v>604</v>
      </c>
      <c r="K118" s="3" t="s">
        <v>1501</v>
      </c>
    </row>
    <row r="119" spans="1:11">
      <c r="A119" t="s">
        <v>1502</v>
      </c>
      <c r="B119" t="s">
        <v>1503</v>
      </c>
      <c r="C119" t="s">
        <v>1504</v>
      </c>
      <c r="D119" t="s">
        <v>1505</v>
      </c>
      <c r="E119" t="s">
        <v>1316</v>
      </c>
      <c r="F119">
        <v>414</v>
      </c>
      <c r="G119" t="s">
        <v>1317</v>
      </c>
      <c r="I119" s="2" t="s">
        <v>1506</v>
      </c>
      <c r="J119" s="2">
        <v>598</v>
      </c>
      <c r="K119" s="3" t="s">
        <v>1507</v>
      </c>
    </row>
    <row r="120" spans="1:11">
      <c r="A120" t="s">
        <v>1508</v>
      </c>
      <c r="B120" t="s">
        <v>1509</v>
      </c>
      <c r="C120" t="s">
        <v>1510</v>
      </c>
      <c r="D120" t="s">
        <v>1511</v>
      </c>
      <c r="E120" t="s">
        <v>1290</v>
      </c>
      <c r="F120">
        <v>417</v>
      </c>
      <c r="G120" t="s">
        <v>1291</v>
      </c>
      <c r="I120" s="2" t="s">
        <v>1512</v>
      </c>
      <c r="J120" s="2">
        <v>608</v>
      </c>
      <c r="K120" s="3" t="s">
        <v>1513</v>
      </c>
    </row>
    <row r="121" spans="1:11">
      <c r="A121" t="s">
        <v>1514</v>
      </c>
      <c r="B121" t="s">
        <v>1515</v>
      </c>
      <c r="C121" t="s">
        <v>1516</v>
      </c>
      <c r="D121" t="s">
        <v>1517</v>
      </c>
      <c r="E121" t="s">
        <v>1332</v>
      </c>
      <c r="F121">
        <v>418</v>
      </c>
      <c r="G121" t="s">
        <v>1333</v>
      </c>
      <c r="I121" s="2" t="s">
        <v>1518</v>
      </c>
      <c r="J121" s="2">
        <v>586</v>
      </c>
      <c r="K121" s="3" t="s">
        <v>1519</v>
      </c>
    </row>
    <row r="122" spans="1:11">
      <c r="A122" t="s">
        <v>1520</v>
      </c>
      <c r="B122" t="s">
        <v>1521</v>
      </c>
      <c r="C122" t="s">
        <v>1522</v>
      </c>
      <c r="D122" t="s">
        <v>1523</v>
      </c>
      <c r="E122" t="s">
        <v>539</v>
      </c>
      <c r="F122">
        <v>978</v>
      </c>
      <c r="G122" t="s">
        <v>540</v>
      </c>
      <c r="I122" s="2" t="s">
        <v>1524</v>
      </c>
      <c r="J122" s="2">
        <v>985</v>
      </c>
      <c r="K122" s="3" t="s">
        <v>1525</v>
      </c>
    </row>
    <row r="123" spans="1:11">
      <c r="A123" t="s">
        <v>1526</v>
      </c>
      <c r="B123" t="s">
        <v>1527</v>
      </c>
      <c r="C123" t="s">
        <v>1528</v>
      </c>
      <c r="D123" t="s">
        <v>1529</v>
      </c>
      <c r="E123" t="s">
        <v>1338</v>
      </c>
      <c r="F123">
        <v>422</v>
      </c>
      <c r="G123" t="s">
        <v>1339</v>
      </c>
      <c r="I123" s="2" t="s">
        <v>1530</v>
      </c>
      <c r="J123" s="2">
        <v>600</v>
      </c>
      <c r="K123" s="3" t="s">
        <v>1531</v>
      </c>
    </row>
    <row r="124" spans="1:11">
      <c r="A124" t="s">
        <v>1532</v>
      </c>
      <c r="B124" t="s">
        <v>1533</v>
      </c>
      <c r="C124" t="s">
        <v>1534</v>
      </c>
      <c r="D124" t="s">
        <v>1535</v>
      </c>
      <c r="E124" t="s">
        <v>1356</v>
      </c>
      <c r="F124">
        <v>426</v>
      </c>
      <c r="G124" t="s">
        <v>1357</v>
      </c>
      <c r="I124" s="2" t="s">
        <v>1536</v>
      </c>
      <c r="J124" s="2">
        <v>634</v>
      </c>
      <c r="K124" s="3" t="s">
        <v>1537</v>
      </c>
    </row>
    <row r="125" spans="1:11">
      <c r="A125" t="s">
        <v>1538</v>
      </c>
      <c r="B125" t="s">
        <v>1539</v>
      </c>
      <c r="C125" t="s">
        <v>1540</v>
      </c>
      <c r="D125" t="s">
        <v>1541</v>
      </c>
      <c r="E125" t="s">
        <v>1350</v>
      </c>
      <c r="F125">
        <v>430</v>
      </c>
      <c r="G125" t="s">
        <v>1351</v>
      </c>
      <c r="I125" s="2" t="s">
        <v>1542</v>
      </c>
      <c r="J125" s="2">
        <v>946</v>
      </c>
      <c r="K125" s="3" t="s">
        <v>1543</v>
      </c>
    </row>
    <row r="126" spans="1:11">
      <c r="A126" t="s">
        <v>1544</v>
      </c>
      <c r="B126" t="s">
        <v>1545</v>
      </c>
      <c r="C126" t="s">
        <v>1546</v>
      </c>
      <c r="D126" t="s">
        <v>1547</v>
      </c>
      <c r="E126" t="s">
        <v>1362</v>
      </c>
      <c r="F126">
        <v>434</v>
      </c>
      <c r="G126" t="s">
        <v>1363</v>
      </c>
      <c r="I126" s="2" t="s">
        <v>1548</v>
      </c>
      <c r="J126" s="2">
        <v>941</v>
      </c>
      <c r="K126" s="3" t="s">
        <v>1549</v>
      </c>
    </row>
    <row r="127" spans="1:11">
      <c r="A127" t="s">
        <v>1550</v>
      </c>
      <c r="B127" t="s">
        <v>1551</v>
      </c>
      <c r="C127" t="s">
        <v>1552</v>
      </c>
      <c r="D127" t="s">
        <v>1553</v>
      </c>
      <c r="E127" t="s">
        <v>916</v>
      </c>
      <c r="F127">
        <v>756</v>
      </c>
      <c r="G127" t="s">
        <v>917</v>
      </c>
      <c r="I127" s="2" t="s">
        <v>1554</v>
      </c>
      <c r="J127" s="2">
        <v>643</v>
      </c>
      <c r="K127" s="3" t="s">
        <v>1555</v>
      </c>
    </row>
    <row r="128" spans="1:11">
      <c r="A128" t="s">
        <v>1556</v>
      </c>
      <c r="B128" t="s">
        <v>1557</v>
      </c>
      <c r="C128" t="s">
        <v>1558</v>
      </c>
      <c r="D128" t="s">
        <v>1559</v>
      </c>
      <c r="E128" t="s">
        <v>539</v>
      </c>
      <c r="F128">
        <v>978</v>
      </c>
      <c r="G128" t="s">
        <v>540</v>
      </c>
      <c r="I128" s="2" t="s">
        <v>1560</v>
      </c>
      <c r="J128" s="2">
        <v>646</v>
      </c>
      <c r="K128" s="3" t="s">
        <v>1561</v>
      </c>
    </row>
    <row r="129" spans="1:11">
      <c r="A129" t="s">
        <v>1562</v>
      </c>
      <c r="B129" t="s">
        <v>1563</v>
      </c>
      <c r="C129" t="s">
        <v>1564</v>
      </c>
      <c r="D129" t="s">
        <v>1565</v>
      </c>
      <c r="E129" t="s">
        <v>539</v>
      </c>
      <c r="F129">
        <v>978</v>
      </c>
      <c r="G129" t="s">
        <v>540</v>
      </c>
      <c r="I129" s="2" t="s">
        <v>1566</v>
      </c>
      <c r="J129" s="2">
        <v>682</v>
      </c>
      <c r="K129" s="3" t="s">
        <v>1567</v>
      </c>
    </row>
    <row r="130" spans="1:11">
      <c r="A130" t="s">
        <v>1568</v>
      </c>
      <c r="B130" t="s">
        <v>1569</v>
      </c>
      <c r="C130" t="s">
        <v>1570</v>
      </c>
      <c r="D130" t="s">
        <v>1571</v>
      </c>
      <c r="E130" t="s">
        <v>1404</v>
      </c>
      <c r="F130">
        <v>446</v>
      </c>
      <c r="G130" t="s">
        <v>1405</v>
      </c>
      <c r="I130" s="2" t="s">
        <v>1572</v>
      </c>
      <c r="J130" s="2">
        <v>90</v>
      </c>
      <c r="K130" s="3" t="s">
        <v>1573</v>
      </c>
    </row>
    <row r="131" spans="1:11">
      <c r="A131" t="s">
        <v>1574</v>
      </c>
      <c r="B131" t="s">
        <v>1575</v>
      </c>
      <c r="C131" t="s">
        <v>1386</v>
      </c>
      <c r="D131" t="s">
        <v>1576</v>
      </c>
      <c r="E131" t="s">
        <v>1386</v>
      </c>
      <c r="F131">
        <v>807</v>
      </c>
      <c r="G131" t="s">
        <v>1387</v>
      </c>
      <c r="I131" s="2" t="s">
        <v>1577</v>
      </c>
      <c r="J131" s="2">
        <v>690</v>
      </c>
      <c r="K131" s="3" t="s">
        <v>1578</v>
      </c>
    </row>
    <row r="132" spans="1:11">
      <c r="A132" t="s">
        <v>1579</v>
      </c>
      <c r="B132" t="s">
        <v>1580</v>
      </c>
      <c r="C132" t="s">
        <v>1581</v>
      </c>
      <c r="D132" t="s">
        <v>1582</v>
      </c>
      <c r="E132" t="s">
        <v>1380</v>
      </c>
      <c r="F132">
        <v>969</v>
      </c>
      <c r="G132" t="s">
        <v>1381</v>
      </c>
      <c r="I132" s="2" t="s">
        <v>1583</v>
      </c>
      <c r="J132" s="2">
        <v>938</v>
      </c>
      <c r="K132" s="3" t="s">
        <v>1584</v>
      </c>
    </row>
    <row r="133" spans="1:11">
      <c r="A133" t="s">
        <v>1585</v>
      </c>
      <c r="B133" t="s">
        <v>1586</v>
      </c>
      <c r="C133" t="s">
        <v>1587</v>
      </c>
      <c r="D133" t="s">
        <v>1588</v>
      </c>
      <c r="E133" t="s">
        <v>1428</v>
      </c>
      <c r="F133">
        <v>454</v>
      </c>
      <c r="G133" t="s">
        <v>1429</v>
      </c>
      <c r="I133" s="2" t="s">
        <v>1589</v>
      </c>
      <c r="J133" s="2">
        <v>752</v>
      </c>
      <c r="K133" s="3" t="s">
        <v>1590</v>
      </c>
    </row>
    <row r="134" spans="1:11">
      <c r="A134" t="s">
        <v>1591</v>
      </c>
      <c r="B134" t="s">
        <v>1592</v>
      </c>
      <c r="C134" t="s">
        <v>1593</v>
      </c>
      <c r="D134" t="s">
        <v>1594</v>
      </c>
      <c r="E134" t="s">
        <v>1440</v>
      </c>
      <c r="F134">
        <v>458</v>
      </c>
      <c r="G134" t="s">
        <v>1441</v>
      </c>
      <c r="I134" s="2" t="s">
        <v>1595</v>
      </c>
      <c r="J134" s="2">
        <v>702</v>
      </c>
      <c r="K134" s="3" t="s">
        <v>1596</v>
      </c>
    </row>
    <row r="135" spans="1:11">
      <c r="A135" t="s">
        <v>1597</v>
      </c>
      <c r="B135" t="s">
        <v>1598</v>
      </c>
      <c r="C135" t="s">
        <v>1599</v>
      </c>
      <c r="D135" t="s">
        <v>1600</v>
      </c>
      <c r="E135" t="s">
        <v>1422</v>
      </c>
      <c r="F135">
        <v>462</v>
      </c>
      <c r="G135" t="s">
        <v>1423</v>
      </c>
      <c r="I135" s="2" t="s">
        <v>1601</v>
      </c>
      <c r="J135" s="2">
        <v>654</v>
      </c>
      <c r="K135" s="3" t="s">
        <v>1602</v>
      </c>
    </row>
    <row r="136" spans="1:11">
      <c r="A136" t="s">
        <v>1603</v>
      </c>
      <c r="B136" t="s">
        <v>1604</v>
      </c>
      <c r="C136" t="s">
        <v>1605</v>
      </c>
      <c r="D136" t="s">
        <v>1606</v>
      </c>
      <c r="E136" t="s">
        <v>800</v>
      </c>
      <c r="F136">
        <v>952</v>
      </c>
      <c r="G136" t="s">
        <v>801</v>
      </c>
      <c r="I136" s="2" t="s">
        <v>1607</v>
      </c>
      <c r="J136" s="2">
        <v>694</v>
      </c>
      <c r="K136" s="3" t="s">
        <v>1608</v>
      </c>
    </row>
    <row r="137" spans="1:11">
      <c r="A137" t="s">
        <v>1609</v>
      </c>
      <c r="B137" t="s">
        <v>1610</v>
      </c>
      <c r="C137" t="s">
        <v>1611</v>
      </c>
      <c r="D137" t="s">
        <v>1612</v>
      </c>
      <c r="E137" t="s">
        <v>539</v>
      </c>
      <c r="F137">
        <v>978</v>
      </c>
      <c r="G137" t="s">
        <v>540</v>
      </c>
      <c r="I137" s="2" t="s">
        <v>1613</v>
      </c>
      <c r="J137" s="2">
        <v>706</v>
      </c>
      <c r="K137" s="3" t="s">
        <v>1614</v>
      </c>
    </row>
    <row r="138" spans="1:11">
      <c r="A138" t="s">
        <v>1615</v>
      </c>
      <c r="B138" t="s">
        <v>1616</v>
      </c>
      <c r="C138" t="s">
        <v>1617</v>
      </c>
      <c r="D138" t="s">
        <v>1618</v>
      </c>
      <c r="E138" t="s">
        <v>88</v>
      </c>
      <c r="F138">
        <v>840</v>
      </c>
      <c r="G138" t="s">
        <v>510</v>
      </c>
      <c r="I138" s="2" t="s">
        <v>1619</v>
      </c>
      <c r="J138" s="2">
        <v>968</v>
      </c>
      <c r="K138" s="3" t="s">
        <v>1620</v>
      </c>
    </row>
    <row r="139" spans="1:11">
      <c r="A139" t="s">
        <v>1621</v>
      </c>
      <c r="B139" t="s">
        <v>1622</v>
      </c>
      <c r="C139" t="s">
        <v>1623</v>
      </c>
      <c r="D139" t="s">
        <v>1624</v>
      </c>
      <c r="E139" t="s">
        <v>539</v>
      </c>
      <c r="F139">
        <v>978</v>
      </c>
      <c r="G139" t="s">
        <v>540</v>
      </c>
      <c r="I139" s="2" t="s">
        <v>1625</v>
      </c>
      <c r="J139" s="2">
        <v>728</v>
      </c>
      <c r="K139" s="3" t="s">
        <v>1626</v>
      </c>
    </row>
    <row r="140" spans="1:11">
      <c r="A140" t="s">
        <v>1627</v>
      </c>
      <c r="B140" t="s">
        <v>1628</v>
      </c>
      <c r="C140" t="s">
        <v>1629</v>
      </c>
      <c r="D140" t="s">
        <v>1630</v>
      </c>
      <c r="E140" t="s">
        <v>1410</v>
      </c>
      <c r="F140">
        <v>478</v>
      </c>
      <c r="G140" t="s">
        <v>1411</v>
      </c>
      <c r="I140" s="2" t="s">
        <v>1631</v>
      </c>
      <c r="J140" s="2">
        <v>678</v>
      </c>
      <c r="K140" s="3" t="s">
        <v>1632</v>
      </c>
    </row>
    <row r="141" spans="1:11">
      <c r="A141" t="s">
        <v>1633</v>
      </c>
      <c r="B141" t="s">
        <v>1634</v>
      </c>
      <c r="C141" t="s">
        <v>1635</v>
      </c>
      <c r="D141" t="s">
        <v>1636</v>
      </c>
      <c r="E141" t="s">
        <v>1416</v>
      </c>
      <c r="F141">
        <v>480</v>
      </c>
      <c r="G141" t="s">
        <v>1417</v>
      </c>
      <c r="I141" s="2" t="s">
        <v>1637</v>
      </c>
      <c r="J141" s="2">
        <v>760</v>
      </c>
      <c r="K141" s="3" t="s">
        <v>1638</v>
      </c>
    </row>
    <row r="142" spans="1:11">
      <c r="A142" t="s">
        <v>1639</v>
      </c>
      <c r="B142" t="s">
        <v>1640</v>
      </c>
      <c r="C142" t="s">
        <v>1641</v>
      </c>
      <c r="D142" t="s">
        <v>1642</v>
      </c>
      <c r="E142" t="s">
        <v>539</v>
      </c>
      <c r="F142">
        <v>978</v>
      </c>
      <c r="G142" t="s">
        <v>540</v>
      </c>
      <c r="I142" s="2" t="s">
        <v>1198</v>
      </c>
      <c r="J142" s="2">
        <v>748</v>
      </c>
      <c r="K142" s="3" t="s">
        <v>1199</v>
      </c>
    </row>
    <row r="143" spans="1:11">
      <c r="A143" t="s">
        <v>1643</v>
      </c>
      <c r="B143" t="s">
        <v>1644</v>
      </c>
      <c r="C143" t="s">
        <v>1645</v>
      </c>
      <c r="D143" t="s">
        <v>1646</v>
      </c>
      <c r="E143" t="s">
        <v>1434</v>
      </c>
      <c r="F143">
        <v>484</v>
      </c>
      <c r="G143" t="s">
        <v>1435</v>
      </c>
      <c r="I143" s="2" t="s">
        <v>1647</v>
      </c>
      <c r="J143" s="2">
        <v>764</v>
      </c>
      <c r="K143" s="3" t="s">
        <v>1648</v>
      </c>
    </row>
    <row r="144" spans="1:11">
      <c r="A144" t="s">
        <v>1649</v>
      </c>
      <c r="B144" t="s">
        <v>1650</v>
      </c>
      <c r="C144" t="s">
        <v>1651</v>
      </c>
      <c r="D144" t="s">
        <v>1652</v>
      </c>
      <c r="E144" t="s">
        <v>88</v>
      </c>
      <c r="F144">
        <v>840</v>
      </c>
      <c r="G144" t="s">
        <v>510</v>
      </c>
      <c r="I144" s="2" t="s">
        <v>1653</v>
      </c>
      <c r="J144" s="2">
        <v>972</v>
      </c>
      <c r="K144" s="3" t="s">
        <v>1654</v>
      </c>
    </row>
    <row r="145" spans="1:11">
      <c r="A145" t="s">
        <v>1655</v>
      </c>
      <c r="B145" t="s">
        <v>1656</v>
      </c>
      <c r="C145" t="s">
        <v>1657</v>
      </c>
      <c r="D145" t="s">
        <v>1658</v>
      </c>
      <c r="E145" t="s">
        <v>1374</v>
      </c>
      <c r="F145">
        <v>498</v>
      </c>
      <c r="G145" t="s">
        <v>1375</v>
      </c>
      <c r="I145" s="2" t="s">
        <v>1659</v>
      </c>
      <c r="J145" s="2">
        <v>934</v>
      </c>
      <c r="K145" s="3" t="s">
        <v>1660</v>
      </c>
    </row>
    <row r="146" spans="1:11">
      <c r="A146" t="s">
        <v>1661</v>
      </c>
      <c r="B146" t="s">
        <v>1662</v>
      </c>
      <c r="C146" t="s">
        <v>1663</v>
      </c>
      <c r="D146" t="s">
        <v>1664</v>
      </c>
      <c r="E146" t="s">
        <v>539</v>
      </c>
      <c r="F146">
        <v>978</v>
      </c>
      <c r="G146" t="s">
        <v>540</v>
      </c>
      <c r="I146" s="2" t="s">
        <v>1665</v>
      </c>
      <c r="J146" s="2">
        <v>788</v>
      </c>
      <c r="K146" s="3" t="s">
        <v>1666</v>
      </c>
    </row>
    <row r="147" spans="1:11">
      <c r="A147" t="s">
        <v>1667</v>
      </c>
      <c r="B147" t="s">
        <v>1668</v>
      </c>
      <c r="C147" t="s">
        <v>1669</v>
      </c>
      <c r="D147" t="s">
        <v>1670</v>
      </c>
      <c r="E147" t="s">
        <v>1398</v>
      </c>
      <c r="F147">
        <v>496</v>
      </c>
      <c r="G147" t="s">
        <v>1399</v>
      </c>
      <c r="I147" s="2" t="s">
        <v>1671</v>
      </c>
      <c r="J147" s="2">
        <v>776</v>
      </c>
      <c r="K147" s="3" t="s">
        <v>1672</v>
      </c>
    </row>
    <row r="148" spans="1:11">
      <c r="A148" t="s">
        <v>1673</v>
      </c>
      <c r="B148" t="s">
        <v>1674</v>
      </c>
      <c r="C148" t="s">
        <v>1675</v>
      </c>
      <c r="D148" t="s">
        <v>1676</v>
      </c>
      <c r="E148" t="s">
        <v>539</v>
      </c>
      <c r="F148">
        <v>978</v>
      </c>
      <c r="G148" t="s">
        <v>540</v>
      </c>
      <c r="I148" s="2" t="s">
        <v>1677</v>
      </c>
      <c r="J148" s="2">
        <v>949</v>
      </c>
      <c r="K148" s="3" t="s">
        <v>1678</v>
      </c>
    </row>
    <row r="149" spans="1:11">
      <c r="A149" t="s">
        <v>1679</v>
      </c>
      <c r="B149" t="s">
        <v>1680</v>
      </c>
      <c r="C149" t="s">
        <v>1681</v>
      </c>
      <c r="D149" t="s">
        <v>1682</v>
      </c>
      <c r="E149" t="s">
        <v>614</v>
      </c>
      <c r="F149">
        <v>951</v>
      </c>
      <c r="G149" t="s">
        <v>615</v>
      </c>
      <c r="I149" s="2" t="s">
        <v>1683</v>
      </c>
      <c r="J149" s="2">
        <v>780</v>
      </c>
      <c r="K149" s="3" t="s">
        <v>1684</v>
      </c>
    </row>
    <row r="150" spans="1:11">
      <c r="A150" t="s">
        <v>1685</v>
      </c>
      <c r="B150" t="s">
        <v>1686</v>
      </c>
      <c r="C150" t="s">
        <v>1687</v>
      </c>
      <c r="D150" t="s">
        <v>1688</v>
      </c>
      <c r="E150" t="s">
        <v>1368</v>
      </c>
      <c r="F150">
        <v>504</v>
      </c>
      <c r="G150" t="s">
        <v>1369</v>
      </c>
      <c r="I150" s="2" t="s">
        <v>1689</v>
      </c>
      <c r="J150" s="2">
        <v>0</v>
      </c>
      <c r="K150" s="3" t="s">
        <v>1690</v>
      </c>
    </row>
    <row r="151" spans="1:11">
      <c r="A151" t="s">
        <v>1691</v>
      </c>
      <c r="B151" t="s">
        <v>1692</v>
      </c>
      <c r="C151" t="s">
        <v>1693</v>
      </c>
      <c r="D151" t="s">
        <v>1694</v>
      </c>
      <c r="E151" t="s">
        <v>1446</v>
      </c>
      <c r="F151">
        <v>943</v>
      </c>
      <c r="G151" t="s">
        <v>1447</v>
      </c>
      <c r="I151" s="2" t="s">
        <v>1695</v>
      </c>
      <c r="J151" s="2">
        <v>901</v>
      </c>
      <c r="K151" s="3" t="s">
        <v>1696</v>
      </c>
    </row>
    <row r="152" spans="1:11">
      <c r="A152" t="s">
        <v>1697</v>
      </c>
      <c r="B152" t="s">
        <v>1698</v>
      </c>
      <c r="C152" t="s">
        <v>1699</v>
      </c>
      <c r="D152" t="s">
        <v>1700</v>
      </c>
      <c r="E152" t="s">
        <v>1392</v>
      </c>
      <c r="F152">
        <v>104</v>
      </c>
      <c r="G152" t="s">
        <v>1393</v>
      </c>
      <c r="I152" s="2" t="s">
        <v>1701</v>
      </c>
      <c r="J152" s="2">
        <v>834</v>
      </c>
      <c r="K152" s="3" t="s">
        <v>1702</v>
      </c>
    </row>
    <row r="153" spans="1:11">
      <c r="A153" t="s">
        <v>1703</v>
      </c>
      <c r="B153" t="s">
        <v>1704</v>
      </c>
      <c r="C153" t="s">
        <v>1705</v>
      </c>
      <c r="D153" t="s">
        <v>1706</v>
      </c>
      <c r="E153" t="s">
        <v>1452</v>
      </c>
      <c r="F153">
        <v>516</v>
      </c>
      <c r="G153" t="s">
        <v>1453</v>
      </c>
      <c r="I153" s="2" t="s">
        <v>1707</v>
      </c>
      <c r="J153" s="2">
        <v>980</v>
      </c>
      <c r="K153" s="3" t="s">
        <v>1708</v>
      </c>
    </row>
    <row r="154" spans="1:11">
      <c r="A154" t="s">
        <v>1709</v>
      </c>
      <c r="B154" t="s">
        <v>1710</v>
      </c>
      <c r="C154" t="s">
        <v>1711</v>
      </c>
      <c r="D154" t="s">
        <v>1712</v>
      </c>
      <c r="I154" s="2" t="s">
        <v>1713</v>
      </c>
      <c r="J154" s="2">
        <v>800</v>
      </c>
      <c r="K154" s="3" t="s">
        <v>1714</v>
      </c>
    </row>
    <row r="155" spans="1:11">
      <c r="A155" t="s">
        <v>1715</v>
      </c>
      <c r="B155" t="s">
        <v>1716</v>
      </c>
      <c r="C155" t="s">
        <v>1717</v>
      </c>
      <c r="D155" t="s">
        <v>1718</v>
      </c>
      <c r="E155" t="s">
        <v>1476</v>
      </c>
      <c r="F155">
        <v>524</v>
      </c>
      <c r="G155" t="s">
        <v>1477</v>
      </c>
      <c r="I155" s="2" t="s">
        <v>88</v>
      </c>
      <c r="J155" s="2">
        <v>840</v>
      </c>
      <c r="K155" s="3" t="s">
        <v>510</v>
      </c>
    </row>
    <row r="156" spans="1:11">
      <c r="A156" t="s">
        <v>1719</v>
      </c>
      <c r="B156" t="s">
        <v>1720</v>
      </c>
      <c r="C156" t="s">
        <v>1721</v>
      </c>
      <c r="D156" t="s">
        <v>1722</v>
      </c>
      <c r="E156" t="s">
        <v>539</v>
      </c>
      <c r="F156">
        <v>978</v>
      </c>
      <c r="G156" t="s">
        <v>540</v>
      </c>
      <c r="I156" s="2" t="s">
        <v>88</v>
      </c>
      <c r="J156" s="2"/>
      <c r="K156" s="3"/>
    </row>
    <row r="157" spans="1:11">
      <c r="A157" t="s">
        <v>1723</v>
      </c>
      <c r="B157" t="s">
        <v>1724</v>
      </c>
      <c r="C157" t="s">
        <v>1725</v>
      </c>
      <c r="D157" t="s">
        <v>1726</v>
      </c>
      <c r="E157" t="s">
        <v>665</v>
      </c>
      <c r="F157">
        <v>532</v>
      </c>
      <c r="G157" t="s">
        <v>666</v>
      </c>
      <c r="I157" s="2" t="s">
        <v>1727</v>
      </c>
      <c r="J157" s="2">
        <v>858</v>
      </c>
      <c r="K157" s="3" t="s">
        <v>1728</v>
      </c>
    </row>
    <row r="158" spans="1:11">
      <c r="A158" t="s">
        <v>1729</v>
      </c>
      <c r="B158" t="s">
        <v>1730</v>
      </c>
      <c r="C158" t="s">
        <v>1731</v>
      </c>
      <c r="D158" t="s">
        <v>1732</v>
      </c>
      <c r="I158" s="2" t="s">
        <v>1733</v>
      </c>
      <c r="J158" s="2">
        <v>860</v>
      </c>
      <c r="K158" s="3" t="s">
        <v>1734</v>
      </c>
    </row>
    <row r="159" spans="1:11">
      <c r="A159" t="s">
        <v>1735</v>
      </c>
      <c r="B159" t="s">
        <v>1736</v>
      </c>
      <c r="C159" t="s">
        <v>1737</v>
      </c>
      <c r="D159" t="s">
        <v>1738</v>
      </c>
      <c r="E159" t="s">
        <v>1482</v>
      </c>
      <c r="F159">
        <v>554</v>
      </c>
      <c r="G159" t="s">
        <v>1483</v>
      </c>
      <c r="I159" s="2" t="s">
        <v>1739</v>
      </c>
      <c r="J159" s="2">
        <v>937</v>
      </c>
      <c r="K159" s="3" t="s">
        <v>1740</v>
      </c>
    </row>
    <row r="160" spans="1:11">
      <c r="A160" t="s">
        <v>1741</v>
      </c>
      <c r="B160" t="s">
        <v>1742</v>
      </c>
      <c r="C160" t="s">
        <v>1743</v>
      </c>
      <c r="D160" t="s">
        <v>1744</v>
      </c>
      <c r="E160" t="s">
        <v>1464</v>
      </c>
      <c r="F160">
        <v>558</v>
      </c>
      <c r="G160" t="s">
        <v>1465</v>
      </c>
      <c r="I160" s="2" t="s">
        <v>1745</v>
      </c>
      <c r="J160" s="2">
        <v>704</v>
      </c>
      <c r="K160" s="3" t="s">
        <v>1746</v>
      </c>
    </row>
    <row r="161" spans="1:11">
      <c r="A161" t="s">
        <v>1747</v>
      </c>
      <c r="B161" t="s">
        <v>1748</v>
      </c>
      <c r="C161" t="s">
        <v>1749</v>
      </c>
      <c r="D161" t="s">
        <v>1750</v>
      </c>
      <c r="E161" t="s">
        <v>800</v>
      </c>
      <c r="F161">
        <v>952</v>
      </c>
      <c r="G161" t="s">
        <v>801</v>
      </c>
      <c r="I161" s="2" t="s">
        <v>1751</v>
      </c>
      <c r="J161" s="2">
        <v>548</v>
      </c>
      <c r="K161" s="3" t="s">
        <v>1752</v>
      </c>
    </row>
    <row r="162" spans="1:11">
      <c r="A162" t="s">
        <v>1753</v>
      </c>
      <c r="B162" t="s">
        <v>1754</v>
      </c>
      <c r="C162" t="s">
        <v>1755</v>
      </c>
      <c r="D162" t="s">
        <v>1756</v>
      </c>
      <c r="E162" t="s">
        <v>1458</v>
      </c>
      <c r="F162">
        <v>566</v>
      </c>
      <c r="G162" t="s">
        <v>1459</v>
      </c>
      <c r="I162" s="2" t="s">
        <v>1757</v>
      </c>
      <c r="J162" s="2">
        <v>882</v>
      </c>
      <c r="K162" s="3" t="s">
        <v>1758</v>
      </c>
    </row>
    <row r="163" spans="1:11">
      <c r="A163" t="s">
        <v>1759</v>
      </c>
      <c r="B163" t="s">
        <v>1760</v>
      </c>
      <c r="C163" t="s">
        <v>1761</v>
      </c>
      <c r="D163" t="s">
        <v>1762</v>
      </c>
      <c r="I163" s="2" t="s">
        <v>935</v>
      </c>
      <c r="J163" s="2">
        <v>950</v>
      </c>
      <c r="K163" s="3" t="s">
        <v>936</v>
      </c>
    </row>
    <row r="164" spans="1:11">
      <c r="A164" t="s">
        <v>1763</v>
      </c>
      <c r="B164" t="s">
        <v>1764</v>
      </c>
      <c r="C164" t="s">
        <v>1765</v>
      </c>
      <c r="D164" t="s">
        <v>1766</v>
      </c>
      <c r="I164" s="2" t="s">
        <v>614</v>
      </c>
      <c r="J164" s="2">
        <v>951</v>
      </c>
      <c r="K164" s="3" t="s">
        <v>615</v>
      </c>
    </row>
    <row r="165" spans="1:11">
      <c r="A165" t="s">
        <v>1767</v>
      </c>
      <c r="B165" t="s">
        <v>1768</v>
      </c>
      <c r="C165" t="s">
        <v>1769</v>
      </c>
      <c r="D165" t="s">
        <v>1770</v>
      </c>
      <c r="E165" t="s">
        <v>88</v>
      </c>
      <c r="F165">
        <v>840</v>
      </c>
      <c r="G165" t="s">
        <v>510</v>
      </c>
      <c r="I165" s="2" t="s">
        <v>800</v>
      </c>
      <c r="J165" s="2">
        <v>952</v>
      </c>
      <c r="K165" s="3" t="s">
        <v>801</v>
      </c>
    </row>
    <row r="166" spans="1:11">
      <c r="A166" t="s">
        <v>1771</v>
      </c>
      <c r="B166" t="s">
        <v>1772</v>
      </c>
      <c r="C166" t="s">
        <v>1773</v>
      </c>
      <c r="D166" t="s">
        <v>1774</v>
      </c>
      <c r="E166" t="s">
        <v>1470</v>
      </c>
      <c r="F166">
        <v>578</v>
      </c>
      <c r="G166" t="s">
        <v>1471</v>
      </c>
      <c r="I166" s="2" t="s">
        <v>1775</v>
      </c>
      <c r="J166" s="2">
        <v>886</v>
      </c>
      <c r="K166" s="3" t="s">
        <v>1776</v>
      </c>
    </row>
    <row r="167" spans="1:11">
      <c r="A167" t="s">
        <v>1777</v>
      </c>
      <c r="B167" t="s">
        <v>1778</v>
      </c>
      <c r="C167" t="s">
        <v>1779</v>
      </c>
      <c r="D167" t="s">
        <v>1780</v>
      </c>
      <c r="E167" t="s">
        <v>1488</v>
      </c>
      <c r="F167">
        <v>512</v>
      </c>
      <c r="G167" t="s">
        <v>1489</v>
      </c>
      <c r="I167" s="2" t="s">
        <v>1781</v>
      </c>
      <c r="J167" s="2">
        <v>710</v>
      </c>
      <c r="K167" s="3" t="s">
        <v>1782</v>
      </c>
    </row>
    <row r="168" spans="1:11">
      <c r="A168" t="s">
        <v>1783</v>
      </c>
      <c r="B168" t="s">
        <v>1784</v>
      </c>
      <c r="C168" t="s">
        <v>1785</v>
      </c>
      <c r="D168" t="s">
        <v>1786</v>
      </c>
      <c r="E168" t="s">
        <v>1518</v>
      </c>
      <c r="F168">
        <v>586</v>
      </c>
      <c r="G168" t="s">
        <v>1519</v>
      </c>
      <c r="I168" s="2" t="s">
        <v>1787</v>
      </c>
      <c r="J168" s="2">
        <v>967</v>
      </c>
      <c r="K168" s="3" t="s">
        <v>1788</v>
      </c>
    </row>
    <row r="169" spans="1:11">
      <c r="A169" t="s">
        <v>1789</v>
      </c>
      <c r="B169" t="s">
        <v>1790</v>
      </c>
      <c r="C169" t="s">
        <v>1791</v>
      </c>
      <c r="D169" t="s">
        <v>1792</v>
      </c>
      <c r="E169" t="s">
        <v>88</v>
      </c>
      <c r="F169">
        <v>840</v>
      </c>
      <c r="G169" t="s">
        <v>510</v>
      </c>
    </row>
    <row r="170" spans="1:11">
      <c r="A170" t="s">
        <v>1793</v>
      </c>
      <c r="B170" t="s">
        <v>1794</v>
      </c>
      <c r="C170" t="s">
        <v>1795</v>
      </c>
      <c r="D170" t="s">
        <v>1796</v>
      </c>
    </row>
    <row r="171" spans="1:11">
      <c r="A171" t="s">
        <v>1797</v>
      </c>
      <c r="B171" t="s">
        <v>1798</v>
      </c>
      <c r="C171" t="s">
        <v>1799</v>
      </c>
      <c r="D171" t="s">
        <v>1800</v>
      </c>
      <c r="E171" t="s">
        <v>1494</v>
      </c>
      <c r="F171">
        <v>590</v>
      </c>
      <c r="G171" t="s">
        <v>1495</v>
      </c>
    </row>
    <row r="172" spans="1:11">
      <c r="A172" t="s">
        <v>1801</v>
      </c>
      <c r="B172" t="s">
        <v>1802</v>
      </c>
      <c r="C172" t="s">
        <v>1803</v>
      </c>
      <c r="D172" t="s">
        <v>1804</v>
      </c>
      <c r="E172" t="s">
        <v>1506</v>
      </c>
      <c r="F172">
        <v>598</v>
      </c>
      <c r="G172" t="s">
        <v>1507</v>
      </c>
    </row>
    <row r="173" spans="1:11">
      <c r="A173" t="s">
        <v>1805</v>
      </c>
      <c r="B173" t="s">
        <v>1806</v>
      </c>
      <c r="C173" t="s">
        <v>1807</v>
      </c>
      <c r="D173" t="s">
        <v>1808</v>
      </c>
      <c r="E173" t="s">
        <v>1530</v>
      </c>
      <c r="F173">
        <v>600</v>
      </c>
      <c r="G173" t="s">
        <v>1531</v>
      </c>
    </row>
    <row r="174" spans="1:11">
      <c r="A174" t="s">
        <v>1809</v>
      </c>
      <c r="B174" t="s">
        <v>1810</v>
      </c>
      <c r="C174" t="s">
        <v>1811</v>
      </c>
      <c r="D174" t="s">
        <v>1812</v>
      </c>
      <c r="E174" t="s">
        <v>1500</v>
      </c>
      <c r="F174">
        <v>604</v>
      </c>
      <c r="G174" t="s">
        <v>1501</v>
      </c>
    </row>
    <row r="175" spans="1:11">
      <c r="A175" t="s">
        <v>1813</v>
      </c>
      <c r="B175" t="s">
        <v>1814</v>
      </c>
      <c r="C175" t="s">
        <v>1815</v>
      </c>
      <c r="D175" t="s">
        <v>1816</v>
      </c>
      <c r="E175" t="s">
        <v>1512</v>
      </c>
      <c r="F175">
        <v>608</v>
      </c>
      <c r="G175" t="s">
        <v>1513</v>
      </c>
    </row>
    <row r="176" spans="1:11">
      <c r="A176" t="s">
        <v>1817</v>
      </c>
      <c r="B176" t="s">
        <v>1818</v>
      </c>
      <c r="C176" t="s">
        <v>1819</v>
      </c>
      <c r="D176" t="s">
        <v>1820</v>
      </c>
    </row>
    <row r="177" spans="1:7">
      <c r="A177" t="s">
        <v>1821</v>
      </c>
      <c r="B177" t="s">
        <v>1822</v>
      </c>
      <c r="C177" t="s">
        <v>1823</v>
      </c>
      <c r="D177" t="s">
        <v>1824</v>
      </c>
      <c r="E177" t="s">
        <v>1524</v>
      </c>
      <c r="F177">
        <v>985</v>
      </c>
      <c r="G177" t="s">
        <v>1525</v>
      </c>
    </row>
    <row r="178" spans="1:7">
      <c r="A178" t="s">
        <v>1825</v>
      </c>
      <c r="B178" t="s">
        <v>1826</v>
      </c>
      <c r="C178" t="s">
        <v>1827</v>
      </c>
      <c r="D178" t="s">
        <v>1828</v>
      </c>
      <c r="E178" t="s">
        <v>539</v>
      </c>
      <c r="F178">
        <v>978</v>
      </c>
      <c r="G178" t="s">
        <v>540</v>
      </c>
    </row>
    <row r="179" spans="1:7">
      <c r="A179" t="s">
        <v>1829</v>
      </c>
      <c r="B179" t="s">
        <v>1830</v>
      </c>
      <c r="C179" t="s">
        <v>1831</v>
      </c>
      <c r="D179" t="s">
        <v>1832</v>
      </c>
      <c r="E179" t="s">
        <v>88</v>
      </c>
      <c r="F179">
        <v>840</v>
      </c>
      <c r="G179" t="s">
        <v>510</v>
      </c>
    </row>
    <row r="180" spans="1:7">
      <c r="A180" t="s">
        <v>1833</v>
      </c>
      <c r="B180" t="s">
        <v>1834</v>
      </c>
      <c r="C180" t="s">
        <v>1835</v>
      </c>
      <c r="D180" t="s">
        <v>1836</v>
      </c>
      <c r="E180" t="s">
        <v>1536</v>
      </c>
      <c r="F180">
        <v>634</v>
      </c>
      <c r="G180" t="s">
        <v>1537</v>
      </c>
    </row>
    <row r="181" spans="1:7">
      <c r="A181" t="s">
        <v>1837</v>
      </c>
      <c r="B181" t="s">
        <v>1838</v>
      </c>
      <c r="C181" t="s">
        <v>1839</v>
      </c>
      <c r="D181" t="s">
        <v>1840</v>
      </c>
      <c r="E181" t="s">
        <v>935</v>
      </c>
      <c r="F181">
        <v>950</v>
      </c>
      <c r="G181" t="s">
        <v>936</v>
      </c>
    </row>
    <row r="182" spans="1:7">
      <c r="A182" t="s">
        <v>1841</v>
      </c>
      <c r="B182" t="s">
        <v>1842</v>
      </c>
      <c r="C182" t="s">
        <v>1843</v>
      </c>
      <c r="D182" t="s">
        <v>1844</v>
      </c>
      <c r="E182" t="s">
        <v>539</v>
      </c>
      <c r="F182">
        <v>978</v>
      </c>
      <c r="G182" t="s">
        <v>540</v>
      </c>
    </row>
    <row r="183" spans="1:7">
      <c r="A183" t="s">
        <v>1845</v>
      </c>
      <c r="B183" t="s">
        <v>1846</v>
      </c>
      <c r="C183" t="s">
        <v>1847</v>
      </c>
      <c r="D183" t="s">
        <v>1848</v>
      </c>
      <c r="E183" t="s">
        <v>1542</v>
      </c>
      <c r="F183">
        <v>946</v>
      </c>
      <c r="G183" t="s">
        <v>1543</v>
      </c>
    </row>
    <row r="184" spans="1:7">
      <c r="A184" t="s">
        <v>1849</v>
      </c>
      <c r="B184" t="s">
        <v>1850</v>
      </c>
      <c r="C184" t="s">
        <v>1851</v>
      </c>
      <c r="D184" t="s">
        <v>1852</v>
      </c>
      <c r="E184" t="s">
        <v>1554</v>
      </c>
      <c r="F184">
        <v>643</v>
      </c>
      <c r="G184" t="s">
        <v>1555</v>
      </c>
    </row>
    <row r="185" spans="1:7">
      <c r="A185" t="s">
        <v>1853</v>
      </c>
      <c r="B185" t="s">
        <v>1854</v>
      </c>
      <c r="C185" t="s">
        <v>1855</v>
      </c>
      <c r="D185" t="s">
        <v>1856</v>
      </c>
      <c r="E185" t="s">
        <v>1560</v>
      </c>
      <c r="F185">
        <v>646</v>
      </c>
      <c r="G185" t="s">
        <v>1561</v>
      </c>
    </row>
    <row r="186" spans="1:7">
      <c r="A186" t="s">
        <v>1857</v>
      </c>
      <c r="B186" t="s">
        <v>1858</v>
      </c>
      <c r="C186" t="s">
        <v>1859</v>
      </c>
      <c r="D186" t="s">
        <v>1860</v>
      </c>
      <c r="E186" t="s">
        <v>1601</v>
      </c>
      <c r="F186">
        <v>654</v>
      </c>
      <c r="G186" t="s">
        <v>1602</v>
      </c>
    </row>
    <row r="187" spans="1:7">
      <c r="A187" t="s">
        <v>1861</v>
      </c>
      <c r="B187" t="s">
        <v>1862</v>
      </c>
      <c r="C187" t="s">
        <v>1863</v>
      </c>
      <c r="D187" t="s">
        <v>1864</v>
      </c>
      <c r="E187" t="s">
        <v>614</v>
      </c>
      <c r="F187">
        <v>951</v>
      </c>
      <c r="G187" t="s">
        <v>615</v>
      </c>
    </row>
    <row r="188" spans="1:7">
      <c r="A188" t="s">
        <v>1865</v>
      </c>
      <c r="B188" t="s">
        <v>1866</v>
      </c>
      <c r="C188" t="s">
        <v>1867</v>
      </c>
      <c r="D188" t="s">
        <v>1868</v>
      </c>
      <c r="E188" t="s">
        <v>614</v>
      </c>
      <c r="F188">
        <v>951</v>
      </c>
      <c r="G188" t="s">
        <v>615</v>
      </c>
    </row>
    <row r="189" spans="1:7">
      <c r="A189" t="s">
        <v>1869</v>
      </c>
      <c r="B189" t="s">
        <v>1870</v>
      </c>
      <c r="C189" t="s">
        <v>1871</v>
      </c>
      <c r="D189" t="s">
        <v>1872</v>
      </c>
      <c r="E189" t="s">
        <v>539</v>
      </c>
      <c r="F189">
        <v>978</v>
      </c>
      <c r="G189" t="s">
        <v>540</v>
      </c>
    </row>
    <row r="190" spans="1:7">
      <c r="A190" t="s">
        <v>1873</v>
      </c>
      <c r="B190" t="s">
        <v>1874</v>
      </c>
      <c r="C190" t="s">
        <v>1875</v>
      </c>
      <c r="D190" t="s">
        <v>1876</v>
      </c>
      <c r="E190" t="s">
        <v>614</v>
      </c>
      <c r="F190">
        <v>951</v>
      </c>
      <c r="G190" t="s">
        <v>615</v>
      </c>
    </row>
    <row r="191" spans="1:7">
      <c r="A191" t="s">
        <v>1877</v>
      </c>
      <c r="B191" t="s">
        <v>1878</v>
      </c>
      <c r="C191" t="s">
        <v>1879</v>
      </c>
      <c r="D191" t="s">
        <v>1880</v>
      </c>
      <c r="E191" t="s">
        <v>539</v>
      </c>
      <c r="F191">
        <v>978</v>
      </c>
      <c r="G191" t="s">
        <v>540</v>
      </c>
    </row>
    <row r="192" spans="1:7">
      <c r="A192" t="s">
        <v>1881</v>
      </c>
      <c r="B192" t="s">
        <v>1882</v>
      </c>
      <c r="C192" t="s">
        <v>1883</v>
      </c>
      <c r="D192" t="s">
        <v>1884</v>
      </c>
      <c r="E192" t="s">
        <v>539</v>
      </c>
      <c r="F192">
        <v>978</v>
      </c>
      <c r="G192" t="s">
        <v>540</v>
      </c>
    </row>
    <row r="193" spans="1:7">
      <c r="A193" t="s">
        <v>1885</v>
      </c>
      <c r="B193" t="s">
        <v>1886</v>
      </c>
      <c r="C193" t="s">
        <v>1887</v>
      </c>
      <c r="D193" t="s">
        <v>1888</v>
      </c>
      <c r="E193" t="s">
        <v>1757</v>
      </c>
      <c r="F193">
        <v>882</v>
      </c>
      <c r="G193" t="s">
        <v>1758</v>
      </c>
    </row>
    <row r="194" spans="1:7">
      <c r="A194" t="s">
        <v>1889</v>
      </c>
      <c r="B194" t="s">
        <v>1890</v>
      </c>
      <c r="C194" t="s">
        <v>1891</v>
      </c>
      <c r="D194" t="s">
        <v>1892</v>
      </c>
      <c r="E194" t="s">
        <v>539</v>
      </c>
      <c r="F194">
        <v>978</v>
      </c>
      <c r="G194" t="s">
        <v>540</v>
      </c>
    </row>
    <row r="195" spans="1:7">
      <c r="A195" t="s">
        <v>1893</v>
      </c>
      <c r="B195" t="s">
        <v>1894</v>
      </c>
      <c r="C195" t="s">
        <v>1895</v>
      </c>
      <c r="D195" t="s">
        <v>1896</v>
      </c>
      <c r="E195" t="s">
        <v>1631</v>
      </c>
      <c r="F195">
        <v>678</v>
      </c>
      <c r="G195" t="s">
        <v>1632</v>
      </c>
    </row>
    <row r="196" spans="1:7">
      <c r="A196" t="s">
        <v>1897</v>
      </c>
      <c r="B196" t="s">
        <v>1898</v>
      </c>
      <c r="C196" t="s">
        <v>1899</v>
      </c>
      <c r="D196" t="s">
        <v>1900</v>
      </c>
      <c r="E196" t="s">
        <v>1566</v>
      </c>
      <c r="F196">
        <v>682</v>
      </c>
      <c r="G196" t="s">
        <v>1567</v>
      </c>
    </row>
    <row r="197" spans="1:7">
      <c r="A197" t="s">
        <v>1901</v>
      </c>
      <c r="B197" t="s">
        <v>1902</v>
      </c>
      <c r="C197" t="s">
        <v>1903</v>
      </c>
      <c r="D197" t="s">
        <v>1904</v>
      </c>
      <c r="E197" t="s">
        <v>800</v>
      </c>
      <c r="F197">
        <v>952</v>
      </c>
      <c r="G197" t="s">
        <v>801</v>
      </c>
    </row>
    <row r="198" spans="1:7">
      <c r="A198" t="s">
        <v>1905</v>
      </c>
      <c r="B198" t="s">
        <v>1906</v>
      </c>
      <c r="C198" t="s">
        <v>1907</v>
      </c>
      <c r="D198" t="s">
        <v>1908</v>
      </c>
      <c r="E198" t="s">
        <v>1548</v>
      </c>
      <c r="F198">
        <v>941</v>
      </c>
      <c r="G198" t="s">
        <v>1549</v>
      </c>
    </row>
    <row r="199" spans="1:7">
      <c r="A199" t="s">
        <v>1909</v>
      </c>
      <c r="B199" t="s">
        <v>1910</v>
      </c>
      <c r="C199" t="s">
        <v>1911</v>
      </c>
      <c r="D199" t="s">
        <v>1912</v>
      </c>
      <c r="E199" t="s">
        <v>1577</v>
      </c>
      <c r="F199">
        <v>690</v>
      </c>
      <c r="G199" t="s">
        <v>1578</v>
      </c>
    </row>
    <row r="200" spans="1:7">
      <c r="A200" t="s">
        <v>1913</v>
      </c>
      <c r="B200" t="s">
        <v>1914</v>
      </c>
      <c r="C200" t="s">
        <v>1915</v>
      </c>
      <c r="D200" t="s">
        <v>1916</v>
      </c>
      <c r="E200" t="s">
        <v>1607</v>
      </c>
      <c r="F200">
        <v>694</v>
      </c>
      <c r="G200" t="s">
        <v>1608</v>
      </c>
    </row>
    <row r="201" spans="1:7">
      <c r="A201" t="s">
        <v>1917</v>
      </c>
      <c r="B201" t="s">
        <v>1918</v>
      </c>
      <c r="C201" t="s">
        <v>1919</v>
      </c>
      <c r="D201" t="s">
        <v>1920</v>
      </c>
      <c r="E201" t="s">
        <v>1595</v>
      </c>
      <c r="F201">
        <v>702</v>
      </c>
      <c r="G201" t="s">
        <v>1596</v>
      </c>
    </row>
    <row r="202" spans="1:7">
      <c r="A202" t="s">
        <v>1921</v>
      </c>
      <c r="B202" t="s">
        <v>1922</v>
      </c>
      <c r="C202" t="s">
        <v>1923</v>
      </c>
      <c r="D202" t="s">
        <v>1924</v>
      </c>
      <c r="E202" t="s">
        <v>539</v>
      </c>
      <c r="F202">
        <v>978</v>
      </c>
      <c r="G202" t="s">
        <v>540</v>
      </c>
    </row>
    <row r="203" spans="1:7">
      <c r="A203" t="s">
        <v>1925</v>
      </c>
      <c r="B203" t="s">
        <v>1926</v>
      </c>
      <c r="C203" t="s">
        <v>1927</v>
      </c>
      <c r="D203" t="s">
        <v>1928</v>
      </c>
      <c r="E203" t="s">
        <v>539</v>
      </c>
      <c r="F203">
        <v>978</v>
      </c>
      <c r="G203" t="s">
        <v>540</v>
      </c>
    </row>
    <row r="204" spans="1:7">
      <c r="A204" t="s">
        <v>1929</v>
      </c>
      <c r="B204" t="s">
        <v>1930</v>
      </c>
      <c r="C204" t="s">
        <v>1931</v>
      </c>
      <c r="D204" t="s">
        <v>1932</v>
      </c>
      <c r="E204" t="s">
        <v>1572</v>
      </c>
      <c r="F204">
        <v>90</v>
      </c>
      <c r="G204" t="s">
        <v>1573</v>
      </c>
    </row>
    <row r="205" spans="1:7">
      <c r="A205" t="s">
        <v>1933</v>
      </c>
      <c r="B205" t="s">
        <v>1934</v>
      </c>
      <c r="C205" t="s">
        <v>1935</v>
      </c>
      <c r="D205" t="s">
        <v>1936</v>
      </c>
      <c r="E205" t="s">
        <v>1613</v>
      </c>
      <c r="F205">
        <v>706</v>
      </c>
      <c r="G205" t="s">
        <v>1614</v>
      </c>
    </row>
    <row r="206" spans="1:7">
      <c r="A206" t="s">
        <v>1937</v>
      </c>
      <c r="B206" t="s">
        <v>1938</v>
      </c>
      <c r="C206" t="s">
        <v>1939</v>
      </c>
      <c r="D206" t="s">
        <v>1940</v>
      </c>
      <c r="E206" t="s">
        <v>1781</v>
      </c>
      <c r="F206">
        <v>710</v>
      </c>
      <c r="G206" t="s">
        <v>1782</v>
      </c>
    </row>
    <row r="207" spans="1:7">
      <c r="A207" t="s">
        <v>1941</v>
      </c>
      <c r="B207" t="s">
        <v>1942</v>
      </c>
      <c r="C207" t="s">
        <v>1943</v>
      </c>
      <c r="D207" t="s">
        <v>1944</v>
      </c>
    </row>
    <row r="208" spans="1:7">
      <c r="A208" t="s">
        <v>1945</v>
      </c>
      <c r="B208" t="s">
        <v>1946</v>
      </c>
      <c r="C208" t="s">
        <v>1947</v>
      </c>
      <c r="D208" t="s">
        <v>1948</v>
      </c>
      <c r="E208" t="s">
        <v>1625</v>
      </c>
      <c r="F208">
        <v>728</v>
      </c>
      <c r="G208" t="s">
        <v>1626</v>
      </c>
    </row>
    <row r="209" spans="1:7">
      <c r="A209" t="s">
        <v>1949</v>
      </c>
      <c r="B209" t="s">
        <v>1950</v>
      </c>
      <c r="C209" t="s">
        <v>1951</v>
      </c>
      <c r="D209" t="s">
        <v>1952</v>
      </c>
      <c r="E209" t="s">
        <v>539</v>
      </c>
      <c r="F209">
        <v>978</v>
      </c>
      <c r="G209" t="s">
        <v>540</v>
      </c>
    </row>
    <row r="210" spans="1:7">
      <c r="A210" t="s">
        <v>1953</v>
      </c>
      <c r="B210" t="s">
        <v>1954</v>
      </c>
      <c r="C210" t="s">
        <v>1955</v>
      </c>
      <c r="D210" t="s">
        <v>1956</v>
      </c>
      <c r="E210" t="s">
        <v>1344</v>
      </c>
      <c r="F210">
        <v>144</v>
      </c>
      <c r="G210" t="s">
        <v>1345</v>
      </c>
    </row>
    <row r="211" spans="1:7">
      <c r="A211" t="s">
        <v>1957</v>
      </c>
      <c r="B211" t="s">
        <v>1958</v>
      </c>
      <c r="C211" t="s">
        <v>1959</v>
      </c>
      <c r="D211" t="s">
        <v>1960</v>
      </c>
      <c r="E211" t="s">
        <v>1583</v>
      </c>
      <c r="F211">
        <v>938</v>
      </c>
      <c r="G211" t="s">
        <v>1584</v>
      </c>
    </row>
    <row r="212" spans="1:7">
      <c r="A212" t="s">
        <v>1961</v>
      </c>
      <c r="B212" t="s">
        <v>1962</v>
      </c>
      <c r="C212" t="s">
        <v>1963</v>
      </c>
      <c r="D212" t="s">
        <v>1964</v>
      </c>
      <c r="E212" t="s">
        <v>1619</v>
      </c>
      <c r="F212">
        <v>968</v>
      </c>
      <c r="G212" t="s">
        <v>1620</v>
      </c>
    </row>
    <row r="213" spans="1:7">
      <c r="A213" t="s">
        <v>1965</v>
      </c>
      <c r="B213" t="s">
        <v>1966</v>
      </c>
      <c r="C213" t="s">
        <v>1967</v>
      </c>
      <c r="D213" t="s">
        <v>1968</v>
      </c>
    </row>
    <row r="214" spans="1:7">
      <c r="A214" t="s">
        <v>1969</v>
      </c>
      <c r="B214" t="s">
        <v>1970</v>
      </c>
      <c r="C214" t="s">
        <v>1971</v>
      </c>
      <c r="D214" t="s">
        <v>1972</v>
      </c>
      <c r="E214" t="s">
        <v>1589</v>
      </c>
      <c r="F214">
        <v>752</v>
      </c>
      <c r="G214" t="s">
        <v>1590</v>
      </c>
    </row>
    <row r="215" spans="1:7">
      <c r="A215" t="s">
        <v>1973</v>
      </c>
      <c r="B215" t="s">
        <v>1974</v>
      </c>
      <c r="C215" t="s">
        <v>1975</v>
      </c>
      <c r="D215" t="s">
        <v>1976</v>
      </c>
      <c r="E215" t="s">
        <v>916</v>
      </c>
      <c r="F215">
        <v>756</v>
      </c>
      <c r="G215" t="s">
        <v>917</v>
      </c>
    </row>
    <row r="216" spans="1:7">
      <c r="A216" t="s">
        <v>1977</v>
      </c>
      <c r="B216" t="s">
        <v>1978</v>
      </c>
      <c r="C216" t="s">
        <v>1979</v>
      </c>
      <c r="D216" t="s">
        <v>1980</v>
      </c>
      <c r="E216" t="s">
        <v>1637</v>
      </c>
      <c r="F216">
        <v>760</v>
      </c>
      <c r="G216" t="s">
        <v>1638</v>
      </c>
    </row>
    <row r="217" spans="1:7">
      <c r="A217" t="s">
        <v>1981</v>
      </c>
      <c r="B217" t="s">
        <v>1982</v>
      </c>
      <c r="C217" t="s">
        <v>1983</v>
      </c>
      <c r="D217" t="s">
        <v>1984</v>
      </c>
      <c r="E217" t="s">
        <v>1695</v>
      </c>
      <c r="F217">
        <v>901</v>
      </c>
      <c r="G217" t="s">
        <v>1696</v>
      </c>
    </row>
    <row r="218" spans="1:7">
      <c r="A218" t="s">
        <v>1985</v>
      </c>
      <c r="B218" t="s">
        <v>1986</v>
      </c>
      <c r="C218" t="s">
        <v>1987</v>
      </c>
      <c r="D218" t="s">
        <v>1988</v>
      </c>
      <c r="E218" t="s">
        <v>1653</v>
      </c>
      <c r="F218">
        <v>972</v>
      </c>
      <c r="G218" t="s">
        <v>1654</v>
      </c>
    </row>
    <row r="219" spans="1:7">
      <c r="A219" t="s">
        <v>1989</v>
      </c>
      <c r="B219" t="s">
        <v>1990</v>
      </c>
      <c r="C219" t="s">
        <v>1991</v>
      </c>
      <c r="D219" t="s">
        <v>1992</v>
      </c>
      <c r="E219" t="s">
        <v>1701</v>
      </c>
      <c r="F219">
        <v>834</v>
      </c>
      <c r="G219" t="s">
        <v>1702</v>
      </c>
    </row>
    <row r="220" spans="1:7">
      <c r="A220" t="s">
        <v>1993</v>
      </c>
      <c r="B220" t="s">
        <v>1994</v>
      </c>
      <c r="C220" t="s">
        <v>1995</v>
      </c>
      <c r="D220" t="s">
        <v>1996</v>
      </c>
      <c r="E220" t="s">
        <v>1647</v>
      </c>
      <c r="F220">
        <v>764</v>
      </c>
      <c r="G220" t="s">
        <v>1648</v>
      </c>
    </row>
    <row r="221" spans="1:7">
      <c r="A221" t="s">
        <v>51</v>
      </c>
      <c r="B221" t="s">
        <v>1997</v>
      </c>
      <c r="C221" t="s">
        <v>1998</v>
      </c>
      <c r="D221" t="s">
        <v>1999</v>
      </c>
      <c r="E221" t="s">
        <v>88</v>
      </c>
      <c r="F221">
        <v>840</v>
      </c>
      <c r="G221" t="s">
        <v>510</v>
      </c>
    </row>
    <row r="222" spans="1:7">
      <c r="A222" t="s">
        <v>2000</v>
      </c>
      <c r="B222" t="s">
        <v>2001</v>
      </c>
      <c r="C222" t="s">
        <v>2002</v>
      </c>
      <c r="D222" t="s">
        <v>2003</v>
      </c>
      <c r="E222" t="s">
        <v>800</v>
      </c>
      <c r="F222">
        <v>952</v>
      </c>
      <c r="G222" t="s">
        <v>801</v>
      </c>
    </row>
    <row r="223" spans="1:7">
      <c r="A223" t="s">
        <v>2004</v>
      </c>
      <c r="B223" t="s">
        <v>2005</v>
      </c>
      <c r="C223" t="s">
        <v>2006</v>
      </c>
      <c r="D223" t="s">
        <v>2007</v>
      </c>
    </row>
    <row r="224" spans="1:7">
      <c r="A224" t="s">
        <v>2008</v>
      </c>
      <c r="B224" t="s">
        <v>2009</v>
      </c>
      <c r="C224" t="s">
        <v>2010</v>
      </c>
      <c r="D224" t="s">
        <v>2011</v>
      </c>
      <c r="E224" t="s">
        <v>1671</v>
      </c>
      <c r="F224">
        <v>776</v>
      </c>
      <c r="G224" t="s">
        <v>1672</v>
      </c>
    </row>
    <row r="225" spans="1:7">
      <c r="A225" t="s">
        <v>2012</v>
      </c>
      <c r="B225" t="s">
        <v>2013</v>
      </c>
      <c r="C225" t="s">
        <v>2014</v>
      </c>
      <c r="D225" t="s">
        <v>2015</v>
      </c>
      <c r="E225" t="s">
        <v>1683</v>
      </c>
      <c r="F225">
        <v>780</v>
      </c>
      <c r="G225" t="s">
        <v>1684</v>
      </c>
    </row>
    <row r="226" spans="1:7">
      <c r="A226" t="s">
        <v>2016</v>
      </c>
      <c r="B226" t="s">
        <v>2017</v>
      </c>
      <c r="C226" t="s">
        <v>2018</v>
      </c>
      <c r="D226" t="s">
        <v>2019</v>
      </c>
      <c r="E226" t="s">
        <v>1665</v>
      </c>
      <c r="F226">
        <v>788</v>
      </c>
      <c r="G226" t="s">
        <v>1666</v>
      </c>
    </row>
    <row r="227" spans="1:7">
      <c r="A227" t="s">
        <v>2020</v>
      </c>
      <c r="B227" t="s">
        <v>2021</v>
      </c>
      <c r="C227" t="s">
        <v>2022</v>
      </c>
      <c r="D227" t="s">
        <v>2023</v>
      </c>
      <c r="E227" t="s">
        <v>1677</v>
      </c>
      <c r="F227">
        <v>949</v>
      </c>
      <c r="G227" t="s">
        <v>1678</v>
      </c>
    </row>
    <row r="228" spans="1:7">
      <c r="A228" t="s">
        <v>2024</v>
      </c>
      <c r="B228" t="s">
        <v>2025</v>
      </c>
      <c r="C228" t="s">
        <v>2026</v>
      </c>
      <c r="D228" t="s">
        <v>2027</v>
      </c>
      <c r="E228" t="s">
        <v>1659</v>
      </c>
      <c r="F228">
        <v>934</v>
      </c>
      <c r="G228" t="s">
        <v>1660</v>
      </c>
    </row>
    <row r="229" spans="1:7">
      <c r="A229" t="s">
        <v>2028</v>
      </c>
      <c r="B229" t="s">
        <v>2029</v>
      </c>
      <c r="C229" t="s">
        <v>2030</v>
      </c>
      <c r="D229" t="s">
        <v>2031</v>
      </c>
      <c r="E229" t="s">
        <v>88</v>
      </c>
      <c r="F229">
        <v>840</v>
      </c>
      <c r="G229" t="s">
        <v>510</v>
      </c>
    </row>
    <row r="230" spans="1:7">
      <c r="A230" t="s">
        <v>2032</v>
      </c>
      <c r="B230" t="s">
        <v>2033</v>
      </c>
      <c r="C230" t="s">
        <v>2034</v>
      </c>
      <c r="D230" t="s">
        <v>2035</v>
      </c>
      <c r="E230" t="s">
        <v>1689</v>
      </c>
      <c r="F230">
        <v>0</v>
      </c>
      <c r="G230" t="s">
        <v>1690</v>
      </c>
    </row>
    <row r="231" spans="1:7">
      <c r="A231" t="s">
        <v>2036</v>
      </c>
      <c r="B231" t="s">
        <v>2037</v>
      </c>
      <c r="C231" t="s">
        <v>2038</v>
      </c>
      <c r="D231" t="s">
        <v>2039</v>
      </c>
      <c r="E231" t="s">
        <v>1713</v>
      </c>
      <c r="F231">
        <v>800</v>
      </c>
      <c r="G231" t="s">
        <v>1714</v>
      </c>
    </row>
    <row r="232" spans="1:7">
      <c r="A232" t="s">
        <v>2040</v>
      </c>
      <c r="B232" t="s">
        <v>2041</v>
      </c>
      <c r="C232" t="s">
        <v>2042</v>
      </c>
      <c r="D232" t="s">
        <v>2043</v>
      </c>
      <c r="E232" t="s">
        <v>1707</v>
      </c>
      <c r="F232">
        <v>980</v>
      </c>
      <c r="G232" t="s">
        <v>1708</v>
      </c>
    </row>
    <row r="233" spans="1:7">
      <c r="A233" t="s">
        <v>2044</v>
      </c>
      <c r="B233" t="s">
        <v>2045</v>
      </c>
      <c r="C233" t="s">
        <v>2046</v>
      </c>
      <c r="D233" t="s">
        <v>2047</v>
      </c>
      <c r="E233" t="s">
        <v>616</v>
      </c>
      <c r="F233">
        <v>784</v>
      </c>
      <c r="G233" t="s">
        <v>617</v>
      </c>
    </row>
    <row r="234" spans="1:7">
      <c r="A234" t="s">
        <v>2048</v>
      </c>
      <c r="B234" t="s">
        <v>2049</v>
      </c>
      <c r="C234" t="s">
        <v>2050</v>
      </c>
      <c r="D234" t="s">
        <v>2051</v>
      </c>
      <c r="E234" t="s">
        <v>1083</v>
      </c>
      <c r="F234">
        <v>826</v>
      </c>
      <c r="G234" t="s">
        <v>1084</v>
      </c>
    </row>
    <row r="235" spans="1:7">
      <c r="A235" t="s">
        <v>2052</v>
      </c>
      <c r="B235" t="s">
        <v>2053</v>
      </c>
      <c r="C235" t="s">
        <v>2054</v>
      </c>
      <c r="D235" t="s">
        <v>2055</v>
      </c>
      <c r="E235" t="s">
        <v>1727</v>
      </c>
      <c r="F235">
        <v>858</v>
      </c>
      <c r="G235" t="s">
        <v>1728</v>
      </c>
    </row>
    <row r="236" spans="1:7">
      <c r="A236" t="s">
        <v>2056</v>
      </c>
      <c r="B236" t="s">
        <v>2057</v>
      </c>
      <c r="C236" t="s">
        <v>2058</v>
      </c>
      <c r="D236" t="s">
        <v>2059</v>
      </c>
      <c r="E236" t="s">
        <v>1733</v>
      </c>
      <c r="F236">
        <v>860</v>
      </c>
      <c r="G236" t="s">
        <v>1734</v>
      </c>
    </row>
    <row r="237" spans="1:7">
      <c r="A237" t="s">
        <v>2060</v>
      </c>
      <c r="B237" t="s">
        <v>2061</v>
      </c>
      <c r="C237" t="s">
        <v>2062</v>
      </c>
      <c r="D237" t="s">
        <v>2063</v>
      </c>
      <c r="E237" t="s">
        <v>1751</v>
      </c>
      <c r="F237">
        <v>548</v>
      </c>
      <c r="G237" t="s">
        <v>1752</v>
      </c>
    </row>
    <row r="238" spans="1:7">
      <c r="A238" t="s">
        <v>2064</v>
      </c>
      <c r="B238" t="s">
        <v>2065</v>
      </c>
      <c r="C238" t="s">
        <v>421</v>
      </c>
      <c r="D238" t="s">
        <v>2066</v>
      </c>
      <c r="E238" t="s">
        <v>539</v>
      </c>
      <c r="F238">
        <v>978</v>
      </c>
      <c r="G238" t="s">
        <v>540</v>
      </c>
    </row>
    <row r="239" spans="1:7">
      <c r="A239" t="s">
        <v>2067</v>
      </c>
      <c r="B239" t="s">
        <v>2068</v>
      </c>
      <c r="C239" t="s">
        <v>2069</v>
      </c>
      <c r="D239" t="s">
        <v>2070</v>
      </c>
      <c r="E239" t="s">
        <v>1739</v>
      </c>
      <c r="F239">
        <v>937</v>
      </c>
      <c r="G239" t="s">
        <v>1740</v>
      </c>
    </row>
    <row r="240" spans="1:7">
      <c r="A240" t="s">
        <v>2071</v>
      </c>
      <c r="B240" t="s">
        <v>2072</v>
      </c>
      <c r="C240" t="s">
        <v>2073</v>
      </c>
      <c r="D240" t="s">
        <v>2074</v>
      </c>
      <c r="E240" t="s">
        <v>1745</v>
      </c>
      <c r="F240">
        <v>704</v>
      </c>
      <c r="G240" t="s">
        <v>1746</v>
      </c>
    </row>
    <row r="241" spans="1:7">
      <c r="A241" t="s">
        <v>2075</v>
      </c>
      <c r="B241" t="s">
        <v>2076</v>
      </c>
      <c r="C241" t="s">
        <v>2077</v>
      </c>
      <c r="D241" t="s">
        <v>2078</v>
      </c>
      <c r="E241" t="s">
        <v>88</v>
      </c>
      <c r="F241">
        <v>840</v>
      </c>
      <c r="G241" t="s">
        <v>510</v>
      </c>
    </row>
    <row r="242" spans="1:7">
      <c r="A242" t="s">
        <v>2079</v>
      </c>
      <c r="B242" t="s">
        <v>2080</v>
      </c>
      <c r="C242" t="s">
        <v>2081</v>
      </c>
      <c r="D242" t="s">
        <v>2082</v>
      </c>
    </row>
    <row r="243" spans="1:7">
      <c r="A243" t="s">
        <v>2083</v>
      </c>
      <c r="B243" t="s">
        <v>2084</v>
      </c>
      <c r="C243" t="s">
        <v>2085</v>
      </c>
      <c r="D243" t="s">
        <v>2086</v>
      </c>
    </row>
    <row r="244" spans="1:7">
      <c r="A244" t="s">
        <v>2087</v>
      </c>
      <c r="B244" t="s">
        <v>2088</v>
      </c>
      <c r="C244" t="s">
        <v>2089</v>
      </c>
      <c r="D244" t="s">
        <v>2090</v>
      </c>
      <c r="E244" t="s">
        <v>1775</v>
      </c>
      <c r="F244">
        <v>886</v>
      </c>
      <c r="G244" t="s">
        <v>1776</v>
      </c>
    </row>
    <row r="245" spans="1:7">
      <c r="A245" t="s">
        <v>2091</v>
      </c>
      <c r="B245" t="s">
        <v>2092</v>
      </c>
      <c r="C245" t="s">
        <v>2093</v>
      </c>
      <c r="D245" t="s">
        <v>2094</v>
      </c>
      <c r="E245" t="s">
        <v>1787</v>
      </c>
      <c r="F245">
        <v>967</v>
      </c>
      <c r="G245" t="s">
        <v>1788</v>
      </c>
    </row>
    <row r="246" spans="1:7">
      <c r="A246" t="s">
        <v>2095</v>
      </c>
      <c r="B246" t="s">
        <v>2096</v>
      </c>
      <c r="C246" t="s">
        <v>2097</v>
      </c>
      <c r="D246" t="s">
        <v>2098</v>
      </c>
      <c r="E246" t="s">
        <v>88</v>
      </c>
      <c r="F246">
        <v>840</v>
      </c>
      <c r="G246" t="s">
        <v>510</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file>

<file path=customXml/itemProps2.xml><?xml version="1.0" encoding="utf-8"?>
<ds:datastoreItem xmlns:ds="http://schemas.openxmlformats.org/officeDocument/2006/customXml" ds:itemID="{7BDA85FB-57D5-4A9F-A904-DAE491709832}"/>
</file>

<file path=customXml/itemProps3.xml><?xml version="1.0" encoding="utf-8"?>
<ds:datastoreItem xmlns:ds="http://schemas.openxmlformats.org/officeDocument/2006/customXml" ds:itemID="{2EB73A9A-A04F-41FF-96F9-A7BAA5B16ED1}"/>
</file>

<file path=customXml/itemProps4.xml><?xml version="1.0" encoding="utf-8"?>
<ds:datastoreItem xmlns:ds="http://schemas.openxmlformats.org/officeDocument/2006/customXml" ds:itemID="{946C45AC-2150-4F80-8523-9725D6A374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2024-01-24T14:51:08Z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