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Argentina/"/>
    </mc:Choice>
  </mc:AlternateContent>
  <xr:revisionPtr revIDLastSave="187" documentId="13_ncr:1_{DECD74AD-E5BA-457F-834D-04EC99558985}" xr6:coauthVersionLast="47" xr6:coauthVersionMax="47" xr10:uidLastSave="{779E6181-6225-4C4E-B51E-D6AEDA24CB07}"/>
  <bookViews>
    <workbookView xWindow="-110" yWindow="-110" windowWidth="19420" windowHeight="10300" firstSheet="3" activeTab="2" xr2:uid="{640488E7-AA45-4D6E-9656-23D6DC954A93}"/>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#REF!</definedName>
    <definedName name="Companies_list" localSheetId="1">#REF!</definedName>
    <definedName name="Companies_list" localSheetId="2">#REF!</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#REF!</definedName>
    <definedName name="Government_entities_list" localSheetId="1">#REF!</definedName>
    <definedName name="Government_entities_list" localSheetId="2">#REF!</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#REF!</definedName>
    <definedName name="Projectname" localSheetId="1">#REF!</definedName>
    <definedName name="Projectname" localSheetId="2">#REF!</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#REF!</definedName>
    <definedName name="Revenue_stream_list" localSheetId="1">#REF!</definedName>
    <definedName name="Revenue_stream_list" localSheetId="2">#REF!</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#REF!</definedName>
    <definedName name="Total_reconciled" localSheetId="1">#REF!</definedName>
    <definedName name="Total_reconciled" localSheetId="2">#REF!</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#REF!</definedName>
    <definedName name="Total_revenues" localSheetId="1">#REF!</definedName>
    <definedName name="Total_revenues" localSheetId="2">#REF!</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5" l="1"/>
  <c r="I48" i="5"/>
  <c r="I47" i="5"/>
  <c r="I46" i="5"/>
  <c r="I45" i="5"/>
  <c r="I44" i="5"/>
  <c r="I43" i="5"/>
  <c r="I42" i="5"/>
  <c r="I41" i="5"/>
  <c r="I40" i="5"/>
  <c r="I39" i="5"/>
  <c r="I38" i="5"/>
  <c r="I37" i="5"/>
  <c r="I36" i="5"/>
  <c r="I35" i="5"/>
  <c r="I34" i="5"/>
  <c r="I33" i="5"/>
  <c r="I32" i="5"/>
  <c r="I31" i="5"/>
  <c r="I30" i="5"/>
  <c r="I29" i="5"/>
  <c r="I28" i="5"/>
  <c r="I27" i="5"/>
  <c r="I26" i="5"/>
  <c r="E15" i="5"/>
  <c r="E18" i="5"/>
  <c r="E17" i="5"/>
  <c r="E16" i="5"/>
  <c r="J178" i="7"/>
  <c r="J180" i="7"/>
  <c r="H180" i="7"/>
  <c r="H178" i="7"/>
  <c r="J49" i="6"/>
  <c r="J51" i="6"/>
  <c r="F180" i="7"/>
  <c r="I51" i="6"/>
  <c r="B101" i="4"/>
  <c r="B99" i="4"/>
  <c r="B97" i="4"/>
  <c r="B95" i="4"/>
  <c r="B93" i="4"/>
  <c r="B91" i="4"/>
  <c r="B89" i="4"/>
  <c r="B87" i="4"/>
  <c r="B85" i="4"/>
  <c r="B75" i="4"/>
  <c r="B73" i="4"/>
  <c r="B71" i="4"/>
  <c r="B69" i="4"/>
  <c r="B67" i="4"/>
  <c r="B65" i="4"/>
  <c r="B63" i="4"/>
  <c r="P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tc={2E827948-6982-4BDD-A372-78E54BC3F092}</author>
    <author>Jessica Sanchez</author>
  </authors>
  <commentList>
    <comment ref="H132" authorId="0" shapeId="0" xr:uid="{2E827948-6982-4BDD-A372-78E54BC3F092}">
      <text>
        <t>[Threaded comment]
Your version of Excel allows you to read this threaded comment; however, any edits to it will get removed if the file is opened in a newer version of Excel. Learn more: https://go.microsoft.com/fwlink/?linkid=870924
Comment:
    Revisar Numero de Pagina</t>
      </text>
    </comment>
    <comment ref="F180" authorId="1" shapeId="0" xr:uid="{DF17003D-BF32-45AF-897F-FFF672010357}">
      <text>
        <r>
          <rPr>
            <sz val="10.5"/>
            <color theme="1"/>
            <rFont val="Calibri"/>
            <family val="2"/>
          </rPr>
          <t>El enlace a las estadisticas 
e indicadores nacionaes no es accesible</t>
        </r>
      </text>
    </comment>
  </commentList>
</comments>
</file>

<file path=xl/sharedStrings.xml><?xml version="1.0" encoding="utf-8"?>
<sst xmlns="http://schemas.openxmlformats.org/spreadsheetml/2006/main" count="4815" uniqueCount="2153">
  <si>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</si>
  <si>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</si>
  <si>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</si>
  <si>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</si>
  <si>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</si>
  <si>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</si>
  <si>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</si>
  <si>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</si>
  <si>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</si>
  <si>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</si>
  <si>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</si>
  <si>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</si>
  <si>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</si>
  <si>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</si>
  <si>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</si>
  <si>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</si>
  <si>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</si>
  <si>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</si>
  <si>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</si>
  <si>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</si>
  <si>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</si>
  <si>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</si>
  <si>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</si>
  <si>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</si>
  <si>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</si>
  <si>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</si>
  <si>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</si>
  <si>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</si>
  <si>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</si>
  <si>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</si>
  <si>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</si>
  <si>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</si>
  <si>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</si>
  <si>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</si>
  <si>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</si>
  <si>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</si>
  <si>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</si>
  <si>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</si>
  <si>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</si>
  <si>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</si>
  <si>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</si>
  <si>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</si>
  <si>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</si>
  <si>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</si>
  <si>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</si>
  <si>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</si>
  <si>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</si>
  <si>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</si>
  <si>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</si>
  <si>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</si>
  <si>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</si>
  <si>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Argentina</t>
  </si>
  <si>
    <t>ISO Alpha-3 Code</t>
  </si>
  <si>
    <t>ARG</t>
  </si>
  <si>
    <t>National currency name</t>
  </si>
  <si>
    <t>Argentine peso</t>
  </si>
  <si>
    <t>National currency ISO-4217</t>
  </si>
  <si>
    <t>ARS</t>
  </si>
  <si>
    <t>Fiscal year covered by this data file</t>
  </si>
  <si>
    <t>Start Date</t>
  </si>
  <si>
    <t>End Date</t>
  </si>
  <si>
    <t>Data source</t>
  </si>
  <si>
    <t>Has an EITI Report been prepared by an Independent Administrator?</t>
  </si>
  <si>
    <t>Yes</t>
  </si>
  <si>
    <t>What is the name of the company?</t>
  </si>
  <si>
    <t>HUB LATAM SAS - UNIVERSIDAD AUSTRAL (ACES)</t>
  </si>
  <si>
    <t>Date that the EITI Report was made public</t>
  </si>
  <si>
    <t>URL, EITI Report</t>
  </si>
  <si>
    <t>https://www.argentina.gob.ar/sites/default/files/tercer_informe_eiti_argentina_2020_-_2021.pdf</t>
  </si>
  <si>
    <t>Does the government systematically disclose EITI data at a single location?</t>
  </si>
  <si>
    <t>Partially</t>
  </si>
  <si>
    <t>Publication date of the EITI data</t>
  </si>
  <si>
    <t>Website link (URL) to EITI data</t>
  </si>
  <si>
    <t>https://www.argentina.gob.ar/produccion/energia/eiti/Informes</t>
  </si>
  <si>
    <t>Are there other files of relevance?</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</si>
  <si>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</si>
  <si>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</si>
  <si>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</si>
  <si>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</si>
  <si>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</si>
  <si>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</si>
  <si>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</si>
  <si>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https://www.datos.gob.ar/</t>
  </si>
  <si>
    <t>Sector coverage</t>
  </si>
  <si>
    <t>Oil</t>
  </si>
  <si>
    <t>Gas</t>
  </si>
  <si>
    <t>Mining (incl. Quarrying)</t>
  </si>
  <si>
    <t>Other, non-upstream sectors</t>
  </si>
  <si>
    <t>No</t>
  </si>
  <si>
    <t>If yes, please specify name (insert new rows if multiple)</t>
  </si>
  <si>
    <t>&lt; Other sector &gt;</t>
  </si>
  <si>
    <t>Number of reporting government entities (incl SOEs if recipient)</t>
  </si>
  <si>
    <t>Number of reporting companies (incl SOEs if payer)</t>
  </si>
  <si>
    <t>Reporting currency (ISO-4217 currency codes)</t>
  </si>
  <si>
    <t xml:space="preserve">Exchange rate used: 1 USD = </t>
  </si>
  <si>
    <t>Exchange rate source (URL,…)</t>
  </si>
  <si>
    <t>http://www.bcra.gob.ar/PublicacionesEstadisticas/Tipos_de_cambios.asp</t>
  </si>
  <si>
    <t>EITI Requirement 4.7: Disaggregation</t>
  </si>
  <si>
    <t>… by revenue stream</t>
  </si>
  <si>
    <t>… by government agency</t>
  </si>
  <si>
    <t>… by company</t>
  </si>
  <si>
    <t>… by project</t>
  </si>
  <si>
    <t>Data overview / requirement</t>
  </si>
  <si>
    <t>Systematically disclosed</t>
  </si>
  <si>
    <t>Through EITI Reporting</t>
  </si>
  <si>
    <t>Contact details: data submission</t>
  </si>
  <si>
    <t>Not applicable</t>
  </si>
  <si>
    <t>Not available</t>
  </si>
  <si>
    <t>Name and contact information of the person submitting this file</t>
  </si>
  <si>
    <t>Name</t>
  </si>
  <si>
    <t>CARNICER, Roberto</t>
  </si>
  <si>
    <t>Organisation</t>
  </si>
  <si>
    <t>Email address</t>
  </si>
  <si>
    <t>RCARNICER2@GMAIL.COM;RCANICER@AUSTRAL.EDU.AR</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</si>
  <si>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</si>
  <si>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</si>
  <si>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</si>
  <si>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</si>
  <si>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</si>
  <si>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</si>
  <si>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</si>
  <si>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</si>
  <si>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</si>
  <si>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</si>
  <si>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</si>
  <si>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</si>
  <si>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</si>
  <si>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</si>
  <si>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</si>
  <si>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</si>
  <si>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</si>
  <si>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</si>
  <si>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</si>
  <si>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https://www.argentina.gob.ar/produccion/eiti</t>
  </si>
  <si>
    <t>Overview of government agencies' roles?</t>
  </si>
  <si>
    <t>Mineral and petroleum rights' regime?</t>
  </si>
  <si>
    <t>Fiscal regime?</t>
  </si>
  <si>
    <t>EITI Requirement 2.2: Contract and license allocations</t>
  </si>
  <si>
    <t>the award process(es)?</t>
  </si>
  <si>
    <t>Yes, through EITI reporting</t>
  </si>
  <si>
    <t>and the technical and financial criteria used?</t>
  </si>
  <si>
    <t>the transfer process(es)?</t>
  </si>
  <si>
    <t>bidding rounds/process(es)?</t>
  </si>
  <si>
    <t>No. of license awards and transfers for the covered year</t>
  </si>
  <si>
    <t>EITI Requirement 2.3: Register of licenses</t>
  </si>
  <si>
    <t>License register for mining sector</t>
  </si>
  <si>
    <t>License register for petroleum sector</t>
  </si>
  <si>
    <t>License register for other sector(s) - add rows if several</t>
  </si>
  <si>
    <t>EITI Requirement 2.4: Contract disclosure</t>
  </si>
  <si>
    <t>Government policy on contract disclosure</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</si>
  <si>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</si>
  <si>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</si>
  <si>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</si>
  <si>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</si>
  <si>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</si>
  <si>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</si>
  <si>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https://eiti.org/sites/default/files/2023-01/Tercer%20Informe%20EITI%20Argentina%202020%20-%202021%20-%20Modalidad%20Flexible.pdf</t>
  </si>
  <si>
    <t>Is beneficial ownership data disclosed?</t>
  </si>
  <si>
    <t>Beneficial ownership registry</t>
  </si>
  <si>
    <t/>
  </si>
  <si>
    <t>EITI Requirement 2.6: State participation</t>
  </si>
  <si>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</si>
  <si>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</si>
  <si>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</si>
  <si>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</si>
  <si>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</si>
  <si>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EITI Requirement 3.2: Production by commodity</t>
  </si>
  <si>
    <t>(Harmonised System Codes)</t>
  </si>
  <si>
    <t>Disclosure of production volumes</t>
  </si>
  <si>
    <t>https://www.argentina.gob.ar/economia/energia/hidrocarburos/volumenes</t>
  </si>
  <si>
    <t>Disclosure of production values</t>
  </si>
  <si>
    <t>https://www.argentina.gob.ar/economia/energia/hidrocarburos/precios-de-hidrocarburos https://app.powerbi.com/view?r=eyJrIjoiY2NhMWQ4MzUtODg0My00MTc3LWI3ZDgtOTBjYTY1MzRkZGIzIiwidCI6ImNiODg0ZGI1LTI0ODUtNGY5Yi05MzhlLTNlNjIxZjIyMjU3YiIsImMiOjR9</t>
  </si>
  <si>
    <t>Crude oil (2709), volume</t>
  </si>
  <si>
    <t>Sm3</t>
  </si>
  <si>
    <t>USD</t>
  </si>
  <si>
    <t>Natural gas (2711), volume</t>
  </si>
  <si>
    <t>Sm3 e.p.</t>
  </si>
  <si>
    <t>Gold (7108), volume</t>
  </si>
  <si>
    <t>Tonnes</t>
  </si>
  <si>
    <t>Silver (7106), volume</t>
  </si>
  <si>
    <t>Zinc (2608), volumen</t>
  </si>
  <si>
    <t>Lead (2607), volume</t>
  </si>
  <si>
    <t>Cap. C.3.7.  pag. 68 a 69</t>
  </si>
  <si>
    <t>valores a pesos corrientes</t>
  </si>
  <si>
    <t>Mineral substances not elsewhere specified (2530), volume</t>
  </si>
  <si>
    <t>Cap. C.3.7.  pag. 68 a 69. Mineral: sodium sulfate</t>
  </si>
  <si>
    <t>Cap. C.3.7.  pag. 68 a 69. Mineral: lithium carbonate</t>
  </si>
  <si>
    <t>EITI Requirement 3.3: Exports</t>
  </si>
  <si>
    <t>Disclosure of export volumes</t>
  </si>
  <si>
    <t>https://www.argentina.gob.ar/economia/energia/hidrocarburos/refinacion-y-comercializacion-de-petroleo-gas-y-derivados-tablas-dinamicas</t>
  </si>
  <si>
    <t xml:space="preserve"> Cap. C.3.8.  pag. 70 y 71
Cap. C.4.10 pag. 155 y 156</t>
  </si>
  <si>
    <t>Disclosure of export values</t>
  </si>
  <si>
    <t xml:space="preserve"> Cap. C.4.10 pag. 155 y 156</t>
  </si>
  <si>
    <t>Cap. C.3.8.  pag. 70 y 71</t>
  </si>
  <si>
    <t>Copper (2603), volume</t>
  </si>
  <si>
    <t>Lithium (8506), volume</t>
  </si>
  <si>
    <t xml:space="preserve">Cap. C.3.8.  pag. 70 y 71. </t>
  </si>
  <si>
    <t>EITI Requirement 4.1: Comprehensiveness</t>
  </si>
  <si>
    <t>Does the government fully disclose extractive sector revenues by revenue stream?</t>
  </si>
  <si>
    <t xml:space="preserve">C.3.2.5 Tabla 32 y Tabla 34  Pag 54 a 55.
C.3.9  Tablas 48, 50 y 52 . Pags. 71 a 75,
C.4.12.2  Tabla 91  Pag  146
C.4.12.4  Tabla 100, Pag 154
C.4.12.5  Tabla 104,     Pag. 157.   </t>
  </si>
  <si>
    <t>Are MSG decisions on materiality thresholds publicly available?</t>
  </si>
  <si>
    <t>Reconciliation coverage</t>
  </si>
  <si>
    <t>50.23%</t>
  </si>
  <si>
    <t>Calculated using total of government revenues (part 4), and total per-company data (part 5)</t>
  </si>
  <si>
    <t>EITI Requirement 4.2: In-kind revenues</t>
  </si>
  <si>
    <t>Does the government disclose data on in-kind revenues and sales of state share of production?</t>
  </si>
  <si>
    <t xml:space="preserve">El requisito no aplica por inexistencia </t>
  </si>
  <si>
    <t>If yes, what was the volume received?</t>
  </si>
  <si>
    <t>Sm3 (metros cúbicos estándar)</t>
  </si>
  <si>
    <t>Add commodities here, volume</t>
  </si>
  <si>
    <t>Toneladas métricas</t>
  </si>
  <si>
    <t>If yes, what was sold?</t>
  </si>
  <si>
    <t>Crude oil (2709), valor</t>
  </si>
  <si>
    <t>Natural gas (2711), valor</t>
  </si>
  <si>
    <t>Add commodities here, valor</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</si>
  <si>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</si>
  <si>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</si>
  <si>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</si>
  <si>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</si>
  <si>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</si>
  <si>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</si>
  <si>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 xml:space="preserve">No aplicabilidad del requisito por decision del GMP por no tratarse de ingresos materiales. Pag. 17 informe EITI. </t>
  </si>
  <si>
    <t>If yes, what was the total revenues received from transportation of commodities?</t>
  </si>
  <si>
    <t>EITI Requirement 4.5: SOE transactions</t>
  </si>
  <si>
    <t>Does the government disclose information on SOE transactions?</t>
  </si>
  <si>
    <t>C 3.13 Pag. 92 C.4.13. Pag. 182</t>
  </si>
  <si>
    <t>If yes, what was the total revenues received by SOEs?</t>
  </si>
  <si>
    <t xml:space="preserve">No se registran dividendos por la participacion accionaria del Estado Nacional en YPD en los anos 2020 y 2021. Pagina 180, informe EITI. </t>
  </si>
  <si>
    <t>EITI Requirement 4.6: Direct subnational payments</t>
  </si>
  <si>
    <t>¿El gobierno divulga información sobre Direct subnational payments?</t>
  </si>
  <si>
    <t>No aplica por implementacion adaptada</t>
  </si>
  <si>
    <t xml:space="preserve">Pag 18 informe EITI </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</si>
  <si>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</si>
  <si>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</si>
  <si>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</si>
  <si>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</si>
  <si>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</si>
  <si>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B.5 Pag 26 a 34
F Anexo II, Pags 186 y 187</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</si>
  <si>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</si>
  <si>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</si>
  <si>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</si>
  <si>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</si>
  <si>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</si>
  <si>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</si>
  <si>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</si>
  <si>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r>
      <rPr>
        <i/>
        <sz val="16"/>
        <color rgb="FF000000"/>
        <rFont val="Franklin Gothic Book"/>
        <family val="2"/>
      </rPr>
      <t xml:space="preserve">
</t>
    </r>
    <r>
      <rPr>
        <u/>
        <sz val="16"/>
        <color rgb="FF1155CC"/>
        <rFont val="Libre Franklin"/>
      </rPr>
      <t xml:space="preserve">https://www.presupuestoabierto.gob.ar/sici/datos-abiertos
</t>
    </r>
  </si>
  <si>
    <r>
      <rPr>
        <sz val="16"/>
        <color rgb="FF000000"/>
        <rFont val="Franklin Gothic Book"/>
        <family val="2"/>
      </rPr>
      <t>Tambien en informe EITI, Cap. C.4.15 Pág. 159  (</t>
    </r>
    <r>
      <rPr>
        <b/>
        <sz val="16"/>
        <color rgb="FF000000"/>
        <rFont val="Franklin Gothic Book"/>
        <family val="2"/>
      </rPr>
      <t>sólo Hidrocarburos presupuesto Nacional</t>
    </r>
    <r>
      <rPr>
        <sz val="16"/>
        <color rgb="FF000000"/>
        <rFont val="Franklin Gothic Book"/>
        <family val="2"/>
      </rPr>
      <t>)</t>
    </r>
  </si>
  <si>
    <t>Does the government disclose what value of revenues are not recorded in the budget?</t>
  </si>
  <si>
    <t>EITI Requirement 5.2: Subnational transfers</t>
  </si>
  <si>
    <t>Does the government disclose information on Subnational transfers?</t>
  </si>
  <si>
    <t xml:space="preserve">Requisito no aplica por inexistencia </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</si>
  <si>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</si>
  <si>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</si>
  <si>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</si>
  <si>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</si>
  <si>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Cap. C.4.15 Pág. 159</t>
  </si>
  <si>
    <t>Does the government disclose a description of the country’s budget and audit processes?</t>
  </si>
  <si>
    <t>Does the government disclose publicly available information about budgets and 
expenditures? - add rows if several</t>
  </si>
  <si>
    <t>https://www.presupuestoabierto.gob.ar/sici/</t>
  </si>
  <si>
    <t>EITI Requirement 6.1: Social expenditures</t>
  </si>
  <si>
    <t>Does the government disclose information on Social expenditures?</t>
  </si>
  <si>
    <t>El requisito no aplica por desición del GMP.</t>
  </si>
  <si>
    <t>Según el Informe de Materialidad, en base a la información obtenida y recabada, no existen pagos ambientales ni sociales al Estado Nacional, significativos desde el punto de vista económico.</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</si>
  <si>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</si>
  <si>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</si>
  <si>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</si>
  <si>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</si>
  <si>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</si>
  <si>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</si>
  <si>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</si>
  <si>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</si>
  <si>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</si>
  <si>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</si>
  <si>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GMP definio su no aplicacion</t>
  </si>
  <si>
    <t>El GMP acordó que si bien este
requisito no resulta exigible en un
EITI de nivel nacional, sí se trata
de un aspecto muy relevante que
merece mayor profundización en 
Ciclos Posteriores.</t>
  </si>
  <si>
    <t>If yes, what was the total quasi-fiscal expenditures performed by SOEs?</t>
  </si>
  <si>
    <t>EITI Requirement 6.3: Economic contribution</t>
  </si>
  <si>
    <t>Does the government disclose information on economic contribution?</t>
  </si>
  <si>
    <t>https://www.argentina.gob.ar/economia/mineria/eiti-portal-de-transparencia-de-las-industrias-extractivas/ingresos-al-estado</t>
  </si>
  <si>
    <t>Gross Domestic Product - SNA 2008 C. Mining and quarrying, including oil and gas</t>
  </si>
  <si>
    <t xml:space="preserve">https://www.indec.gob.ar/indec/web/Nivel4-Tema-3-9-47, 
208147000.00 ARS mining and quarrying, 639883000.00 ARS oil and gas. </t>
  </si>
  <si>
    <t>Gross Domestic Product ASM and informal sector</t>
  </si>
  <si>
    <t>Gross Domestic Product - all sectors</t>
  </si>
  <si>
    <t>Government revenue - extractive industries</t>
  </si>
  <si>
    <t>Pág. 74 a 77; Pág. 161 a 162</t>
  </si>
  <si>
    <t>Government revenue - all sectors</t>
  </si>
  <si>
    <t>Exports - extractive industries</t>
  </si>
  <si>
    <t xml:space="preserve">Oil and gas: 3129000000 USD. Mining: 2501000000 USD. </t>
  </si>
  <si>
    <t>Exports - all sectors</t>
  </si>
  <si>
    <t>Pág. 41</t>
  </si>
  <si>
    <t>Employment - extractive sector - male</t>
  </si>
  <si>
    <t>people</t>
  </si>
  <si>
    <t>https://www.argentina.gob.ar/trabajo/estadisticas</t>
  </si>
  <si>
    <t>Employment - extractive sector - female</t>
  </si>
  <si>
    <t>Employment - extractive sector</t>
  </si>
  <si>
    <t>Estadísticas e indicadores nacionales | Argentina.gob.ar (trabajo.gob.ar)</t>
  </si>
  <si>
    <t>Pág. 41 Pág. 164 y Pág. 80 a 81</t>
  </si>
  <si>
    <t>Employment - all sectors</t>
  </si>
  <si>
    <t>Investment - extractive sector</t>
  </si>
  <si>
    <t>Calculo del consultor en base a 
https://www.argentina.gob.ar/sites/default/files/dt_13_-_cuanto_deja_la_mineria_en_argentina.pdf</t>
  </si>
  <si>
    <t>Investment - all sectors</t>
  </si>
  <si>
    <t>https://www.cancilleria.gob.ar/es/1110-inversion-formacion-bruta-de-capital-fijo</t>
  </si>
  <si>
    <t>EITI Requirement 6.4: Environmental impact</t>
  </si>
  <si>
    <t>the relevant legal and administrative rules for environmental management?</t>
  </si>
  <si>
    <t xml:space="preserve">http://informacionminera.produccion.gob.ar/dataset/1000/aspectos-regulatorios-socioambientales
</t>
  </si>
  <si>
    <t>Tabla 71 Reseña Regulatoria según temática Ambiente. Pag 100                                       Tablas 72 y 73 Reseña para Hidrocarburos. Pag 101 a 105</t>
  </si>
  <si>
    <t>databases containing environmental impact assessments, certification schemes or similar documentation of environmental management?</t>
  </si>
  <si>
    <t>other relevant information on environmental monitoring procedures and administration?</t>
  </si>
  <si>
    <r>
      <rPr>
        <i/>
        <sz val="16"/>
        <color rgb="FF000000"/>
        <rFont val="Libre Franklin"/>
      </rPr>
      <t xml:space="preserve">http://informacionminera.produccion.gob.ar/assets/datasets/Gu%c3%ada_de_Recursos_Buenas_Practicas_Cierre_de_Minas_2019_SPM.p
http://datos.minem.gob.ar/dataset/produccion-hidrocarburos-puntos-de-venteo-declarados
</t>
    </r>
    <r>
      <rPr>
        <i/>
        <u/>
        <sz val="16"/>
        <color rgb="FF1155CC"/>
        <rFont val="Libre Franklin"/>
      </rPr>
      <t>http://datos.minem.gob.ar/dataset/deteccion-satelital-de-venteos</t>
    </r>
  </si>
  <si>
    <r>
      <rPr>
        <b/>
        <sz val="16"/>
        <rFont val="Franklin Gothic Book"/>
        <family val="2"/>
      </rPr>
      <t xml:space="preserve">Give us your feedback or report a conflict in the data! Write to us at  </t>
    </r>
    <r>
      <rPr>
        <b/>
        <u/>
        <sz val="16"/>
        <color rgb="FF188FBB"/>
        <rFont val="Franklin Gothic Book"/>
        <family val="2"/>
      </rPr>
      <t>data@eiti.org</t>
    </r>
  </si>
  <si>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</si>
  <si>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</si>
  <si>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</si>
  <si>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</si>
  <si>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</si>
  <si>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</si>
  <si>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</si>
  <si>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</si>
  <si>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</si>
  <si>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</si>
  <si>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</si>
  <si>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</si>
  <si>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Administración Federal de Ingresos Públicos (AFIP)</t>
  </si>
  <si>
    <t>Central goverment</t>
  </si>
  <si>
    <t>33-69345023-9</t>
  </si>
  <si>
    <t>Secretaría de Energía (SEN), Ministerio de Economía</t>
  </si>
  <si>
    <t>30-71511547-2</t>
  </si>
  <si>
    <t>Secretaría de Minería (SEMIN), Ministerio de Desarrollo Productivo</t>
  </si>
  <si>
    <t>30-71081745-2</t>
  </si>
  <si>
    <t xml:space="preserve"> Ministerio de Ambiente y Desarrollo Sostenible (MAyDS)</t>
  </si>
  <si>
    <t>30-70992597-7</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</si>
  <si>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</si>
  <si>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</si>
  <si>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</si>
  <si>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</si>
  <si>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</si>
  <si>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</si>
  <si>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</si>
  <si>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</si>
  <si>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</si>
  <si>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</si>
  <si>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CERRO VANGUARDIA  S.A</t>
  </si>
  <si>
    <t>Private</t>
  </si>
  <si>
    <t>Mining</t>
  </si>
  <si>
    <t>Oro, Plata</t>
  </si>
  <si>
    <t>https://cerrovanguardia.com.ar/</t>
  </si>
  <si>
    <t>COMPAÑÍA MINERA AGULAR  S.A</t>
  </si>
  <si>
    <t>Concentrados de Plomo, Concentrados de Zinc</t>
  </si>
  <si>
    <t>https://integracapital.com</t>
  </si>
  <si>
    <t xml:space="preserve">ESTELAR RESOURCES LTD S.A. </t>
  </si>
  <si>
    <t xml:space="preserve">Oro, Plata </t>
  </si>
  <si>
    <t>https://www.yamana.com</t>
  </si>
  <si>
    <t>MINA PIRQUITAS S.A.</t>
  </si>
  <si>
    <t>Plata, Cinc</t>
  </si>
  <si>
    <t>https://www.ssrmining.com/operations/</t>
  </si>
  <si>
    <t>MINAS ARGENTINAS S.A.</t>
  </si>
  <si>
    <t>Doré</t>
  </si>
  <si>
    <t xml:space="preserve">MINERA ALUMBRERA LTD SUC ARG.
</t>
  </si>
  <si>
    <t xml:space="preserve">Concentrado de Cobre y oro, Oro Doré y Concentrado de molibdeno </t>
  </si>
  <si>
    <t>http://www.alumbrera.com.ar</t>
  </si>
  <si>
    <t>MINERA ANDINA DEL SOL SRL</t>
  </si>
  <si>
    <t>https://veladero.com/</t>
  </si>
  <si>
    <t>MINERA DEL ALTIPLANO S.A.</t>
  </si>
  <si>
    <t>Cloruro de litio, Carbonato de litio</t>
  </si>
  <si>
    <t>https://livent.com/es/</t>
  </si>
  <si>
    <t xml:space="preserve">MINERA DON NICOLAS S.A.
</t>
  </si>
  <si>
    <t>Bullón Doré, Oro, Plata</t>
  </si>
  <si>
    <t>https://www.mineradonnicolas.com.ar/</t>
  </si>
  <si>
    <t xml:space="preserve">MINERA SANTA CRUZ S.A.
</t>
  </si>
  <si>
    <t>Barras de plata en Bruto, Concentrado de Oro y Plata, Bullón Dorado</t>
  </si>
  <si>
    <t>https://minerasantacruz.com/</t>
  </si>
  <si>
    <t xml:space="preserve">MINERA TRITON S.A.
</t>
  </si>
  <si>
    <t>Bullón Doré</t>
  </si>
  <si>
    <t>https://www.panamericansilver.com/</t>
  </si>
  <si>
    <t>OROPLATA S.A.</t>
  </si>
  <si>
    <t>https://www.newmont.com</t>
  </si>
  <si>
    <t>PATAGONIA GOLD S.A.</t>
  </si>
  <si>
    <t>Doré, Concentrado de Oro y Plata</t>
  </si>
  <si>
    <t>https://patagoniagold.com/</t>
  </si>
  <si>
    <t>SALES DE JUJUY S.A.</t>
  </si>
  <si>
    <t>Carbonato de Litio</t>
  </si>
  <si>
    <t>https://www.allkem.co/</t>
  </si>
  <si>
    <t>MANSFIELD MINERA S.A.</t>
  </si>
  <si>
    <t xml:space="preserve">Metales preciosos </t>
  </si>
  <si>
    <t>https://fortunasilver.com/</t>
  </si>
  <si>
    <t>YPF S.A.</t>
  </si>
  <si>
    <t>State-owned enterprises &amp; public corporations</t>
  </si>
  <si>
    <t>Oil &amp; Gas</t>
  </si>
  <si>
    <t>Gas Natural, Petróleo Crudo</t>
  </si>
  <si>
    <t>https://www.ypf.com/Paginas/home.aspx</t>
  </si>
  <si>
    <t>TOTAL AUSTRAL S.A.</t>
  </si>
  <si>
    <t>http://www.total.com.ar</t>
  </si>
  <si>
    <t xml:space="preserve"> VISTA ENERGY ARGENTINA SAU </t>
  </si>
  <si>
    <t>https://vistaenergy.com</t>
  </si>
  <si>
    <t>CHEVRON ARGENTINA S.R.L.</t>
  </si>
  <si>
    <t>https://www.chevron.com/</t>
  </si>
  <si>
    <t xml:space="preserve">EXXONMOBIL EXPLORATION ARGENTINA </t>
  </si>
  <si>
    <t>https://corporate.exxonmobil.com/Locations/Argentina?content-lang=en</t>
  </si>
  <si>
    <t xml:space="preserve">MOBIL ARGENTINA SA </t>
  </si>
  <si>
    <t>SHELL ARGENTINA S.A.</t>
  </si>
  <si>
    <t>https://www.shell.com.ar/</t>
  </si>
  <si>
    <t>ROCH S.A.</t>
  </si>
  <si>
    <t>https://www.roch.com.ar/</t>
  </si>
  <si>
    <t xml:space="preserve">BANDURRIA SUR INVESTMENTS SA </t>
  </si>
  <si>
    <t>30.69727209-3</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</si>
  <si>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</si>
  <si>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</si>
  <si>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</si>
  <si>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</si>
  <si>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</si>
  <si>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</si>
  <si>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</si>
  <si>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</si>
  <si>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</si>
  <si>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</si>
  <si>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Add new rows as necessary, right click the row number to the left and select "Insert"</t>
  </si>
  <si>
    <t>&lt;Select unit&gt;</t>
  </si>
  <si>
    <t>&lt; XXX &gt;</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</si>
  <si>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</si>
  <si>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</si>
  <si>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</si>
  <si>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</si>
  <si>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</si>
  <si>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</si>
  <si>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</si>
  <si>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</si>
  <si>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</si>
  <si>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</si>
  <si>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</si>
  <si>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</si>
  <si>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</si>
  <si>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</si>
  <si>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</si>
  <si>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</si>
  <si>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</si>
  <si>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</si>
  <si>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</si>
  <si>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</si>
  <si>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</si>
  <si>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</si>
  <si>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</si>
  <si>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</si>
  <si>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General taxes on goods and services (VAT, sales tax, turnover tax) (1141E)</t>
  </si>
  <si>
    <t>Impuesto al Valor Agregado (IVA)</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</si>
  <si>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</si>
  <si>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Administrative fees for government services (1422E)</t>
  </si>
  <si>
    <t>Impuesto a los Créditos y Débitos Bancarios</t>
  </si>
  <si>
    <t>Social security employer contributions (1212E)</t>
  </si>
  <si>
    <t>Contribuciones a la Seguridad Social</t>
  </si>
  <si>
    <t>Taxes on exports (1152E)</t>
  </si>
  <si>
    <t>Derechos de Exportación</t>
  </si>
  <si>
    <t>Ordinary taxes on income, profits and capital gains (1112E1)</t>
  </si>
  <si>
    <t>Impuesto a las Ganancias Sociedades</t>
  </si>
  <si>
    <t>For more guidance, please visit https://eiti.org/summary-data-template</t>
  </si>
  <si>
    <t>or, https://www.imf.org/external/np/sta/gfsm/</t>
  </si>
  <si>
    <t>Customs and other import duties (1151E)</t>
  </si>
  <si>
    <t>Derechos de Importacion</t>
  </si>
  <si>
    <t>Aportes a la Seguridad Social</t>
  </si>
  <si>
    <t>Royalties (1415E1)</t>
  </si>
  <si>
    <t>Regalias</t>
  </si>
  <si>
    <t>Licence fees (114521E)</t>
  </si>
  <si>
    <t>Tasa Estadistica</t>
  </si>
  <si>
    <t>Excise taxes (1142E)</t>
  </si>
  <si>
    <t>Fondo Fiduciario para el subsidio a los consumos residenciales de Gas natural y GLP</t>
  </si>
  <si>
    <t>Impuesto a los Combutible Liquidos y GNC</t>
  </si>
  <si>
    <t>Impuesto a las Ganancias de las Personas Fisicas y Sucesiones Indivisas</t>
  </si>
  <si>
    <t>Emission and pollution taxes (114522E)</t>
  </si>
  <si>
    <t>Impuesto al Dioxido de Carbono</t>
  </si>
  <si>
    <t>Compulsory transfers to government (infrastructure and other) (1415E4)</t>
  </si>
  <si>
    <t>Canon de explotación y exploracion offshore</t>
  </si>
  <si>
    <t>Other taxes payable by natural resource companies (116E)</t>
  </si>
  <si>
    <t>Tasa Ambiental Anual</t>
  </si>
  <si>
    <t>From government participation (equity) (1412E2)</t>
  </si>
  <si>
    <t>Dividendos YPF</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</si>
  <si>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</si>
  <si>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</si>
  <si>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</si>
  <si>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</si>
  <si>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</si>
  <si>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</si>
  <si>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</si>
  <si>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</si>
  <si>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</si>
  <si>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</si>
  <si>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Total</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</si>
  <si>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</si>
  <si>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</si>
  <si>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</si>
  <si>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</si>
  <si>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</si>
  <si>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</si>
  <si>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</si>
  <si>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</si>
  <si>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</si>
  <si>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</si>
  <si>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</si>
  <si>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</si>
  <si>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</si>
  <si>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</si>
  <si>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</si>
  <si>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</si>
  <si>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</si>
  <si>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</si>
  <si>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</si>
  <si>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</si>
  <si>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</si>
  <si>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N</t>
  </si>
  <si>
    <t>-</t>
  </si>
  <si>
    <t xml:space="preserve">Pais no declara a nivel de proyecto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</si>
  <si>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</si>
  <si>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</si>
  <si>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</si>
  <si>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</si>
  <si>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</si>
  <si>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</si>
  <si>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</si>
  <si>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</si>
  <si>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</si>
  <si>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</si>
  <si>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</si>
  <si>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</si>
  <si>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</si>
  <si>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</si>
  <si>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</si>
  <si>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</si>
  <si>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</si>
  <si>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</si>
  <si>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</si>
  <si>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</si>
  <si>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</si>
  <si>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</si>
  <si>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</si>
  <si>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</si>
  <si>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</si>
  <si>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</si>
  <si>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</si>
  <si>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</si>
  <si>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</si>
  <si>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</si>
  <si>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</si>
  <si>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</si>
  <si>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</si>
  <si>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</si>
  <si>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</si>
  <si>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</si>
  <si>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</si>
  <si>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</si>
  <si>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</si>
  <si>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</si>
  <si>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</si>
  <si>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</si>
  <si>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</si>
  <si>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</si>
  <si>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</si>
  <si>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</si>
  <si>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</si>
  <si>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</si>
  <si>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</si>
  <si>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</si>
  <si>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</si>
  <si>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</si>
  <si>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</si>
  <si>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</si>
  <si>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</si>
  <si>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</si>
  <si>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</si>
  <si>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</si>
  <si>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</si>
  <si>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</si>
  <si>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</si>
  <si>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</si>
  <si>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</si>
  <si>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</si>
  <si>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</si>
  <si>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</si>
  <si>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</si>
  <si>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</si>
  <si>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</si>
  <si>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</si>
  <si>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</si>
  <si>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</si>
  <si>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</si>
  <si>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</si>
  <si>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</si>
  <si>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</si>
  <si>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</si>
  <si>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</si>
  <si>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</si>
  <si>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</si>
  <si>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</si>
  <si>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</si>
  <si>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</si>
  <si>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</si>
  <si>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</si>
  <si>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</si>
  <si>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</si>
  <si>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</si>
  <si>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</si>
  <si>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</si>
  <si>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</si>
  <si>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</si>
  <si>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</si>
  <si>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</si>
  <si>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</si>
  <si>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</si>
  <si>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</si>
  <si>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</si>
  <si>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</si>
  <si>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</si>
  <si>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</si>
  <si>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</si>
  <si>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</si>
  <si>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</si>
  <si>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</si>
  <si>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</si>
  <si>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</si>
  <si>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</si>
  <si>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</si>
  <si>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</si>
  <si>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7202</t>
  </si>
  <si>
    <t>Ferroaleaciones (7202)</t>
  </si>
  <si>
    <t>Impuestos al consumo (1142E)</t>
  </si>
  <si>
    <t>Impuestos al consumo</t>
  </si>
  <si>
    <t>1142E</t>
  </si>
  <si>
    <t>Petróleo y Gas</t>
  </si>
  <si>
    <t>Andorra</t>
  </si>
  <si>
    <t>AD</t>
  </si>
  <si>
    <t>AND</t>
  </si>
  <si>
    <t>20</t>
  </si>
  <si>
    <t>Table 4 - Currency code list</t>
  </si>
  <si>
    <t>2506</t>
  </si>
  <si>
    <t>Cuarzo (2506)</t>
  </si>
  <si>
    <t>Cuarzo (2506), volumen</t>
  </si>
  <si>
    <t>Tasas de licencia (114521E)</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</si>
  <si>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</si>
  <si>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</si>
  <si>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</si>
  <si>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</si>
  <si>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</si>
  <si>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</si>
  <si>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</si>
  <si>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</si>
  <si>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</si>
  <si>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</si>
  <si>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</si>
  <si>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</si>
  <si>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</si>
  <si>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</si>
  <si>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</si>
  <si>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</si>
  <si>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</si>
  <si>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</si>
  <si>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</si>
  <si>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</si>
  <si>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</si>
  <si>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</si>
  <si>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</si>
  <si>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</si>
  <si>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</si>
  <si>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</si>
  <si>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</si>
  <si>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</si>
  <si>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</si>
  <si>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</si>
  <si>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</si>
  <si>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</si>
  <si>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</si>
  <si>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</si>
  <si>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</si>
  <si>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</si>
  <si>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 (1151E)</t>
  </si>
  <si>
    <t>Tasas aduaneras y a importaciones</t>
  </si>
  <si>
    <t>1151E</t>
  </si>
  <si>
    <t>Impuestos sobre las transacciones y el comercio internacional (115E)</t>
  </si>
  <si>
    <t>AR</t>
  </si>
  <si>
    <t>32</t>
  </si>
  <si>
    <t>2510</t>
  </si>
  <si>
    <t>Fosfatos de calcio naturales (2510)</t>
  </si>
  <si>
    <t>Fosfatos de calcio naturales (2510), volumen</t>
  </si>
  <si>
    <t>Impuestos a las exportaciones (1152E)</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</si>
  <si>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</si>
  <si>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</si>
  <si>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</si>
  <si>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</si>
  <si>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</si>
  <si>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</si>
  <si>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</si>
  <si>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</si>
  <si>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</si>
  <si>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</si>
  <si>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</si>
  <si>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</si>
  <si>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</si>
  <si>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</si>
  <si>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</si>
  <si>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</si>
  <si>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</si>
  <si>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</si>
  <si>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</si>
  <si>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</si>
  <si>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</si>
  <si>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</si>
  <si>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</si>
  <si>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</si>
  <si>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</si>
  <si>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 (116E)</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</si>
  <si>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</si>
  <si>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</si>
  <si>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</si>
  <si>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</si>
  <si>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</si>
  <si>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</si>
  <si>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</si>
  <si>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</si>
  <si>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</si>
  <si>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</si>
  <si>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</si>
  <si>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 (1212E)</t>
  </si>
  <si>
    <t>Contribuciones de empleadores a la seguridad social</t>
  </si>
  <si>
    <t>1212E</t>
  </si>
  <si>
    <t>Aportes sociales (12E)</t>
  </si>
  <si>
    <t>Austria</t>
  </si>
  <si>
    <t>AT</t>
  </si>
  <si>
    <t>AUT</t>
  </si>
  <si>
    <t>40</t>
  </si>
  <si>
    <t>2514</t>
  </si>
  <si>
    <t>Pizarra (2514)</t>
  </si>
  <si>
    <t>Pizarra (2514),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</si>
  <si>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</si>
  <si>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</si>
  <si>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</si>
  <si>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</si>
  <si>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</si>
  <si>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</si>
  <si>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</si>
  <si>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</si>
  <si>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</si>
  <si>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</si>
  <si>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</si>
  <si>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</si>
  <si>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</si>
  <si>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</si>
  <si>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</si>
  <si>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 (1412E2)</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</si>
  <si>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</si>
  <si>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</si>
  <si>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</si>
  <si>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</si>
  <si>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</si>
  <si>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</si>
  <si>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</si>
  <si>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</si>
  <si>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</si>
  <si>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</si>
  <si>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</si>
  <si>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</si>
  <si>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</si>
  <si>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</si>
  <si>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</si>
  <si>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</si>
  <si>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</si>
  <si>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</si>
  <si>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</si>
  <si>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</si>
  <si>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</si>
  <si>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</si>
  <si>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</si>
  <si>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 (1415E1)</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</si>
  <si>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</si>
  <si>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</si>
  <si>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</si>
  <si>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</si>
  <si>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</si>
  <si>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</si>
  <si>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</si>
  <si>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</si>
  <si>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</si>
  <si>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</si>
  <si>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</si>
  <si>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</si>
  <si>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</si>
  <si>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</si>
  <si>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</si>
  <si>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</si>
  <si>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</si>
  <si>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</si>
  <si>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</si>
  <si>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</si>
  <si>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</si>
  <si>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</si>
  <si>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</si>
  <si>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</si>
  <si>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</si>
  <si>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</si>
  <si>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</si>
  <si>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</si>
  <si>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</si>
  <si>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</si>
  <si>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</si>
  <si>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</si>
  <si>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</si>
  <si>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</si>
  <si>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</si>
  <si>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</si>
  <si>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</si>
  <si>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</si>
  <si>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</si>
  <si>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</si>
  <si>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</si>
  <si>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</si>
  <si>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</si>
  <si>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</si>
  <si>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</si>
  <si>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</si>
  <si>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</si>
  <si>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</si>
  <si>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</si>
  <si>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</si>
  <si>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</si>
  <si>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 (1415E4)</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</si>
  <si>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</si>
  <si>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</si>
  <si>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</si>
  <si>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</si>
  <si>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</si>
  <si>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</si>
  <si>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</si>
  <si>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</si>
  <si>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</si>
  <si>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</si>
  <si>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</si>
  <si>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</si>
  <si>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</si>
  <si>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</si>
  <si>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</si>
  <si>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</si>
  <si>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</si>
  <si>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</si>
  <si>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</si>
  <si>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</si>
  <si>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</si>
  <si>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</si>
  <si>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</si>
  <si>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</si>
  <si>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</si>
  <si>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</si>
  <si>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</si>
  <si>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</si>
  <si>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</si>
  <si>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</si>
  <si>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</si>
  <si>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</si>
  <si>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</si>
  <si>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</si>
  <si>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</si>
  <si>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</si>
  <si>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</si>
  <si>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</si>
  <si>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 (1422E)</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</si>
  <si>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</si>
  <si>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</si>
  <si>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</si>
  <si>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</si>
  <si>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</si>
  <si>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</si>
  <si>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</si>
  <si>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</si>
  <si>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</si>
  <si>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</si>
  <si>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</si>
  <si>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</si>
  <si>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</si>
  <si>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</si>
  <si>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</si>
  <si>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</si>
  <si>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</si>
  <si>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</si>
  <si>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</si>
  <si>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</si>
  <si>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</si>
  <si>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</si>
  <si>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</si>
  <si>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</si>
  <si>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</si>
  <si>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</si>
  <si>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</si>
  <si>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</si>
  <si>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</si>
  <si>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</si>
  <si>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</si>
  <si>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</si>
  <si>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</si>
  <si>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</si>
  <si>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</si>
  <si>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</si>
  <si>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</si>
  <si>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</si>
  <si>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</si>
  <si>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</si>
  <si>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</si>
  <si>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</si>
  <si>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</si>
  <si>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</si>
  <si>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</si>
  <si>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</si>
  <si>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</si>
  <si>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</si>
  <si>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</si>
  <si>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</si>
  <si>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</si>
  <si>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</si>
  <si>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</si>
  <si>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</si>
  <si>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</si>
  <si>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</si>
  <si>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</si>
  <si>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</si>
  <si>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</si>
  <si>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Materias minerales no expresadas ni comprendidas en otra parte. (2530), volumen</t>
  </si>
  <si>
    <t>British Virgin Islands</t>
  </si>
  <si>
    <t>VG</t>
  </si>
  <si>
    <t>VGB</t>
  </si>
  <si>
    <t>92</t>
  </si>
  <si>
    <t>2601</t>
  </si>
  <si>
    <t>Hierro (2601)</t>
  </si>
  <si>
    <t>Hierro (2601), volumen</t>
  </si>
  <si>
    <t>Brunei Darussalam</t>
  </si>
  <si>
    <t>BN</t>
  </si>
  <si>
    <t>BRN</t>
  </si>
  <si>
    <t>96</t>
  </si>
  <si>
    <t>2602</t>
  </si>
  <si>
    <t>Manganeso (2602)</t>
  </si>
  <si>
    <t>Manganeso (2602), volumen</t>
  </si>
  <si>
    <t>Bulgaria</t>
  </si>
  <si>
    <t>BG</t>
  </si>
  <si>
    <t>BGR</t>
  </si>
  <si>
    <t>100</t>
  </si>
  <si>
    <t>CAD</t>
  </si>
  <si>
    <t>Canadian dollar</t>
  </si>
  <si>
    <t>2603</t>
  </si>
  <si>
    <t>Cobre (2603)</t>
  </si>
  <si>
    <t>Cobre (2603), volumen</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</si>
  <si>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</si>
  <si>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</si>
  <si>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</si>
  <si>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</si>
  <si>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</si>
  <si>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</si>
  <si>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</si>
  <si>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</si>
  <si>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</si>
  <si>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</si>
  <si>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</si>
  <si>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</si>
  <si>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</si>
  <si>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</si>
  <si>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</si>
  <si>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</si>
  <si>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</si>
  <si>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</si>
  <si>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</si>
  <si>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</si>
  <si>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</si>
  <si>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</si>
  <si>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</si>
  <si>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</si>
  <si>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</si>
  <si>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</si>
  <si>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</si>
  <si>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</si>
  <si>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</si>
  <si>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</si>
  <si>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</si>
  <si>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</si>
  <si>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</si>
  <si>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</si>
  <si>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</si>
  <si>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</si>
  <si>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</si>
  <si>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</si>
  <si>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</si>
  <si>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Plomo (2607), volumen</t>
  </si>
  <si>
    <t>Canada</t>
  </si>
  <si>
    <t>CA</t>
  </si>
  <si>
    <t>CAN</t>
  </si>
  <si>
    <t>124</t>
  </si>
  <si>
    <t>COP</t>
  </si>
  <si>
    <t>Colombian peso</t>
  </si>
  <si>
    <t>2608</t>
  </si>
  <si>
    <t>Zinc (2608)</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</si>
  <si>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</si>
  <si>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</si>
  <si>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</si>
  <si>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</si>
  <si>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</si>
  <si>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</si>
  <si>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</si>
  <si>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</si>
  <si>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</si>
  <si>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</si>
  <si>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</si>
  <si>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</si>
  <si>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</si>
  <si>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</si>
  <si>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</si>
  <si>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</si>
  <si>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</si>
  <si>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</si>
  <si>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</si>
  <si>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</si>
  <si>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</si>
  <si>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</si>
  <si>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</si>
  <si>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</si>
  <si>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</si>
  <si>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</si>
  <si>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</si>
  <si>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</si>
  <si>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</si>
  <si>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</si>
  <si>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</si>
  <si>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</si>
  <si>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</si>
  <si>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</si>
  <si>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</si>
  <si>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</si>
  <si>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</si>
  <si>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</si>
  <si>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</si>
  <si>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</si>
  <si>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</si>
  <si>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</si>
  <si>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</si>
  <si>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</si>
  <si>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</si>
  <si>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</si>
  <si>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</si>
  <si>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</si>
  <si>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</si>
  <si>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</si>
  <si>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</si>
  <si>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</si>
  <si>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</si>
  <si>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</si>
  <si>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</si>
  <si>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</si>
  <si>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</si>
  <si>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</si>
  <si>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</si>
  <si>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</si>
  <si>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</si>
  <si>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</si>
  <si>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</si>
  <si>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</si>
  <si>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</si>
  <si>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</si>
  <si>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</si>
  <si>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</si>
  <si>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</si>
  <si>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</si>
  <si>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</si>
  <si>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</si>
  <si>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</si>
  <si>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</si>
  <si>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</si>
  <si>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</si>
  <si>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</si>
  <si>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</si>
  <si>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</si>
  <si>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</si>
  <si>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</si>
  <si>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</si>
  <si>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</si>
  <si>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</si>
  <si>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</si>
  <si>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</si>
  <si>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</si>
  <si>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</si>
  <si>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</si>
  <si>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</si>
  <si>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</si>
  <si>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</si>
  <si>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</si>
  <si>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</si>
  <si>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</si>
  <si>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</si>
  <si>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</si>
  <si>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</si>
  <si>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</si>
  <si>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</si>
  <si>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</si>
  <si>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</si>
  <si>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</si>
  <si>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</si>
  <si>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</si>
  <si>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</si>
  <si>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</si>
  <si>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</si>
  <si>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</si>
  <si>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</si>
  <si>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</si>
  <si>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</si>
  <si>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</si>
  <si>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</si>
  <si>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</si>
  <si>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</si>
  <si>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</si>
  <si>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</si>
  <si>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</si>
  <si>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</si>
  <si>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</si>
  <si>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</si>
  <si>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</si>
  <si>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</si>
  <si>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</si>
  <si>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</si>
  <si>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</si>
  <si>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</si>
  <si>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</si>
  <si>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</si>
  <si>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</si>
  <si>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</si>
  <si>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</si>
  <si>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</si>
  <si>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</si>
  <si>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</si>
  <si>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</si>
  <si>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</si>
  <si>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</si>
  <si>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</si>
  <si>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</si>
  <si>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</si>
  <si>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</si>
  <si>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</si>
  <si>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</si>
  <si>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</si>
  <si>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</si>
  <si>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</si>
  <si>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</si>
  <si>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</si>
  <si>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</si>
  <si>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</si>
  <si>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</si>
  <si>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</si>
  <si>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</si>
  <si>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</si>
  <si>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</si>
  <si>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</si>
  <si>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</si>
  <si>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</si>
  <si>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</si>
  <si>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</si>
  <si>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</si>
  <si>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</si>
  <si>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</si>
  <si>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</si>
  <si>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</si>
  <si>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</si>
  <si>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</si>
  <si>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</si>
  <si>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</si>
  <si>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</si>
  <si>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</si>
  <si>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</si>
  <si>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</si>
  <si>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</si>
  <si>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</si>
  <si>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</si>
  <si>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</si>
  <si>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</si>
  <si>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</si>
  <si>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</si>
  <si>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</si>
  <si>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</si>
  <si>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</si>
  <si>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</si>
  <si>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</si>
  <si>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</si>
  <si>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</si>
  <si>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</si>
  <si>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</si>
  <si>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Ecuador</t>
  </si>
  <si>
    <t>EC</t>
  </si>
  <si>
    <t>ECU</t>
  </si>
  <si>
    <t>218</t>
  </si>
  <si>
    <t>GTQ</t>
  </si>
  <si>
    <t>Guatemalan quetzal</t>
  </si>
  <si>
    <t>2709</t>
  </si>
  <si>
    <t>Petróleo crudo (2709)</t>
  </si>
  <si>
    <t>Petróleo crudo (2709), volumen</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</si>
  <si>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</si>
  <si>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</si>
  <si>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</si>
  <si>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</si>
  <si>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</si>
  <si>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</si>
  <si>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</si>
  <si>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</si>
  <si>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</si>
  <si>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</si>
  <si>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</si>
  <si>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</si>
  <si>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</si>
  <si>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</si>
  <si>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</si>
  <si>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</si>
  <si>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</si>
  <si>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Gas natural (2711), volumen</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</si>
  <si>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</si>
  <si>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</si>
  <si>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</si>
  <si>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</si>
  <si>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</si>
  <si>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</si>
  <si>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</si>
  <si>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</si>
  <si>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</si>
  <si>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</si>
  <si>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</si>
  <si>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</si>
  <si>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</si>
  <si>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</si>
  <si>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</si>
  <si>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</si>
  <si>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</si>
  <si>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</si>
  <si>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</si>
  <si>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</si>
  <si>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</si>
  <si>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</si>
  <si>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</si>
  <si>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</si>
  <si>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</si>
  <si>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</si>
  <si>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</si>
  <si>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</si>
  <si>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</si>
  <si>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</si>
  <si>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</si>
  <si>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</si>
  <si>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</si>
  <si>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</si>
  <si>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</si>
  <si>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</si>
  <si>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</si>
  <si>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</si>
  <si>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</si>
  <si>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</si>
  <si>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</si>
  <si>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</si>
  <si>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</si>
  <si>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</si>
  <si>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</si>
  <si>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</si>
  <si>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</si>
  <si>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</si>
  <si>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</si>
  <si>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</si>
  <si>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</si>
  <si>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</si>
  <si>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</si>
  <si>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</si>
  <si>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</si>
  <si>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</si>
  <si>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</si>
  <si>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</si>
  <si>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</si>
  <si>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</si>
  <si>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</si>
  <si>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</si>
  <si>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Plata (7106), volumen</t>
  </si>
  <si>
    <t>Fiji</t>
  </si>
  <si>
    <t>FJ</t>
  </si>
  <si>
    <t>FJI</t>
  </si>
  <si>
    <t>242</t>
  </si>
  <si>
    <t>INR</t>
  </si>
  <si>
    <t>Indian Rupee</t>
  </si>
  <si>
    <t>7108</t>
  </si>
  <si>
    <t>Oro (7108)</t>
  </si>
  <si>
    <t>Oro (7108), volumen</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</si>
  <si>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</si>
  <si>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</si>
  <si>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</si>
  <si>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</si>
  <si>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</si>
  <si>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</si>
  <si>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</si>
  <si>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</si>
  <si>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</si>
  <si>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</si>
  <si>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</si>
  <si>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</si>
  <si>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</si>
  <si>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</si>
  <si>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</si>
  <si>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Litio (8506)</t>
  </si>
  <si>
    <t>Litio (8506), volumen</t>
  </si>
  <si>
    <t>French Guiana</t>
  </si>
  <si>
    <t>GF</t>
  </si>
  <si>
    <t>GUF</t>
  </si>
  <si>
    <t>254</t>
  </si>
  <si>
    <t>ISK</t>
  </si>
  <si>
    <t>Icelandic króna</t>
  </si>
  <si>
    <t>2827</t>
  </si>
  <si>
    <t>Cloruro de litio (2827)</t>
  </si>
  <si>
    <t xml:space="preserve">Cloruro de litio (2827), volumen </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</si>
  <si>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</si>
  <si>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</si>
  <si>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</si>
  <si>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</si>
  <si>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</si>
  <si>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</si>
  <si>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</si>
  <si>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</si>
  <si>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</si>
  <si>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</si>
  <si>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</si>
  <si>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</si>
  <si>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</si>
  <si>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</si>
  <si>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</si>
  <si>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</si>
  <si>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</si>
  <si>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</si>
  <si>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</si>
  <si>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</si>
  <si>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</si>
  <si>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</si>
  <si>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</si>
  <si>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</si>
  <si>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</si>
  <si>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</si>
  <si>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</si>
  <si>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</si>
  <si>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</si>
  <si>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</si>
  <si>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</si>
  <si>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</si>
  <si>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</si>
  <si>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</si>
  <si>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</si>
  <si>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</si>
  <si>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</si>
  <si>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</si>
  <si>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</si>
  <si>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</si>
  <si>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</si>
  <si>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</si>
  <si>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</si>
  <si>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</si>
  <si>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</si>
  <si>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</si>
  <si>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</si>
  <si>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</si>
  <si>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</si>
  <si>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</si>
  <si>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</si>
  <si>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</si>
  <si>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</si>
  <si>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</si>
  <si>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</si>
  <si>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</si>
  <si>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</si>
  <si>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</si>
  <si>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</si>
  <si>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</si>
  <si>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</si>
  <si>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</si>
  <si>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</si>
  <si>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</si>
  <si>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</si>
  <si>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</si>
  <si>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</si>
  <si>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</si>
  <si>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</si>
  <si>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</si>
  <si>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</si>
  <si>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</si>
  <si>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</si>
  <si>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</si>
  <si>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</si>
  <si>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</si>
  <si>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</si>
  <si>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</si>
  <si>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</si>
  <si>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</si>
  <si>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</si>
  <si>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</si>
  <si>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</si>
  <si>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</si>
  <si>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</si>
  <si>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</si>
  <si>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</si>
  <si>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</si>
  <si>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</si>
  <si>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</si>
  <si>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</si>
  <si>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</si>
  <si>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</si>
  <si>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</si>
  <si>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</si>
  <si>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</si>
  <si>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</si>
  <si>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</si>
  <si>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</si>
  <si>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</si>
  <si>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</si>
  <si>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</si>
  <si>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</si>
  <si>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</si>
  <si>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</si>
  <si>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</si>
  <si>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</si>
  <si>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</si>
  <si>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</si>
  <si>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</si>
  <si>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</si>
  <si>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</si>
  <si>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</si>
  <si>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</si>
  <si>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</si>
  <si>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</si>
  <si>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</si>
  <si>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</si>
  <si>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</si>
  <si>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</si>
  <si>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</si>
  <si>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</si>
  <si>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</si>
  <si>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</si>
  <si>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</si>
  <si>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</si>
  <si>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</si>
  <si>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</si>
  <si>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</si>
  <si>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</si>
  <si>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</si>
  <si>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</si>
  <si>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</si>
  <si>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</si>
  <si>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</si>
  <si>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</si>
  <si>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</si>
  <si>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</si>
  <si>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</si>
  <si>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</si>
  <si>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</si>
  <si>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</si>
  <si>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</si>
  <si>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</si>
  <si>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</si>
  <si>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</si>
  <si>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</si>
  <si>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</si>
  <si>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</si>
  <si>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</si>
  <si>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</si>
  <si>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</si>
  <si>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</si>
  <si>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</si>
  <si>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</si>
  <si>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</si>
  <si>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</si>
  <si>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</si>
  <si>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</si>
  <si>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</si>
  <si>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</si>
  <si>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</si>
  <si>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</si>
  <si>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</si>
  <si>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</si>
  <si>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</si>
  <si>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</si>
  <si>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</si>
  <si>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</si>
  <si>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</si>
  <si>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</si>
  <si>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</si>
  <si>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</si>
  <si>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</si>
  <si>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</si>
  <si>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</si>
  <si>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</si>
  <si>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</si>
  <si>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</si>
  <si>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</si>
  <si>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</si>
  <si>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</si>
  <si>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</si>
  <si>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</si>
  <si>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</si>
  <si>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</si>
  <si>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</si>
  <si>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</si>
  <si>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</si>
  <si>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</si>
  <si>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</si>
  <si>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</si>
  <si>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</si>
  <si>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</si>
  <si>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</si>
  <si>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</si>
  <si>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</si>
  <si>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</si>
  <si>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</si>
  <si>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</si>
  <si>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</si>
  <si>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</si>
  <si>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</si>
  <si>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</si>
  <si>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</si>
  <si>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</si>
  <si>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</si>
  <si>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</si>
  <si>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</si>
  <si>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</si>
  <si>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</si>
  <si>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</si>
  <si>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</si>
  <si>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</si>
  <si>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</si>
  <si>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</si>
  <si>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</si>
  <si>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</si>
  <si>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</si>
  <si>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</si>
  <si>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</si>
  <si>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</si>
  <si>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</si>
  <si>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</si>
  <si>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</si>
  <si>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</si>
  <si>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</si>
  <si>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</si>
  <si>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</si>
  <si>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</si>
  <si>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</si>
  <si>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</si>
  <si>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</si>
  <si>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</si>
  <si>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</si>
  <si>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</si>
  <si>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</si>
  <si>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</si>
  <si>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</si>
  <si>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</si>
  <si>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</si>
  <si>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</si>
  <si>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</si>
  <si>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</si>
  <si>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</si>
  <si>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</si>
  <si>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</si>
  <si>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</si>
  <si>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</si>
  <si>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</si>
  <si>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</si>
  <si>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</si>
  <si>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</si>
  <si>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</si>
  <si>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</si>
  <si>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</si>
  <si>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</si>
  <si>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</si>
  <si>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</si>
  <si>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</si>
  <si>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</si>
  <si>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</si>
  <si>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</si>
  <si>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</si>
  <si>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</si>
  <si>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</si>
  <si>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</si>
  <si>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</si>
  <si>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</si>
  <si>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</si>
  <si>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</si>
  <si>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</si>
  <si>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</si>
  <si>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</si>
  <si>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</si>
  <si>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</si>
  <si>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</si>
  <si>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</si>
  <si>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</si>
  <si>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</si>
  <si>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</si>
  <si>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</si>
  <si>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</si>
  <si>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</si>
  <si>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</si>
  <si>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</si>
  <si>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</si>
  <si>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</si>
  <si>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</si>
  <si>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</si>
  <si>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</si>
  <si>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</si>
  <si>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</si>
  <si>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</si>
  <si>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</si>
  <si>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</si>
  <si>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</si>
  <si>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</si>
  <si>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</si>
  <si>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</si>
  <si>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</si>
  <si>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</si>
  <si>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</si>
  <si>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</si>
  <si>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</si>
  <si>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</si>
  <si>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</si>
  <si>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</si>
  <si>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</si>
  <si>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</si>
  <si>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</si>
  <si>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</si>
  <si>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</si>
  <si>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</si>
  <si>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</si>
  <si>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</si>
  <si>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</si>
  <si>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</si>
  <si>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</si>
  <si>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</si>
  <si>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</si>
  <si>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</si>
  <si>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</si>
  <si>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</si>
  <si>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</si>
  <si>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</si>
  <si>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</si>
  <si>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</si>
  <si>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</si>
  <si>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</si>
  <si>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</si>
  <si>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</si>
  <si>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</si>
  <si>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</si>
  <si>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</si>
  <si>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</si>
  <si>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</si>
  <si>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</si>
  <si>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</si>
  <si>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</si>
  <si>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</si>
  <si>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</si>
  <si>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</si>
  <si>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</si>
  <si>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</si>
  <si>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</si>
  <si>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</si>
  <si>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</si>
  <si>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</si>
  <si>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</si>
  <si>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</si>
  <si>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</si>
  <si>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</si>
  <si>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</si>
  <si>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</si>
  <si>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</si>
  <si>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</si>
  <si>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</si>
  <si>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</si>
  <si>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</si>
  <si>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</si>
  <si>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</si>
  <si>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</si>
  <si>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</si>
  <si>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</si>
  <si>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</si>
  <si>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</si>
  <si>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</si>
  <si>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</si>
  <si>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</si>
  <si>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</si>
  <si>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</si>
  <si>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</si>
  <si>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</si>
  <si>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</si>
  <si>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</si>
  <si>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</si>
  <si>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</si>
  <si>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</si>
  <si>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</si>
  <si>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</si>
  <si>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</si>
  <si>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</si>
  <si>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</si>
  <si>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</si>
  <si>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</si>
  <si>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</si>
  <si>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</si>
  <si>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</si>
  <si>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</si>
  <si>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</si>
  <si>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</si>
  <si>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</si>
  <si>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</si>
  <si>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</si>
  <si>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</si>
  <si>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</si>
  <si>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</si>
  <si>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</si>
  <si>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</si>
  <si>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</si>
  <si>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</si>
  <si>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</si>
  <si>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</si>
  <si>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</si>
  <si>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</si>
  <si>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</si>
  <si>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</si>
  <si>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</si>
  <si>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</si>
  <si>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</si>
  <si>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</si>
  <si>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</si>
  <si>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</si>
  <si>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</si>
  <si>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</si>
  <si>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</si>
  <si>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</si>
  <si>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</si>
  <si>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</si>
  <si>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</si>
  <si>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</si>
  <si>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</si>
  <si>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</si>
  <si>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</si>
  <si>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</si>
  <si>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</si>
  <si>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</si>
  <si>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</si>
  <si>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</si>
  <si>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</si>
  <si>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</si>
  <si>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</si>
  <si>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</si>
  <si>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</si>
  <si>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</si>
  <si>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</si>
  <si>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</si>
  <si>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</si>
  <si>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</si>
  <si>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</si>
  <si>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</si>
  <si>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</si>
  <si>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</si>
  <si>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</si>
  <si>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</si>
  <si>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</si>
  <si>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</si>
  <si>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</si>
  <si>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</si>
  <si>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</si>
  <si>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</si>
  <si>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</si>
  <si>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</si>
  <si>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</si>
  <si>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</si>
  <si>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</si>
  <si>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</si>
  <si>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</si>
  <si>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</si>
  <si>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</si>
  <si>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</si>
  <si>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</si>
  <si>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</si>
  <si>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</si>
  <si>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</si>
  <si>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</si>
  <si>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</si>
  <si>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</si>
  <si>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</si>
  <si>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</si>
  <si>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</si>
  <si>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</si>
  <si>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</si>
  <si>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</si>
  <si>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</si>
  <si>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</si>
  <si>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</si>
  <si>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</si>
  <si>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</si>
  <si>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</si>
  <si>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</si>
  <si>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</si>
  <si>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</si>
  <si>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</si>
  <si>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</si>
  <si>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</si>
  <si>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</si>
  <si>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</si>
  <si>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</si>
  <si>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</si>
  <si>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</si>
  <si>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</si>
  <si>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</si>
  <si>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</si>
  <si>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</si>
  <si>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</si>
  <si>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</si>
  <si>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</si>
  <si>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</si>
  <si>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</si>
  <si>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</si>
  <si>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</si>
  <si>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</si>
  <si>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</si>
  <si>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</si>
  <si>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</si>
  <si>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</si>
  <si>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</si>
  <si>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</si>
  <si>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</si>
  <si>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</si>
  <si>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</si>
  <si>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</si>
  <si>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</si>
  <si>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</si>
  <si>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</si>
  <si>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</si>
  <si>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</si>
  <si>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</si>
  <si>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</si>
  <si>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</si>
  <si>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</si>
  <si>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</si>
  <si>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</si>
  <si>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</si>
  <si>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</si>
  <si>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</si>
  <si>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</si>
  <si>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</si>
  <si>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</si>
  <si>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</si>
  <si>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</si>
  <si>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</si>
  <si>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</si>
  <si>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</si>
  <si>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</si>
  <si>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</si>
  <si>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</si>
  <si>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</si>
  <si>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</si>
  <si>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</si>
  <si>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</si>
  <si>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</si>
  <si>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</si>
  <si>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</si>
  <si>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</si>
  <si>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</si>
  <si>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</si>
  <si>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</si>
  <si>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</si>
  <si>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</si>
  <si>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</si>
  <si>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</si>
  <si>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</si>
  <si>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</si>
  <si>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</si>
  <si>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</si>
  <si>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</si>
  <si>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</si>
  <si>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</si>
  <si>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</si>
  <si>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</si>
  <si>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</si>
  <si>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</si>
  <si>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</si>
  <si>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</si>
  <si>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</si>
  <si>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</si>
  <si>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</si>
  <si>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</si>
  <si>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</si>
  <si>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</si>
  <si>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</si>
  <si>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</si>
  <si>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</si>
  <si>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</si>
  <si>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</si>
  <si>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</si>
  <si>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</si>
  <si>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</si>
  <si>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</si>
  <si>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</si>
  <si>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</si>
  <si>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</si>
  <si>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</si>
  <si>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</si>
  <si>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</si>
  <si>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</si>
  <si>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</si>
  <si>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</si>
  <si>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</si>
  <si>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</si>
  <si>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</si>
  <si>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</si>
  <si>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</si>
  <si>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</si>
  <si>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</si>
  <si>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</si>
  <si>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</si>
  <si>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</si>
  <si>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</si>
  <si>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</si>
  <si>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</si>
  <si>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</si>
  <si>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</si>
  <si>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</si>
  <si>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</si>
  <si>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</si>
  <si>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</si>
  <si>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</si>
  <si>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</si>
  <si>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</si>
  <si>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</si>
  <si>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</si>
  <si>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</si>
  <si>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</si>
  <si>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</si>
  <si>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</si>
  <si>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</si>
  <si>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</si>
  <si>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</si>
  <si>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</si>
  <si>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</si>
  <si>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</si>
  <si>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</si>
  <si>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</si>
  <si>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</si>
  <si>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</si>
  <si>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</si>
  <si>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</si>
  <si>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</si>
  <si>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</si>
  <si>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</si>
  <si>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</si>
  <si>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</si>
  <si>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</si>
  <si>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</si>
  <si>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</si>
  <si>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</si>
  <si>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</si>
  <si>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</si>
  <si>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</si>
  <si>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</si>
  <si>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</si>
  <si>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</si>
  <si>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</si>
  <si>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</si>
  <si>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</si>
  <si>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</si>
  <si>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</si>
  <si>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</si>
  <si>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</si>
  <si>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</si>
  <si>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</si>
  <si>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</si>
  <si>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</si>
  <si>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</si>
  <si>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</si>
  <si>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</si>
  <si>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</si>
  <si>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</si>
  <si>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</si>
  <si>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</si>
  <si>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</si>
  <si>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</si>
  <si>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</si>
  <si>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</si>
  <si>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</si>
  <si>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</si>
  <si>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</si>
  <si>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</si>
  <si>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</si>
  <si>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</si>
  <si>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</si>
  <si>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</si>
  <si>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</si>
  <si>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</si>
  <si>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</si>
  <si>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</si>
  <si>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</si>
  <si>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</si>
  <si>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</si>
  <si>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</si>
  <si>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</si>
  <si>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</si>
  <si>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</si>
  <si>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</si>
  <si>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</si>
  <si>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</si>
  <si>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</si>
  <si>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</si>
  <si>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</si>
  <si>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</si>
  <si>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</si>
  <si>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</si>
  <si>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</si>
  <si>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</si>
  <si>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</si>
  <si>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</si>
  <si>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</si>
  <si>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</si>
  <si>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</si>
  <si>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</si>
  <si>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</si>
  <si>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</si>
  <si>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</si>
  <si>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</si>
  <si>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</si>
  <si>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</si>
  <si>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</si>
  <si>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</si>
  <si>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</si>
  <si>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</si>
  <si>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</si>
  <si>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</si>
  <si>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</si>
  <si>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</si>
  <si>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</si>
  <si>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</si>
  <si>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</si>
  <si>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</si>
  <si>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</si>
  <si>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</si>
  <si>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</si>
  <si>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</si>
  <si>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</si>
  <si>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</si>
  <si>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</si>
  <si>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</si>
  <si>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</si>
  <si>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</si>
  <si>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</si>
  <si>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</si>
  <si>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</si>
  <si>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</si>
  <si>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</si>
  <si>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</si>
  <si>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</si>
  <si>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</si>
  <si>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</si>
  <si>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</si>
  <si>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</si>
  <si>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</si>
  <si>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</si>
  <si>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</si>
  <si>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</si>
  <si>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</si>
  <si>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</si>
  <si>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</si>
  <si>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</si>
  <si>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</si>
  <si>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</si>
  <si>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</si>
  <si>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</si>
  <si>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</si>
  <si>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</si>
  <si>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</si>
  <si>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</si>
  <si>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</si>
  <si>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</si>
  <si>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</si>
  <si>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</si>
  <si>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</si>
  <si>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</si>
  <si>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</si>
  <si>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</si>
  <si>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</si>
  <si>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</si>
  <si>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</si>
  <si>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</si>
  <si>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</si>
  <si>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</si>
  <si>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</si>
  <si>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</si>
  <si>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</si>
  <si>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</si>
  <si>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</si>
  <si>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</si>
  <si>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</si>
  <si>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</si>
  <si>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</si>
  <si>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</si>
  <si>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</si>
  <si>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</si>
  <si>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</si>
  <si>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</si>
  <si>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</si>
  <si>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</si>
  <si>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</si>
  <si>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</si>
  <si>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</si>
  <si>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</si>
  <si>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</si>
  <si>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</si>
  <si>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</si>
  <si>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</si>
  <si>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</si>
  <si>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</si>
  <si>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</si>
  <si>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</si>
  <si>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</si>
  <si>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</si>
  <si>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</si>
  <si>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</si>
  <si>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</si>
  <si>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</si>
  <si>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</si>
  <si>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</si>
  <si>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</si>
  <si>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</si>
  <si>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</si>
  <si>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</si>
  <si>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</si>
  <si>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</si>
  <si>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</si>
  <si>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</si>
  <si>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</si>
  <si>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</si>
  <si>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</si>
  <si>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</si>
  <si>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</si>
  <si>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</si>
  <si>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</si>
  <si>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</si>
  <si>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</si>
  <si>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</si>
  <si>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</si>
  <si>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</si>
  <si>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</si>
  <si>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</si>
  <si>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</si>
  <si>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</si>
  <si>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</si>
  <si>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</si>
  <si>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</si>
  <si>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</si>
  <si>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</si>
  <si>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</si>
  <si>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</si>
  <si>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</si>
  <si>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</si>
  <si>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</si>
  <si>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</si>
  <si>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Cap. C.3.7.  pag. 68 a 69. Lithium chloride</t>
  </si>
  <si>
    <t>valores a pesos corrientes. Lithium chloride</t>
  </si>
  <si>
    <t>Lithium (8506),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</si>
</sst>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yyyy\-mm\-dd"/>
    <numFmt numFmtId="165" formatCode="_ * #,##0.00_ ;_ * \-#,##0.00_ ;_ * &quot;-&quot;??_ ;_ @_ "/>
    <numFmt numFmtId="166" formatCode="_ * #,##0.0000_ ;_ * \-#,##0.0000_ ;_ * &quot;-&quot;??_ ;_ @_ "/>
    <numFmt numFmtId="167" formatCode="_ * #,##0_ ;_ * \-#,##0_ ;_ * &quot;-&quot;??_ ;_ @_ "/>
    <numFmt numFmtId="168" formatCode="_-* #,##0_-;\-* #,##0_-;_-* &quot;-&quot;??_-;_-@_-"/>
  </numFmts>
  <fonts count="100"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sz val="11"/>
      <color rgb="FF000000"/>
      <name val="Libre Franklin"/>
    </font>
    <font>
      <i/>
      <sz val="11"/>
      <color theme="1"/>
      <name val="Libre Franklin"/>
    </font>
    <font>
      <i/>
      <u/>
      <sz val="11"/>
      <color theme="10"/>
      <name val="Libre Franklin"/>
    </font>
    <font>
      <i/>
      <sz val="10.5"/>
      <color theme="10"/>
      <name val="Calibri"/>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sz val="16"/>
      <color theme="1"/>
      <name val="Franklin Gothic Book"/>
      <family val="2"/>
    </font>
    <font>
      <sz val="16"/>
      <color rgb="FF000000"/>
      <name val="Franklin Gothic Book"/>
      <family val="2"/>
    </font>
    <font>
      <b/>
      <i/>
      <u/>
      <sz val="16"/>
      <color theme="1"/>
      <name val="Franklin Gothic Book"/>
      <family val="2"/>
    </font>
    <font>
      <i/>
      <sz val="16"/>
      <color theme="1"/>
      <name val="Franklin Gothic Book"/>
      <family val="2"/>
    </font>
    <font>
      <i/>
      <u/>
      <sz val="16"/>
      <color theme="10"/>
      <name val="Franklin Gothic Book"/>
      <family val="2"/>
    </font>
    <font>
      <b/>
      <u/>
      <sz val="16"/>
      <color theme="1"/>
      <name val="Franklin Gothic Book"/>
      <family val="2"/>
    </font>
    <font>
      <b/>
      <u/>
      <sz val="16"/>
      <name val="Franklin Gothic Book"/>
      <family val="2"/>
    </font>
    <font>
      <b/>
      <sz val="16"/>
      <color rgb="FF000000"/>
      <name val="Franklin Gothic Book"/>
      <family val="2"/>
    </font>
    <font>
      <i/>
      <sz val="16"/>
      <color rgb="FF000000"/>
      <name val="Franklin Gothic Book"/>
      <family val="2"/>
    </font>
    <font>
      <b/>
      <i/>
      <u/>
      <sz val="16"/>
      <color rgb="FF000000"/>
      <name val="Franklin Gothic Book"/>
      <family val="2"/>
    </font>
    <font>
      <i/>
      <u/>
      <sz val="16"/>
      <color theme="1"/>
      <name val="Franklin Gothic Book"/>
      <family val="2"/>
    </font>
    <font>
      <b/>
      <u/>
      <sz val="16"/>
      <color theme="10"/>
      <name val="Franklin Gothic Book"/>
      <family val="2"/>
    </font>
    <font>
      <sz val="16"/>
      <color theme="1"/>
      <name val="Libre Franklin"/>
    </font>
    <font>
      <sz val="16"/>
      <name val="Franklin Gothic Book"/>
      <family val="2"/>
    </font>
    <font>
      <sz val="16"/>
      <color theme="1"/>
      <name val="Calibri"/>
      <family val="2"/>
    </font>
    <font>
      <i/>
      <sz val="16"/>
      <name val="Franklin Gothic Book"/>
      <family val="2"/>
    </font>
    <font>
      <i/>
      <sz val="16"/>
      <color rgb="FF000000"/>
      <name val="Libre Franklin"/>
    </font>
    <font>
      <sz val="14"/>
      <color theme="1"/>
      <name val="Franklin Gothic Book"/>
      <family val="2"/>
    </font>
    <font>
      <u/>
      <sz val="16"/>
      <color theme="10"/>
      <name val="Calibri"/>
      <family val="2"/>
    </font>
    <font>
      <sz val="16"/>
      <color rgb="FF000000"/>
      <name val="Libre Franklin"/>
    </font>
    <font>
      <u/>
      <sz val="16"/>
      <color theme="4"/>
      <name val="Libre Franklin"/>
    </font>
    <font>
      <sz val="14"/>
      <color rgb="FF000000"/>
      <name val="Libre Franklin"/>
    </font>
    <font>
      <u/>
      <sz val="16"/>
      <color rgb="FF1155CC"/>
      <name val="Libre Franklin"/>
    </font>
    <font>
      <u/>
      <sz val="16"/>
      <color theme="1"/>
      <name val="Libre Franklin"/>
    </font>
    <font>
      <i/>
      <u/>
      <sz val="16"/>
      <color theme="1"/>
      <name val="Libre Franklin"/>
    </font>
    <font>
      <i/>
      <u/>
      <sz val="16"/>
      <color rgb="FF1155CC"/>
      <name val="Libre Franklin"/>
    </font>
    <font>
      <b/>
      <sz val="16"/>
      <name val="Franklin Gothic Book"/>
      <family val="2"/>
    </font>
    <font>
      <b/>
      <u/>
      <sz val="16"/>
      <color rgb="FF188FBB"/>
      <name val="Franklin Gothic Book"/>
      <family val="2"/>
    </font>
    <font>
      <i/>
      <u/>
      <sz val="11"/>
      <color rgb="FF000000"/>
      <name val="Franklin Gothic Book"/>
      <family val="2"/>
    </font>
    <font>
      <b/>
      <sz val="14"/>
      <color rgb="FF000000"/>
      <name val="Franklin Gothic Book"/>
      <family val="2"/>
    </font>
    <font>
      <b/>
      <sz val="12"/>
      <color theme="1"/>
      <name val="Franklin Gothic Book"/>
      <family val="2"/>
    </font>
    <font>
      <b/>
      <sz val="12"/>
      <color theme="0"/>
      <name val="Franklin Gothic Book"/>
      <family val="2"/>
    </font>
    <font>
      <b/>
      <sz val="11"/>
      <color theme="0"/>
      <name val="Franklin Gothic Book"/>
      <family val="2"/>
    </font>
    <font>
      <b/>
      <sz val="11"/>
      <color theme="1"/>
      <name val="Franklin Gothic Book"/>
      <family val="2"/>
    </font>
    <font>
      <i/>
      <u/>
      <sz val="11"/>
      <color theme="1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i/>
      <sz val="12"/>
      <color rgb="FF7F7F7F"/>
      <name val="Franklin Gothic Book"/>
      <family val="2"/>
    </font>
    <font>
      <u/>
      <sz val="12"/>
      <color theme="10"/>
      <name val="Franklin Gothic Book"/>
      <family val="2"/>
    </font>
    <font>
      <i/>
      <u/>
      <sz val="12"/>
      <color theme="10"/>
      <name val="Franklin Gothic Book"/>
      <family val="2"/>
    </font>
    <font>
      <sz val="10.5"/>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
      <u/>
      <sz val="11"/>
      <color theme="10"/>
      <name val="Calibri"/>
      <family val="2"/>
      <scheme val="minor"/>
    </font>
    <font>
      <sz val="11"/>
      <color theme="1"/>
      <name val="Calibri"/>
      <family val="2"/>
      <scheme val="minor"/>
    </font>
    <font>
      <i/>
      <sz val="14"/>
      <color theme="1"/>
      <name val="Franklin Gothic Book"/>
      <family val="2"/>
    </font>
  </fonts>
  <fills count="15">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6A70A"/>
        <bgColor rgb="FFF6A70A"/>
      </patternFill>
    </fill>
    <fill>
      <patternFill patternType="solid">
        <fgColor rgb="FFD9E2F3"/>
        <bgColor rgb="FFD9E2F3"/>
      </patternFill>
    </fill>
    <fill>
      <patternFill patternType="solid">
        <fgColor rgb="FFF6A70A"/>
        <bgColor rgb="FF00B0F0"/>
      </patternFill>
    </fill>
    <fill>
      <patternFill patternType="solid">
        <fgColor rgb="FFF6A70A"/>
        <bgColor rgb="FFB6D7A8"/>
      </patternFill>
    </fill>
    <fill>
      <patternFill patternType="solid">
        <fgColor theme="4" tint="0.79998168889431442"/>
        <bgColor rgb="FFB6D7A8"/>
      </patternFill>
    </fill>
    <fill>
      <patternFill patternType="solid">
        <fgColor rgb="FF165B89"/>
        <bgColor theme="4"/>
      </patternFill>
    </fill>
    <fill>
      <patternFill patternType="solid">
        <fgColor theme="2"/>
        <bgColor theme="4" tint="0.79998168889431442"/>
      </patternFill>
    </fill>
    <fill>
      <patternFill patternType="solid">
        <fgColor rgb="FFF2F2F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rgb="FF000000"/>
      </top>
      <bottom/>
      <diagonal/>
    </border>
    <border>
      <left/>
      <right/>
      <top style="medium">
        <color indexed="64"/>
      </top>
      <bottom/>
      <diagonal/>
    </border>
    <border>
      <left/>
      <right/>
      <top/>
      <bottom style="thin">
        <color rgb="FF000000"/>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bottom/>
      <diagonal/>
    </border>
    <border>
      <left style="hair">
        <color rgb="FF000000"/>
      </left>
      <right style="hair">
        <color rgb="FF000000"/>
      </right>
      <top/>
      <bottom/>
      <diagonal/>
    </border>
    <border>
      <left style="hair">
        <color auto="1"/>
      </left>
      <right style="hair">
        <color auto="1"/>
      </right>
      <top style="hair">
        <color auto="1"/>
      </top>
      <bottom style="hair">
        <color auto="1"/>
      </bottom>
      <diagonal/>
    </border>
    <border>
      <left style="hair">
        <color rgb="FF000000"/>
      </left>
      <right style="hair">
        <color rgb="FF000000"/>
      </right>
      <top style="hair">
        <color rgb="FF000000"/>
      </top>
      <bottom style="thin">
        <color rgb="FF000000"/>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hair">
        <color rgb="FF000000"/>
      </top>
      <bottom style="thin">
        <color indexed="64"/>
      </bottom>
      <diagonal/>
    </border>
    <border>
      <left style="hair">
        <color rgb="FF000000"/>
      </left>
      <right style="hair">
        <color rgb="FF000000"/>
      </right>
      <top/>
      <bottom style="thin">
        <color indexed="64"/>
      </bottom>
      <diagonal/>
    </border>
    <border>
      <left style="hair">
        <color rgb="FF000000"/>
      </left>
      <right style="hair">
        <color rgb="FF000000"/>
      </right>
      <top style="hair">
        <color rgb="FF000000"/>
      </top>
      <bottom style="thin">
        <color indexed="64"/>
      </bottom>
      <diagonal/>
    </border>
    <border>
      <left/>
      <right/>
      <top/>
      <bottom style="thin">
        <color rgb="FF188FBB"/>
      </bottom>
      <diagonal/>
    </border>
  </borders>
  <cellStyleXfs count="10">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87" fillId="0" borderId="0" applyNumberFormat="0" applyFill="0" applyBorder="0" applyAlignment="0" applyProtection="0"/>
    <xf numFmtId="0" fontId="97" fillId="0" borderId="0" applyNumberFormat="0" applyFill="0" applyBorder="0" applyAlignment="0" applyProtection="0"/>
    <xf numFmtId="43" fontId="98" fillId="0" borderId="0" applyFont="0" applyFill="0" applyBorder="0" applyAlignment="0" applyProtection="0"/>
  </cellStyleXfs>
  <cellXfs count="387">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16" fillId="0" borderId="1" xfId="2" applyFont="1" applyBorder="1" applyAlignment="1">
      <alignment horizontal="left" vertical="center" wrapText="1"/>
    </xf>
    <xf numFmtId="0" fontId="20" fillId="0" borderId="0" xfId="2" applyFont="1" applyAlignment="1">
      <alignment horizontal="left" vertical="center"/>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4" fontId="7" fillId="2" borderId="0" xfId="2" applyNumberFormat="1" applyFont="1" applyFill="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40" fillId="2" borderId="11" xfId="2" applyFont="1" applyFill="1" applyBorder="1" applyAlignment="1">
      <alignmen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164" fontId="41" fillId="7" borderId="0" xfId="1" applyNumberFormat="1" applyFont="1" applyFill="1" applyAlignment="1">
      <alignment vertical="center"/>
    </xf>
    <xf numFmtId="0" fontId="42" fillId="8" borderId="22" xfId="1" applyFont="1" applyFill="1" applyBorder="1" applyAlignment="1">
      <alignment horizontal="left" vertical="center" wrapText="1"/>
    </xf>
    <xf numFmtId="0" fontId="42" fillId="8" borderId="0" xfId="1" applyFont="1" applyFill="1" applyAlignment="1">
      <alignment horizontal="left" vertical="center" wrapText="1"/>
    </xf>
    <xf numFmtId="0" fontId="24" fillId="0" borderId="24" xfId="2" applyFont="1" applyBorder="1" applyAlignment="1">
      <alignment horizontal="left" vertical="center"/>
    </xf>
    <xf numFmtId="0" fontId="31" fillId="5" borderId="18" xfId="2" applyFont="1" applyFill="1" applyBorder="1" applyAlignment="1">
      <alignment vertical="center"/>
    </xf>
    <xf numFmtId="0" fontId="27"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41" fillId="7" borderId="30" xfId="1" applyFont="1" applyFill="1" applyBorder="1" applyAlignment="1">
      <alignment vertical="center" wrapText="1"/>
    </xf>
    <xf numFmtId="0" fontId="31" fillId="5" borderId="31" xfId="2" applyFont="1" applyFill="1" applyBorder="1" applyAlignment="1">
      <alignment vertical="center"/>
    </xf>
    <xf numFmtId="0" fontId="7" fillId="0" borderId="18" xfId="2" applyFont="1" applyBorder="1" applyAlignment="1">
      <alignment horizontal="left" vertical="center" indent="1"/>
    </xf>
    <xf numFmtId="0" fontId="43" fillId="7" borderId="32" xfId="1" applyFont="1"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6" fillId="0" borderId="0" xfId="2" applyFont="1" applyAlignment="1">
      <alignment horizontal="left" vertical="center" wrapText="1"/>
    </xf>
    <xf numFmtId="0" fontId="7" fillId="0" borderId="19" xfId="2" applyFont="1" applyBorder="1" applyAlignment="1" applyProtection="1">
      <alignment horizontal="left" vertical="center" indent="6"/>
      <protection locked="0"/>
    </xf>
    <xf numFmtId="0" fontId="24" fillId="0" borderId="33" xfId="2" applyFont="1" applyBorder="1" applyAlignment="1">
      <alignment horizontal="left" vertical="center"/>
    </xf>
    <xf numFmtId="0" fontId="24" fillId="5" borderId="11" xfId="2" applyFont="1" applyFill="1" applyBorder="1" applyAlignment="1">
      <alignment horizontal="left" vertical="center"/>
    </xf>
    <xf numFmtId="0" fontId="44"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vertical="center"/>
    </xf>
    <xf numFmtId="0" fontId="7" fillId="0" borderId="18" xfId="2" applyFont="1" applyBorder="1" applyAlignment="1" applyProtection="1">
      <alignment horizontal="left" vertical="center" indent="4"/>
      <protection locked="0"/>
    </xf>
    <xf numFmtId="166" fontId="13" fillId="7" borderId="0" xfId="3" applyNumberFormat="1" applyFill="1" applyAlignment="1">
      <alignment vertical="center" wrapText="1"/>
    </xf>
    <xf numFmtId="0" fontId="24" fillId="5" borderId="18" xfId="2" applyFont="1" applyFill="1" applyBorder="1" applyAlignment="1">
      <alignment horizontal="left" vertical="center"/>
    </xf>
    <xf numFmtId="0" fontId="27"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5"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5" fillId="0" borderId="25" xfId="2" applyFont="1" applyBorder="1" applyAlignment="1">
      <alignment vertical="center"/>
    </xf>
    <xf numFmtId="0" fontId="7" fillId="2" borderId="21" xfId="2" applyFont="1" applyFill="1" applyBorder="1" applyAlignment="1">
      <alignment vertical="center" wrapText="1"/>
    </xf>
    <xf numFmtId="0" fontId="13" fillId="2" borderId="21" xfId="3" applyFill="1" applyBorder="1" applyAlignment="1">
      <alignment vertical="center" wrapText="1"/>
    </xf>
    <xf numFmtId="0" fontId="7" fillId="0" borderId="20" xfId="2" applyFont="1" applyBorder="1" applyAlignment="1" applyProtection="1">
      <alignment vertical="center"/>
      <protection locked="0"/>
    </xf>
    <xf numFmtId="0" fontId="46" fillId="0" borderId="0" xfId="2" applyFont="1" applyAlignment="1">
      <alignment vertical="center"/>
    </xf>
    <xf numFmtId="0" fontId="47" fillId="0" borderId="0" xfId="2" applyFont="1" applyAlignment="1">
      <alignment vertical="center"/>
    </xf>
    <xf numFmtId="0" fontId="50" fillId="0" borderId="0" xfId="2" applyFont="1" applyAlignment="1">
      <alignment horizontal="left" vertical="center"/>
    </xf>
    <xf numFmtId="0" fontId="51" fillId="0" borderId="0" xfId="1" applyFont="1"/>
    <xf numFmtId="0" fontId="54" fillId="0" borderId="0" xfId="3" applyFont="1" applyFill="1"/>
    <xf numFmtId="0" fontId="55" fillId="2" borderId="1" xfId="2" applyFont="1" applyFill="1" applyBorder="1" applyAlignment="1">
      <alignment horizontal="left" vertical="center"/>
    </xf>
    <xf numFmtId="0" fontId="50" fillId="4" borderId="0" xfId="2" applyFont="1" applyFill="1" applyAlignment="1">
      <alignment horizontal="left" vertical="center"/>
    </xf>
    <xf numFmtId="0" fontId="56" fillId="5" borderId="1" xfId="2" applyFont="1" applyFill="1" applyBorder="1" applyAlignment="1">
      <alignment horizontal="left" vertical="center" wrapText="1"/>
    </xf>
    <xf numFmtId="0" fontId="56" fillId="0" borderId="1" xfId="2" applyFont="1" applyBorder="1" applyAlignment="1">
      <alignment horizontal="left" vertical="center" wrapText="1"/>
    </xf>
    <xf numFmtId="0" fontId="57" fillId="0" borderId="0" xfId="2" applyFont="1" applyAlignment="1">
      <alignment vertical="center"/>
    </xf>
    <xf numFmtId="0" fontId="50" fillId="0" borderId="0" xfId="2" applyFont="1" applyAlignment="1">
      <alignment vertical="center"/>
    </xf>
    <xf numFmtId="0" fontId="58" fillId="0" borderId="0" xfId="2" applyFont="1" applyAlignment="1">
      <alignment vertical="center"/>
    </xf>
    <xf numFmtId="0" fontId="58" fillId="0" borderId="0" xfId="2" applyFont="1" applyAlignment="1">
      <alignment horizontal="left" vertical="center"/>
    </xf>
    <xf numFmtId="0" fontId="51" fillId="0" borderId="0" xfId="2" applyFont="1" applyAlignment="1">
      <alignment horizontal="left" vertical="center"/>
    </xf>
    <xf numFmtId="0" fontId="59" fillId="0" borderId="0" xfId="2" applyFont="1" applyAlignment="1">
      <alignment horizontal="left" vertical="center"/>
    </xf>
    <xf numFmtId="0" fontId="60" fillId="0" borderId="0" xfId="2" applyFont="1" applyAlignment="1">
      <alignment horizontal="left" vertical="center"/>
    </xf>
    <xf numFmtId="0" fontId="52" fillId="0" borderId="0" xfId="2" applyFont="1" applyAlignment="1">
      <alignment horizontal="left" vertical="center"/>
    </xf>
    <xf numFmtId="0" fontId="61" fillId="0" borderId="2" xfId="3" applyFont="1" applyFill="1" applyBorder="1" applyAlignment="1">
      <alignment horizontal="left" vertical="center" wrapText="1"/>
    </xf>
    <xf numFmtId="0" fontId="58" fillId="0" borderId="2" xfId="2" applyFont="1" applyBorder="1" applyAlignment="1">
      <alignment vertical="center" wrapText="1"/>
    </xf>
    <xf numFmtId="0" fontId="50" fillId="5" borderId="2" xfId="2" applyFont="1" applyFill="1" applyBorder="1" applyAlignment="1">
      <alignment horizontal="left" vertical="center"/>
    </xf>
    <xf numFmtId="0" fontId="58" fillId="0" borderId="6" xfId="2" applyFont="1" applyBorder="1" applyAlignment="1">
      <alignment horizontal="left" vertical="center" indent="1"/>
    </xf>
    <xf numFmtId="0" fontId="58" fillId="0" borderId="6" xfId="2" applyFont="1" applyBorder="1" applyAlignment="1">
      <alignment vertical="center" wrapText="1"/>
    </xf>
    <xf numFmtId="0" fontId="58" fillId="2" borderId="6" xfId="2" applyFont="1" applyFill="1" applyBorder="1" applyAlignment="1">
      <alignment vertical="center" wrapText="1"/>
    </xf>
    <xf numFmtId="0" fontId="50" fillId="5" borderId="6" xfId="2" applyFont="1" applyFill="1" applyBorder="1" applyAlignment="1">
      <alignment horizontal="left" vertical="center"/>
    </xf>
    <xf numFmtId="0" fontId="58" fillId="0" borderId="6" xfId="2" applyFont="1" applyBorder="1" applyAlignment="1">
      <alignment horizontal="left" vertical="center" indent="3"/>
    </xf>
    <xf numFmtId="0" fontId="58" fillId="0" borderId="9" xfId="2" applyFont="1" applyBorder="1" applyAlignment="1">
      <alignment horizontal="left" vertical="center" indent="3"/>
    </xf>
    <xf numFmtId="0" fontId="58" fillId="2" borderId="9" xfId="2" applyFont="1" applyFill="1" applyBorder="1" applyAlignment="1">
      <alignment vertical="center" wrapText="1"/>
    </xf>
    <xf numFmtId="0" fontId="62" fillId="0" borderId="0" xfId="1" applyFont="1" applyAlignment="1">
      <alignment horizontal="left" vertical="center"/>
    </xf>
    <xf numFmtId="0" fontId="50" fillId="5" borderId="6" xfId="2" applyFont="1" applyFill="1" applyBorder="1" applyAlignment="1">
      <alignment horizontal="left" vertical="center" wrapText="1"/>
    </xf>
    <xf numFmtId="0" fontId="50" fillId="0" borderId="8" xfId="2" applyFont="1" applyBorder="1" applyAlignment="1">
      <alignment horizontal="left" vertical="center"/>
    </xf>
    <xf numFmtId="0" fontId="58" fillId="0" borderId="0" xfId="2" applyFont="1" applyAlignment="1">
      <alignment horizontal="left" vertical="center" wrapText="1" indent="5"/>
    </xf>
    <xf numFmtId="0" fontId="50" fillId="0" borderId="6" xfId="2" applyFont="1" applyBorder="1" applyAlignment="1">
      <alignment horizontal="left" vertical="center"/>
    </xf>
    <xf numFmtId="0" fontId="58" fillId="0" borderId="7" xfId="2" applyFont="1" applyBorder="1" applyAlignment="1">
      <alignment horizontal="left" vertical="center" wrapText="1" indent="5"/>
    </xf>
    <xf numFmtId="0" fontId="58" fillId="0" borderId="7" xfId="2" applyFont="1" applyBorder="1" applyAlignment="1">
      <alignment horizontal="left" vertical="center" wrapText="1" indent="1"/>
    </xf>
    <xf numFmtId="0" fontId="58" fillId="0" borderId="36" xfId="2" applyFont="1" applyBorder="1" applyAlignment="1">
      <alignment horizontal="left" vertical="center"/>
    </xf>
    <xf numFmtId="0" fontId="50" fillId="0" borderId="36" xfId="2" applyFont="1" applyBorder="1" applyAlignment="1">
      <alignment horizontal="left" vertical="center"/>
    </xf>
    <xf numFmtId="0" fontId="63" fillId="0" borderId="2" xfId="2" applyFont="1" applyBorder="1" applyAlignment="1">
      <alignment vertical="center"/>
    </xf>
    <xf numFmtId="0" fontId="58" fillId="0" borderId="9" xfId="2" applyFont="1" applyBorder="1" applyAlignment="1">
      <alignment horizontal="left" vertical="center" wrapText="1" indent="1"/>
    </xf>
    <xf numFmtId="0" fontId="50" fillId="5" borderId="9" xfId="2" applyFont="1" applyFill="1" applyBorder="1" applyAlignment="1">
      <alignment horizontal="left" vertical="center"/>
    </xf>
    <xf numFmtId="0" fontId="58" fillId="0" borderId="6" xfId="2" applyFont="1" applyBorder="1" applyAlignment="1">
      <alignment horizontal="left" vertical="center" wrapText="1" indent="1"/>
    </xf>
    <xf numFmtId="0" fontId="58" fillId="0" borderId="6" xfId="2" applyFont="1" applyBorder="1" applyAlignment="1">
      <alignment horizontal="left" vertical="center" wrapText="1" indent="3"/>
    </xf>
    <xf numFmtId="0" fontId="50" fillId="0" borderId="2" xfId="2" applyFont="1" applyBorder="1" applyAlignment="1">
      <alignment vertical="center"/>
    </xf>
    <xf numFmtId="0" fontId="51" fillId="5" borderId="6" xfId="2" applyFont="1" applyFill="1" applyBorder="1" applyAlignment="1">
      <alignment horizontal="left" vertical="center"/>
    </xf>
    <xf numFmtId="0" fontId="64" fillId="0" borderId="37" xfId="1" applyFont="1" applyBorder="1"/>
    <xf numFmtId="0" fontId="58" fillId="0" borderId="9" xfId="2" applyFont="1" applyBorder="1" applyAlignment="1">
      <alignment horizontal="left" vertical="center" indent="1"/>
    </xf>
    <xf numFmtId="0" fontId="65" fillId="2" borderId="9" xfId="4" applyFont="1" applyFill="1" applyBorder="1" applyAlignment="1">
      <alignment vertical="center"/>
    </xf>
    <xf numFmtId="0" fontId="58" fillId="0" borderId="9" xfId="2" applyFont="1" applyBorder="1" applyAlignment="1">
      <alignment horizontal="left" vertical="center" wrapText="1" indent="3"/>
    </xf>
    <xf numFmtId="0" fontId="54" fillId="0" borderId="6" xfId="3" applyFont="1" applyFill="1" applyBorder="1" applyAlignment="1">
      <alignment horizontal="left" vertical="center" wrapText="1"/>
    </xf>
    <xf numFmtId="0" fontId="50" fillId="0" borderId="6" xfId="2" applyFont="1" applyBorder="1" applyAlignment="1">
      <alignment vertical="center"/>
    </xf>
    <xf numFmtId="0" fontId="13" fillId="2" borderId="6" xfId="3" applyFill="1" applyBorder="1" applyAlignment="1">
      <alignment vertical="center" wrapText="1"/>
    </xf>
    <xf numFmtId="0" fontId="58" fillId="2" borderId="6" xfId="2" applyFont="1" applyFill="1" applyBorder="1" applyAlignment="1">
      <alignment horizontal="left" vertical="center" wrapText="1" indent="3"/>
    </xf>
    <xf numFmtId="3" fontId="66" fillId="9" borderId="38" xfId="1" applyNumberFormat="1" applyFont="1" applyFill="1" applyBorder="1" applyAlignment="1">
      <alignment vertical="center" wrapText="1"/>
    </xf>
    <xf numFmtId="0" fontId="67" fillId="5" borderId="6" xfId="2" applyFont="1" applyFill="1" applyBorder="1" applyAlignment="1">
      <alignment horizontal="left" vertical="center" wrapText="1"/>
    </xf>
    <xf numFmtId="2" fontId="66" fillId="9" borderId="38" xfId="1" applyNumberFormat="1" applyFont="1" applyFill="1" applyBorder="1" applyAlignment="1">
      <alignment vertical="center" wrapText="1"/>
    </xf>
    <xf numFmtId="0" fontId="66" fillId="9" borderId="38" xfId="1" applyFont="1" applyFill="1" applyBorder="1" applyAlignment="1">
      <alignment vertical="center" wrapText="1"/>
    </xf>
    <xf numFmtId="0" fontId="68" fillId="10" borderId="37" xfId="3" applyFont="1" applyFill="1" applyBorder="1" applyAlignment="1">
      <alignment horizontal="left" vertical="center" wrapText="1"/>
    </xf>
    <xf numFmtId="0" fontId="69" fillId="11" borderId="37" xfId="1" applyFont="1" applyFill="1" applyBorder="1" applyAlignment="1">
      <alignment vertical="center" wrapText="1"/>
    </xf>
    <xf numFmtId="0" fontId="70" fillId="10" borderId="37" xfId="1" applyFont="1" applyFill="1" applyBorder="1" applyAlignment="1">
      <alignment horizontal="left" vertical="center" wrapText="1"/>
    </xf>
    <xf numFmtId="3" fontId="69" fillId="10" borderId="37" xfId="1" applyNumberFormat="1" applyFont="1" applyFill="1" applyBorder="1" applyAlignment="1">
      <alignment horizontal="left" vertical="center"/>
    </xf>
    <xf numFmtId="3" fontId="69" fillId="10" borderId="37" xfId="1" applyNumberFormat="1" applyFont="1" applyFill="1" applyBorder="1" applyAlignment="1">
      <alignment horizontal="right" vertical="center"/>
    </xf>
    <xf numFmtId="3" fontId="69" fillId="10" borderId="39" xfId="1" applyNumberFormat="1" applyFont="1" applyFill="1" applyBorder="1" applyAlignment="1">
      <alignment horizontal="right" vertical="center"/>
    </xf>
    <xf numFmtId="0" fontId="51" fillId="0" borderId="2" xfId="2" applyFont="1" applyBorder="1" applyAlignment="1">
      <alignment vertical="center"/>
    </xf>
    <xf numFmtId="0" fontId="58" fillId="2" borderId="40" xfId="2" applyFont="1" applyFill="1" applyBorder="1" applyAlignment="1">
      <alignment horizontal="center" vertical="center" wrapText="1"/>
    </xf>
    <xf numFmtId="0" fontId="71" fillId="11" borderId="37" xfId="1" applyFont="1" applyFill="1" applyBorder="1" applyAlignment="1">
      <alignment vertical="center" wrapText="1"/>
    </xf>
    <xf numFmtId="0" fontId="65" fillId="0" borderId="6" xfId="3" applyFont="1" applyFill="1" applyBorder="1" applyAlignment="1">
      <alignment horizontal="left" vertical="center" wrapText="1" indent="1"/>
    </xf>
    <xf numFmtId="0" fontId="65" fillId="0" borderId="9" xfId="3" applyFont="1" applyFill="1" applyBorder="1" applyAlignment="1">
      <alignment horizontal="left" vertical="center" wrapText="1" indent="1"/>
    </xf>
    <xf numFmtId="0" fontId="58" fillId="2" borderId="6" xfId="2" applyFont="1" applyFill="1" applyBorder="1" applyAlignment="1">
      <alignment horizontal="center" vertical="center" wrapText="1"/>
    </xf>
    <xf numFmtId="0" fontId="65" fillId="0" borderId="2" xfId="3" applyFont="1" applyFill="1" applyBorder="1" applyAlignment="1">
      <alignment horizontal="left" vertical="center" wrapText="1" indent="2"/>
    </xf>
    <xf numFmtId="0" fontId="50" fillId="0" borderId="4" xfId="2" applyFont="1" applyBorder="1" applyAlignment="1">
      <alignment horizontal="left" vertical="center"/>
    </xf>
    <xf numFmtId="0" fontId="58" fillId="2" borderId="9" xfId="2" applyFont="1" applyFill="1" applyBorder="1" applyAlignment="1">
      <alignment horizontal="left" vertical="center" wrapText="1" indent="3"/>
    </xf>
    <xf numFmtId="0" fontId="50" fillId="0" borderId="11" xfId="2" applyFont="1" applyBorder="1" applyAlignment="1">
      <alignment horizontal="left" vertical="center"/>
    </xf>
    <xf numFmtId="0" fontId="65" fillId="0" borderId="9" xfId="3" applyFont="1" applyFill="1" applyBorder="1" applyAlignment="1">
      <alignment horizontal="left" vertical="center" wrapText="1" indent="2"/>
    </xf>
    <xf numFmtId="0" fontId="51" fillId="0" borderId="0" xfId="2" applyFont="1" applyAlignment="1">
      <alignment vertical="center"/>
    </xf>
    <xf numFmtId="0" fontId="65" fillId="0" borderId="9" xfId="3" applyFont="1" applyFill="1" applyBorder="1" applyAlignment="1">
      <alignment horizontal="left" vertical="center" wrapText="1" indent="3"/>
    </xf>
    <xf numFmtId="0" fontId="58" fillId="2" borderId="40" xfId="2" applyFont="1" applyFill="1" applyBorder="1" applyAlignment="1">
      <alignment vertical="center" wrapText="1"/>
    </xf>
    <xf numFmtId="0" fontId="50" fillId="5" borderId="9" xfId="2" applyFont="1" applyFill="1" applyBorder="1" applyAlignment="1">
      <alignment horizontal="left" vertical="center" wrapText="1"/>
    </xf>
    <xf numFmtId="2" fontId="58" fillId="0" borderId="9" xfId="2" applyNumberFormat="1" applyFont="1" applyBorder="1" applyAlignment="1">
      <alignment vertical="center"/>
    </xf>
    <xf numFmtId="0" fontId="60" fillId="0" borderId="40" xfId="2" applyFont="1" applyBorder="1" applyAlignment="1">
      <alignment horizontal="left" vertical="center" wrapText="1"/>
    </xf>
    <xf numFmtId="0" fontId="62" fillId="0" borderId="37" xfId="1" applyFont="1" applyBorder="1" applyAlignment="1">
      <alignment horizontal="left" vertical="center"/>
    </xf>
    <xf numFmtId="0" fontId="73" fillId="0" borderId="37" xfId="1" applyFont="1" applyBorder="1" applyAlignment="1">
      <alignment horizontal="left" vertical="center"/>
    </xf>
    <xf numFmtId="0" fontId="51" fillId="5" borderId="6" xfId="2" applyFont="1" applyFill="1" applyBorder="1" applyAlignment="1">
      <alignment horizontal="left" vertical="center" wrapText="1"/>
    </xf>
    <xf numFmtId="0" fontId="65" fillId="0" borderId="6" xfId="3" applyFont="1" applyFill="1" applyBorder="1" applyAlignment="1">
      <alignment horizontal="left" vertical="center" wrapText="1" indent="3"/>
    </xf>
    <xf numFmtId="0" fontId="73" fillId="0" borderId="37" xfId="1" applyFont="1" applyBorder="1" applyAlignment="1">
      <alignment horizontal="left" vertical="center" wrapText="1"/>
    </xf>
    <xf numFmtId="0" fontId="73" fillId="0" borderId="41" xfId="1" applyFont="1" applyBorder="1" applyAlignment="1">
      <alignment horizontal="left" vertical="center"/>
    </xf>
    <xf numFmtId="0" fontId="51" fillId="2" borderId="6" xfId="2" applyFont="1" applyFill="1" applyBorder="1" applyAlignment="1">
      <alignment vertical="center" wrapText="1"/>
    </xf>
    <xf numFmtId="0" fontId="58" fillId="4" borderId="2" xfId="2" applyFont="1" applyFill="1" applyBorder="1" applyAlignment="1">
      <alignment vertical="center" wrapText="1"/>
    </xf>
    <xf numFmtId="0" fontId="51" fillId="4" borderId="2" xfId="2" applyFont="1" applyFill="1" applyBorder="1" applyAlignment="1">
      <alignment vertical="center"/>
    </xf>
    <xf numFmtId="0" fontId="65" fillId="0" borderId="6" xfId="3" applyFont="1" applyFill="1" applyBorder="1" applyAlignment="1">
      <alignment horizontal="left" vertical="center" wrapText="1"/>
    </xf>
    <xf numFmtId="0" fontId="65" fillId="0" borderId="40" xfId="3" applyFont="1" applyFill="1" applyBorder="1" applyAlignment="1">
      <alignment horizontal="left" vertical="center" wrapText="1" indent="1"/>
    </xf>
    <xf numFmtId="0" fontId="50" fillId="0" borderId="40" xfId="2" applyFont="1" applyBorder="1" applyAlignment="1">
      <alignment horizontal="left" vertical="center"/>
    </xf>
    <xf numFmtId="0" fontId="58" fillId="0" borderId="40" xfId="2" applyFont="1" applyBorder="1" applyAlignment="1">
      <alignment horizontal="left" vertical="center" indent="1"/>
    </xf>
    <xf numFmtId="3" fontId="51" fillId="2" borderId="6" xfId="2" applyNumberFormat="1" applyFont="1" applyFill="1" applyBorder="1" applyAlignment="1">
      <alignment vertical="center" wrapText="1"/>
    </xf>
    <xf numFmtId="0" fontId="62" fillId="0" borderId="37" xfId="1" applyFont="1" applyBorder="1" applyAlignment="1">
      <alignment horizontal="left"/>
    </xf>
    <xf numFmtId="165" fontId="50" fillId="0" borderId="0" xfId="5" applyFont="1" applyAlignment="1">
      <alignment horizontal="left" vertical="center"/>
    </xf>
    <xf numFmtId="0" fontId="13" fillId="5" borderId="6" xfId="3" applyFill="1" applyBorder="1" applyAlignment="1">
      <alignment horizontal="left" vertical="center" wrapText="1"/>
    </xf>
    <xf numFmtId="9" fontId="50" fillId="0" borderId="0" xfId="6" applyFont="1" applyAlignment="1">
      <alignment horizontal="left" vertical="center"/>
    </xf>
    <xf numFmtId="0" fontId="58" fillId="0" borderId="0" xfId="2" applyFont="1" applyAlignment="1">
      <alignment vertical="center" wrapText="1"/>
    </xf>
    <xf numFmtId="0" fontId="74" fillId="0" borderId="37" xfId="1" applyFont="1" applyBorder="1" applyAlignment="1">
      <alignment horizontal="left" vertical="center" wrapText="1"/>
    </xf>
    <xf numFmtId="0" fontId="58" fillId="0" borderId="0" xfId="2" applyFont="1" applyAlignment="1">
      <alignment horizontal="left" vertical="center" wrapText="1" indent="3"/>
    </xf>
    <xf numFmtId="0" fontId="74" fillId="0" borderId="37" xfId="1" applyFont="1" applyBorder="1" applyAlignment="1">
      <alignment horizontal="left" vertical="center"/>
    </xf>
    <xf numFmtId="0" fontId="51" fillId="0" borderId="18" xfId="2" applyFont="1" applyBorder="1" applyAlignment="1">
      <alignment vertical="center"/>
    </xf>
    <xf numFmtId="0" fontId="50" fillId="0" borderId="18" xfId="2" applyFont="1" applyBorder="1" applyAlignment="1">
      <alignment horizontal="left" vertical="center"/>
    </xf>
    <xf numFmtId="0" fontId="58" fillId="0" borderId="18" xfId="2" applyFont="1" applyBorder="1" applyAlignment="1">
      <alignment vertical="center" wrapText="1"/>
    </xf>
    <xf numFmtId="0" fontId="51" fillId="0" borderId="46" xfId="2" applyFont="1" applyBorder="1" applyAlignment="1">
      <alignment vertical="center"/>
    </xf>
    <xf numFmtId="0" fontId="5" fillId="0" borderId="0" xfId="2" applyFont="1" applyAlignment="1">
      <alignment horizontal="center" vertical="center"/>
    </xf>
    <xf numFmtId="0" fontId="25" fillId="0" borderId="0" xfId="2" applyFont="1" applyAlignment="1">
      <alignment horizontal="left" vertical="center"/>
    </xf>
    <xf numFmtId="0" fontId="80" fillId="0" borderId="0" xfId="2" applyFont="1" applyAlignment="1">
      <alignment horizontal="left" vertical="center"/>
    </xf>
    <xf numFmtId="0" fontId="81" fillId="0" borderId="0" xfId="2" applyFont="1" applyAlignment="1">
      <alignment vertical="center"/>
    </xf>
    <xf numFmtId="0" fontId="39" fillId="0" borderId="0" xfId="2" applyFont="1" applyAlignment="1">
      <alignment vertical="center"/>
    </xf>
    <xf numFmtId="0" fontId="39" fillId="0" borderId="0" xfId="2" applyFont="1" applyAlignment="1">
      <alignment horizontal="center" vertical="center"/>
    </xf>
    <xf numFmtId="165" fontId="24" fillId="0" borderId="0" xfId="5" applyFont="1" applyFill="1" applyAlignment="1">
      <alignment horizontal="left" vertical="center"/>
    </xf>
    <xf numFmtId="0" fontId="24" fillId="0" borderId="0" xfId="2" applyFont="1" applyAlignment="1">
      <alignment horizontal="center" vertical="center"/>
    </xf>
    <xf numFmtId="0" fontId="24" fillId="13" borderId="10" xfId="2" applyFont="1" applyFill="1" applyBorder="1" applyAlignment="1">
      <alignment vertical="center"/>
    </xf>
    <xf numFmtId="0" fontId="24" fillId="3" borderId="11" xfId="2" applyFont="1" applyFill="1" applyBorder="1" applyAlignment="1">
      <alignment vertical="center"/>
    </xf>
    <xf numFmtId="0" fontId="83" fillId="0" borderId="0" xfId="2" applyFont="1" applyAlignment="1">
      <alignment horizontal="left" vertical="center"/>
    </xf>
    <xf numFmtId="0" fontId="5" fillId="0" borderId="0" xfId="1" applyFont="1"/>
    <xf numFmtId="167" fontId="39" fillId="0" borderId="0" xfId="2" applyNumberFormat="1" applyFont="1" applyAlignment="1">
      <alignment horizontal="left" vertical="center"/>
    </xf>
    <xf numFmtId="167" fontId="39" fillId="0" borderId="0" xfId="5" applyNumberFormat="1" applyFont="1" applyFill="1" applyAlignment="1">
      <alignment horizontal="left" vertical="center"/>
    </xf>
    <xf numFmtId="4" fontId="24" fillId="0" borderId="0" xfId="2" applyNumberFormat="1" applyFont="1" applyAlignment="1">
      <alignment horizontal="center" vertical="center"/>
    </xf>
    <xf numFmtId="0" fontId="24" fillId="0" borderId="24" xfId="2" applyFont="1" applyBorder="1" applyAlignment="1">
      <alignment horizontal="center" vertical="center"/>
    </xf>
    <xf numFmtId="0" fontId="8" fillId="0" borderId="46" xfId="2" applyFont="1" applyBorder="1" applyAlignment="1">
      <alignment vertical="center"/>
    </xf>
    <xf numFmtId="0" fontId="8" fillId="0" borderId="46" xfId="2" applyFont="1" applyBorder="1" applyAlignment="1">
      <alignment horizontal="center" vertical="center"/>
    </xf>
    <xf numFmtId="0" fontId="5" fillId="0" borderId="0" xfId="2" applyFont="1" applyAlignment="1">
      <alignment vertical="center"/>
    </xf>
    <xf numFmtId="0" fontId="88" fillId="0" borderId="0" xfId="7" applyFont="1"/>
    <xf numFmtId="0" fontId="89" fillId="0" borderId="0" xfId="7" applyFont="1"/>
    <xf numFmtId="0" fontId="6" fillId="0" borderId="0" xfId="1" applyFont="1"/>
    <xf numFmtId="0" fontId="80" fillId="14" borderId="18" xfId="1" applyFont="1" applyFill="1" applyBorder="1" applyAlignment="1">
      <alignment vertical="center"/>
    </xf>
    <xf numFmtId="0" fontId="6" fillId="0" borderId="0" xfId="2" applyFont="1" applyAlignment="1">
      <alignment vertical="center"/>
    </xf>
    <xf numFmtId="0" fontId="89" fillId="0" borderId="0" xfId="7" applyNumberFormat="1" applyFont="1"/>
    <xf numFmtId="165" fontId="6" fillId="0" borderId="0" xfId="1" applyNumberFormat="1" applyFont="1"/>
    <xf numFmtId="43" fontId="6" fillId="0" borderId="0" xfId="1" applyNumberFormat="1" applyFont="1"/>
    <xf numFmtId="165" fontId="83" fillId="0" borderId="48" xfId="5" applyFont="1" applyBorder="1"/>
    <xf numFmtId="165" fontId="5" fillId="0" borderId="0" xfId="1" applyNumberFormat="1" applyFont="1"/>
    <xf numFmtId="0" fontId="85" fillId="3" borderId="0" xfId="1" applyFont="1" applyFill="1" applyAlignment="1">
      <alignment vertical="center"/>
    </xf>
    <xf numFmtId="0" fontId="83"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83" fillId="3" borderId="4" xfId="2" applyFont="1" applyFill="1" applyBorder="1" applyAlignment="1">
      <alignment horizontal="left" vertical="center"/>
    </xf>
    <xf numFmtId="165" fontId="83" fillId="3" borderId="4" xfId="5" applyFont="1" applyFill="1" applyBorder="1" applyAlignment="1">
      <alignment horizontal="left" vertical="center"/>
    </xf>
    <xf numFmtId="0" fontId="24" fillId="3" borderId="4" xfId="2" applyFont="1" applyFill="1" applyBorder="1" applyAlignment="1">
      <alignment horizontal="left" vertical="center"/>
    </xf>
    <xf numFmtId="165" fontId="24" fillId="3" borderId="4" xfId="5" applyFont="1" applyFill="1" applyBorder="1" applyAlignment="1">
      <alignment horizontal="left" vertical="center"/>
    </xf>
    <xf numFmtId="0" fontId="24" fillId="3" borderId="4" xfId="1" applyFont="1" applyFill="1" applyBorder="1"/>
    <xf numFmtId="0" fontId="24" fillId="3" borderId="49" xfId="2" applyFont="1" applyFill="1" applyBorder="1" applyAlignment="1">
      <alignment horizontal="left" vertical="center"/>
    </xf>
    <xf numFmtId="165" fontId="24" fillId="3" borderId="49" xfId="5" applyFont="1" applyFill="1" applyBorder="1" applyAlignment="1">
      <alignment horizontal="left" vertical="center"/>
    </xf>
    <xf numFmtId="0" fontId="92" fillId="0" borderId="0" xfId="1" applyFont="1"/>
    <xf numFmtId="0" fontId="92" fillId="0" borderId="0" xfId="1" applyFont="1" applyAlignment="1">
      <alignment horizontal="center"/>
    </xf>
    <xf numFmtId="165" fontId="92" fillId="0" borderId="0" xfId="5" applyFont="1" applyAlignment="1"/>
    <xf numFmtId="0" fontId="5" fillId="0" borderId="0" xfId="1" applyFont="1" applyAlignment="1">
      <alignment horizontal="center"/>
    </xf>
    <xf numFmtId="165" fontId="5" fillId="0" borderId="0" xfId="5" applyFont="1"/>
    <xf numFmtId="0" fontId="83" fillId="0" borderId="25" xfId="1" applyFont="1" applyBorder="1" applyAlignment="1">
      <alignment horizontal="center"/>
    </xf>
    <xf numFmtId="0" fontId="83" fillId="0" borderId="0" xfId="1" applyFont="1" applyAlignment="1">
      <alignment horizontal="center"/>
    </xf>
    <xf numFmtId="165" fontId="83" fillId="0" borderId="0" xfId="5" applyFont="1" applyBorder="1"/>
    <xf numFmtId="165" fontId="92" fillId="0" borderId="0" xfId="5" applyFont="1"/>
    <xf numFmtId="0" fontId="94" fillId="0" borderId="0" xfId="1" applyFont="1"/>
    <xf numFmtId="0" fontId="2" fillId="0" borderId="0" xfId="1"/>
    <xf numFmtId="49" fontId="1" fillId="0" borderId="0" xfId="1" applyNumberFormat="1" applyFont="1" applyAlignment="1">
      <alignment horizontal="left"/>
    </xf>
    <xf numFmtId="0" fontId="95" fillId="0" borderId="0" xfId="1" quotePrefix="1" applyFont="1"/>
    <xf numFmtId="49" fontId="2" fillId="0" borderId="0" xfId="1" applyNumberFormat="1"/>
    <xf numFmtId="0" fontId="96" fillId="0" borderId="50" xfId="1" applyFont="1" applyBorder="1"/>
    <xf numFmtId="0" fontId="96" fillId="0" borderId="51" xfId="1" applyFont="1" applyBorder="1"/>
    <xf numFmtId="0" fontId="2" fillId="0" borderId="52" xfId="1" applyBorder="1"/>
    <xf numFmtId="0" fontId="2" fillId="0" borderId="53" xfId="1" applyBorder="1"/>
    <xf numFmtId="2" fontId="50" fillId="0" borderId="0" xfId="2" applyNumberFormat="1" applyFont="1" applyAlignment="1">
      <alignment horizontal="left" vertical="center"/>
    </xf>
    <xf numFmtId="0" fontId="97" fillId="5" borderId="6" xfId="8" applyFill="1" applyBorder="1" applyAlignment="1">
      <alignment horizontal="left" vertical="center" wrapText="1"/>
    </xf>
    <xf numFmtId="0" fontId="6" fillId="4" borderId="0" xfId="2" applyFont="1" applyFill="1" applyAlignment="1">
      <alignment horizontal="left" vertical="center"/>
    </xf>
    <xf numFmtId="0" fontId="15" fillId="4" borderId="0" xfId="3" applyFont="1" applyFill="1" applyAlignment="1"/>
    <xf numFmtId="3" fontId="58" fillId="10" borderId="37" xfId="1" applyNumberFormat="1" applyFont="1" applyFill="1" applyBorder="1" applyAlignment="1">
      <alignment horizontal="left" vertical="center"/>
    </xf>
    <xf numFmtId="0" fontId="58" fillId="0" borderId="54" xfId="2" applyFont="1" applyBorder="1" applyAlignment="1">
      <alignment horizontal="left" vertical="center" wrapText="1" indent="3"/>
    </xf>
    <xf numFmtId="3" fontId="69" fillId="10" borderId="55" xfId="1" applyNumberFormat="1" applyFont="1" applyFill="1" applyBorder="1" applyAlignment="1">
      <alignment horizontal="right" vertical="center"/>
    </xf>
    <xf numFmtId="3" fontId="69" fillId="10" borderId="56" xfId="1" applyNumberFormat="1" applyFont="1" applyFill="1" applyBorder="1" applyAlignment="1">
      <alignment horizontal="left" vertical="center"/>
    </xf>
    <xf numFmtId="0" fontId="69" fillId="11" borderId="56" xfId="1" applyFont="1" applyFill="1" applyBorder="1" applyAlignment="1">
      <alignment vertical="center" wrapText="1"/>
    </xf>
    <xf numFmtId="0" fontId="99" fillId="3" borderId="57" xfId="2" applyFont="1" applyFill="1" applyBorder="1" applyAlignment="1">
      <alignment horizontal="left" vertical="center"/>
    </xf>
    <xf numFmtId="168" fontId="5" fillId="3" borderId="0" xfId="9" applyNumberFormat="1" applyFont="1" applyFill="1" applyAlignment="1">
      <alignment horizontal="left" vertical="center"/>
    </xf>
    <xf numFmtId="0" fontId="80" fillId="0" borderId="47" xfId="0" applyFont="1" applyBorder="1"/>
    <xf numFmtId="0" fontId="92" fillId="0" borderId="0" xfId="0" applyFont="1"/>
    <xf numFmtId="165" fontId="5" fillId="0" borderId="0" xfId="0" applyNumberFormat="1" applyFont="1"/>
    <xf numFmtId="0" fontId="24" fillId="3" borderId="0" xfId="2" applyFont="1" applyFill="1" applyAlignment="1">
      <alignment vertical="center"/>
    </xf>
    <xf numFmtId="168" fontId="5" fillId="3" borderId="0" xfId="9" applyNumberFormat="1" applyFont="1" applyFill="1" applyAlignment="1">
      <alignment vertical="center"/>
    </xf>
    <xf numFmtId="0" fontId="83" fillId="0" borderId="47" xfId="0" applyFont="1" applyBorder="1"/>
    <xf numFmtId="0" fontId="83" fillId="0" borderId="25" xfId="0" applyFont="1" applyBorder="1"/>
    <xf numFmtId="0" fontId="83" fillId="0" borderId="0" xfId="0" applyFont="1"/>
    <xf numFmtId="165" fontId="5" fillId="0" borderId="0" xfId="5" applyFont="1" applyFill="1" applyAlignment="1">
      <alignment horizontal="left" vertical="center"/>
    </xf>
    <xf numFmtId="165" fontId="24" fillId="0" borderId="0" xfId="5" applyFont="1" applyFill="1" applyAlignment="1">
      <alignment vertical="center"/>
    </xf>
    <xf numFmtId="4" fontId="39" fillId="0" borderId="0" xfId="2" applyNumberFormat="1" applyFont="1" applyAlignment="1">
      <alignment vertical="center"/>
    </xf>
    <xf numFmtId="4" fontId="39" fillId="0" borderId="0" xfId="5" applyNumberFormat="1" applyFont="1" applyFill="1" applyAlignment="1">
      <alignment vertical="center"/>
    </xf>
    <xf numFmtId="167" fontId="24" fillId="0" borderId="0" xfId="5" applyNumberFormat="1" applyFont="1" applyAlignment="1">
      <alignment horizontal="left" vertical="center"/>
    </xf>
    <xf numFmtId="0" fontId="4" fillId="0" borderId="0" xfId="2"/>
    <xf numFmtId="0" fontId="97" fillId="2" borderId="11" xfId="8" applyFill="1" applyBorder="1" applyAlignment="1">
      <alignment vertical="center" wrapText="1"/>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5" fillId="3" borderId="0" xfId="3" applyFont="1" applyFill="1" applyAlignment="1"/>
    <xf numFmtId="0" fontId="8" fillId="0" borderId="34" xfId="2" applyFont="1" applyBorder="1" applyAlignment="1">
      <alignment vertical="center"/>
    </xf>
    <xf numFmtId="0" fontId="8" fillId="0" borderId="35" xfId="2" applyFont="1" applyBorder="1" applyAlignment="1">
      <alignment vertical="center"/>
    </xf>
    <xf numFmtId="0" fontId="17" fillId="0" borderId="17" xfId="2" applyFont="1" applyBorder="1" applyAlignment="1">
      <alignment horizontal="left" vertical="center"/>
    </xf>
    <xf numFmtId="0" fontId="49" fillId="0" borderId="0" xfId="1" applyFont="1" applyAlignment="1">
      <alignment vertical="center"/>
    </xf>
    <xf numFmtId="0" fontId="17" fillId="0" borderId="0" xfId="2" applyFont="1" applyAlignment="1">
      <alignment horizontal="left" vertical="center"/>
    </xf>
    <xf numFmtId="0" fontId="48" fillId="0" borderId="0" xfId="3" applyFont="1" applyFill="1" applyBorder="1" applyAlignment="1">
      <alignment horizontal="center" vertical="center"/>
    </xf>
    <xf numFmtId="0" fontId="53" fillId="3" borderId="0" xfId="2" applyFont="1" applyFill="1" applyAlignment="1">
      <alignment horizontal="left" vertical="center" wrapText="1" indent="3"/>
    </xf>
    <xf numFmtId="0" fontId="51" fillId="3" borderId="0" xfId="2" applyFont="1" applyFill="1" applyAlignment="1">
      <alignment horizontal="left" vertical="center"/>
    </xf>
    <xf numFmtId="0" fontId="52" fillId="3" borderId="0" xfId="2" applyFont="1" applyFill="1" applyAlignment="1">
      <alignment horizontal="left" vertical="center"/>
    </xf>
    <xf numFmtId="0" fontId="53" fillId="3" borderId="0" xfId="2" applyFont="1" applyFill="1" applyAlignment="1">
      <alignment vertical="center" wrapText="1"/>
    </xf>
    <xf numFmtId="0" fontId="57" fillId="0" borderId="0" xfId="2" applyFont="1" applyAlignment="1">
      <alignment horizontal="left" vertical="center"/>
    </xf>
    <xf numFmtId="0" fontId="54" fillId="3" borderId="0" xfId="3" applyFont="1" applyFill="1" applyAlignment="1"/>
    <xf numFmtId="0" fontId="61" fillId="3" borderId="42" xfId="3" applyFont="1" applyFill="1" applyBorder="1" applyAlignment="1">
      <alignment horizontal="center" vertical="center"/>
    </xf>
    <xf numFmtId="0" fontId="61" fillId="3" borderId="43" xfId="3" applyFont="1" applyFill="1" applyBorder="1" applyAlignment="1">
      <alignment horizontal="center" vertical="center"/>
    </xf>
    <xf numFmtId="0" fontId="61" fillId="3" borderId="44" xfId="3" applyFont="1" applyFill="1" applyBorder="1" applyAlignment="1">
      <alignment horizontal="center" vertical="center"/>
    </xf>
    <xf numFmtId="0" fontId="61" fillId="3" borderId="45" xfId="3" applyFont="1" applyFill="1" applyBorder="1" applyAlignment="1">
      <alignment horizontal="center" vertical="center"/>
    </xf>
    <xf numFmtId="0" fontId="57" fillId="0" borderId="17" xfId="2" applyFont="1" applyBorder="1" applyAlignment="1">
      <alignment horizontal="left" vertical="center"/>
    </xf>
    <xf numFmtId="0" fontId="57" fillId="0" borderId="0" xfId="2" applyFont="1" applyAlignment="1">
      <alignment horizontal="left" vertical="center" wrapText="1"/>
    </xf>
    <xf numFmtId="0" fontId="79" fillId="2" borderId="0" xfId="2" applyFont="1" applyFill="1" applyAlignment="1">
      <alignment vertical="center"/>
    </xf>
    <xf numFmtId="0" fontId="9" fillId="3" borderId="0" xfId="2" applyFont="1" applyFill="1" applyAlignment="1">
      <alignment vertical="center"/>
    </xf>
    <xf numFmtId="0" fontId="78" fillId="3" borderId="0" xfId="2" applyFont="1" applyFill="1" applyAlignment="1">
      <alignment horizontal="left" vertical="center"/>
    </xf>
    <xf numFmtId="0" fontId="24" fillId="0" borderId="0" xfId="2" applyFont="1" applyAlignment="1">
      <alignment horizontal="left" vertical="center"/>
    </xf>
    <xf numFmtId="0" fontId="82" fillId="12" borderId="7" xfId="2" applyFont="1" applyFill="1" applyBorder="1" applyAlignment="1">
      <alignment horizontal="left" vertical="center"/>
    </xf>
    <xf numFmtId="0" fontId="82" fillId="12" borderId="0" xfId="2" applyFont="1" applyFill="1" applyAlignment="1">
      <alignment horizontal="left" vertical="center"/>
    </xf>
    <xf numFmtId="0" fontId="24" fillId="13" borderId="0" xfId="2" applyFont="1" applyFill="1" applyAlignment="1">
      <alignment vertical="center"/>
    </xf>
    <xf numFmtId="0" fontId="26" fillId="3" borderId="42" xfId="3" applyFont="1" applyFill="1" applyBorder="1" applyAlignment="1">
      <alignment horizontal="center" vertical="center"/>
    </xf>
    <xf numFmtId="0" fontId="26" fillId="3" borderId="43" xfId="3" applyFont="1" applyFill="1" applyBorder="1" applyAlignment="1">
      <alignment horizontal="center" vertical="center"/>
    </xf>
    <xf numFmtId="0" fontId="26" fillId="3" borderId="44" xfId="3" applyFont="1" applyFill="1" applyBorder="1" applyAlignment="1">
      <alignment horizontal="center" vertical="center"/>
    </xf>
    <xf numFmtId="0" fontId="26" fillId="3" borderId="45" xfId="3" applyFont="1" applyFill="1" applyBorder="1" applyAlignment="1">
      <alignment horizontal="center" vertical="center"/>
    </xf>
    <xf numFmtId="0" fontId="10" fillId="3" borderId="0" xfId="1" applyFont="1" applyFill="1" applyAlignment="1">
      <alignment horizontal="left" vertical="center" wrapText="1" indent="3"/>
    </xf>
    <xf numFmtId="0" fontId="33" fillId="3" borderId="0" xfId="1" applyFont="1" applyFill="1" applyAlignment="1">
      <alignment vertical="center" wrapText="1"/>
    </xf>
    <xf numFmtId="0" fontId="24" fillId="3" borderId="0" xfId="1" applyFont="1" applyFill="1" applyAlignment="1">
      <alignment horizontal="left" vertical="center" wrapText="1" indent="3"/>
    </xf>
    <xf numFmtId="0" fontId="91" fillId="0" borderId="0" xfId="3"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84" fillId="3" borderId="0" xfId="3" applyFont="1" applyFill="1" applyAlignment="1"/>
    <xf numFmtId="0" fontId="85" fillId="3" borderId="0" xfId="1" applyFont="1" applyFill="1" applyAlignment="1">
      <alignment vertical="center"/>
    </xf>
    <xf numFmtId="0" fontId="84" fillId="3" borderId="0" xfId="3" applyFont="1" applyFill="1" applyBorder="1" applyAlignment="1">
      <alignment horizontal="left" vertical="center" wrapText="1"/>
    </xf>
    <xf numFmtId="0" fontId="84" fillId="3" borderId="19" xfId="3" applyFont="1" applyFill="1" applyBorder="1" applyAlignment="1">
      <alignment horizontal="left" vertical="center" wrapText="1"/>
    </xf>
    <xf numFmtId="0" fontId="86" fillId="2" borderId="0" xfId="3" applyFont="1" applyFill="1" applyBorder="1" applyAlignment="1">
      <alignment horizontal="left" vertical="center" wrapText="1"/>
    </xf>
    <xf numFmtId="0" fontId="86" fillId="2" borderId="19" xfId="3" applyFont="1" applyFill="1" applyBorder="1" applyAlignment="1">
      <alignment horizontal="left" vertical="center" wrapText="1"/>
    </xf>
    <xf numFmtId="0" fontId="39" fillId="3" borderId="0" xfId="1" applyFont="1" applyFill="1" applyAlignment="1">
      <alignment horizontal="left" vertical="center" wrapText="1"/>
    </xf>
    <xf numFmtId="0" fontId="90" fillId="3" borderId="0" xfId="3" applyFont="1" applyFill="1" applyAlignment="1"/>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46" xfId="2" applyFont="1" applyBorder="1" applyAlignment="1">
      <alignment vertical="center"/>
    </xf>
    <xf numFmtId="0" fontId="24" fillId="3" borderId="0" xfId="1" applyFont="1" applyFill="1" applyAlignment="1">
      <alignment horizontal="left" vertical="center" wrapText="1" indent="2"/>
    </xf>
    <xf numFmtId="0" fontId="52" fillId="3" borderId="0" xfId="1" applyFont="1" applyFill="1" applyAlignment="1">
      <alignment vertical="center" wrapText="1"/>
    </xf>
    <xf numFmtId="0" fontId="24" fillId="3" borderId="0" xfId="2" applyFont="1" applyFill="1" applyAlignment="1">
      <alignment horizontal="left" vertical="center" indent="1"/>
    </xf>
    <xf numFmtId="0" fontId="92" fillId="0" borderId="0" xfId="1" applyFont="1" applyAlignment="1"/>
    <xf numFmtId="0" fontId="93" fillId="3" borderId="0" xfId="1" applyFont="1" applyFill="1" applyAlignment="1">
      <alignment vertical="center"/>
    </xf>
    <xf numFmtId="0" fontId="8" fillId="0" borderId="18" xfId="2" applyFont="1" applyBorder="1" applyAlignment="1">
      <alignment vertical="center"/>
    </xf>
  </cellXfs>
  <cellStyles count="10">
    <cellStyle name="Comma" xfId="9" builtinId="3"/>
    <cellStyle name="Comma 2" xfId="5" xr:uid="{11CB3DC0-ABE8-49F5-B8EF-B6E2EFA02012}"/>
    <cellStyle name="Explanatory Text 2" xfId="7" xr:uid="{5E807C39-3DA1-41B1-9D27-CB6728ABEE29}"/>
    <cellStyle name="Hyperlink" xfId="8" builtinId="8"/>
    <cellStyle name="Hyperlink 2" xfId="4" xr:uid="{5500991F-F0F5-426D-BBFA-A5555F770E37}"/>
    <cellStyle name="Hyperlink 3" xfId="3" xr:uid="{B774243C-C3FB-40AF-9DBD-2D86EA89D872}"/>
    <cellStyle name="Normal" xfId="0" builtinId="0"/>
    <cellStyle name="Normal 2" xfId="2" xr:uid="{C78923B5-3DD1-4456-8337-BE1115225B95}"/>
    <cellStyle name="Normal 3" xfId="1" xr:uid="{27AF97CB-4A16-4F02-9250-EC750CD037BB}"/>
    <cellStyle name="Percent 2" xfId="6" xr:uid="{7E69A035-ABBB-4E3B-9DE3-18C4B906B279}"/>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i val="0"/>
        <strike val="0"/>
        <outline val="0"/>
        <shadow val="0"/>
        <vertAlign val="baseline"/>
        <sz val="11"/>
        <name val="Franklin Gothic Book"/>
        <family val="2"/>
        <scheme val="none"/>
      </font>
      <numFmt numFmtId="168" formatCode="_-* #,##0_-;\-* #,##0_-;_-* &quot;-&quot;??_-;_-@_-"/>
      <fill>
        <patternFill patternType="solid">
          <fgColor indexed="64"/>
          <bgColor theme="2"/>
        </patternFill>
      </fill>
      <alignment horizontal="general" vertical="center" textRotation="0" wrapText="0" indent="0" justifyLastLine="0" shrinkToFit="0" readingOrder="0"/>
    </dxf>
    <dxf>
      <font>
        <strike val="0"/>
        <outline val="0"/>
        <shadow val="0"/>
        <vertAlign val="baseline"/>
        <sz val="11"/>
        <name val="Franklin Gothic Book"/>
        <scheme val="none"/>
      </font>
      <alignment horizontal="center" textRotation="0" indent="0" justifyLastLine="0" shrinkToFit="0" readingOrder="0"/>
    </dxf>
    <dxf>
      <font>
        <strike val="0"/>
        <outline val="0"/>
        <shadow val="0"/>
        <vertAlign val="baseline"/>
        <sz val="11"/>
        <name val="Franklin Gothic Book"/>
        <scheme val="none"/>
      </font>
      <alignment horizontal="center" textRotation="0" indent="0" justifyLastLine="0" shrinkToFit="0" readingOrder="0"/>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2"/>
        <name val="Franklin Gothic Book"/>
        <scheme val="none"/>
      </font>
    </dxf>
    <dxf>
      <font>
        <i val="0"/>
        <strike val="0"/>
        <outline val="0"/>
        <shadow val="0"/>
        <vertAlign val="baseline"/>
        <sz val="11"/>
        <name val="Franklin Gothic Book"/>
        <family val="2"/>
        <scheme val="none"/>
      </font>
      <numFmt numFmtId="168" formatCode="_-* #,##0_-;\-* #,##0_-;_-* &quot;-&quot;??_-;_-@_-"/>
      <fill>
        <patternFill patternType="solid">
          <fgColor indexed="64"/>
          <bgColor theme="2"/>
        </patternFill>
      </fill>
      <alignment horizontal="left" vertical="center" textRotation="0" wrapText="0" indent="0" justifyLastLine="0" shrinkToFit="0" readingOrder="0"/>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numFmt numFmtId="0" formatCode="General"/>
    </dxf>
    <dxf>
      <font>
        <strike val="0"/>
        <outline val="0"/>
        <shadow val="0"/>
        <vertAlign val="baseline"/>
        <sz val="12"/>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fill>
        <patternFill patternType="none">
          <fgColor indexed="64"/>
          <bgColor auto="1"/>
        </patternFill>
      </fill>
    </dxf>
    <dxf>
      <border outline="0">
        <top style="medium">
          <color indexed="64"/>
        </top>
      </border>
    </dxf>
    <dxf>
      <font>
        <strike val="0"/>
        <outline val="0"/>
        <shadow val="0"/>
        <u val="none"/>
        <vertAlign val="baseline"/>
        <sz val="12"/>
        <color theme="1"/>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4" formatCode="#,##0.00"/>
      <fill>
        <patternFill patternType="none">
          <fgColor indexed="64"/>
          <bgColor auto="1"/>
        </patternFill>
      </fill>
      <alignment horizontal="general"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border outline="0">
        <top style="medium">
          <color indexed="64"/>
        </top>
      </border>
    </dxf>
    <dxf>
      <font>
        <strike val="0"/>
        <outline val="0"/>
        <shadow val="0"/>
        <u val="none"/>
        <vertAlign val="baseline"/>
        <sz val="12"/>
        <color theme="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698489C7-6BC8-44DF-9746-C1FB224E655A}">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31079</xdr:rowOff>
    </xdr:to>
    <xdr:pic>
      <xdr:nvPicPr>
        <xdr:cNvPr id="2" name="Picture 1" descr="https://eiti.org/sites/default/files/styles/img-narrow/public/inline/logo_gradient_-_under.png?itok=F8fw0Tyz">
          <a:extLst>
            <a:ext uri="{FF2B5EF4-FFF2-40B4-BE49-F238E27FC236}">
              <a16:creationId xmlns:a16="http://schemas.microsoft.com/office/drawing/2014/main" id="{307A040B-EDB9-41C8-AEA4-E63F41BCF22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1002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D020D7ED-92D9-4223-A5A4-570733E2D807}"/>
            </a:ext>
          </a:extLst>
        </xdr:cNvPr>
        <xdr:cNvGrpSpPr>
          <a:grpSpLocks/>
        </xdr:cNvGrpSpPr>
      </xdr:nvGrpSpPr>
      <xdr:grpSpPr bwMode="auto">
        <a:xfrm>
          <a:off x="279400" y="1016000"/>
          <a:ext cx="13188950" cy="45018"/>
          <a:chOff x="1134" y="1904"/>
          <a:chExt cx="9546" cy="181"/>
        </a:xfrm>
      </xdr:grpSpPr>
      <xdr:sp macro="" textlink="">
        <xdr:nvSpPr>
          <xdr:cNvPr id="4" name="Rectangle 3">
            <a:extLst>
              <a:ext uri="{FF2B5EF4-FFF2-40B4-BE49-F238E27FC236}">
                <a16:creationId xmlns:a16="http://schemas.microsoft.com/office/drawing/2014/main" id="{0C60E822-2C75-0C94-D41D-B31B82A95CA2}"/>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49191FBC-82B3-03AB-D4EC-C0B8281C3DBD}"/>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027996FC-8A81-593C-006C-C5B051181C11}"/>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4B49DB59-CB29-E519-3DF2-9124B76EFEA4}"/>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FA0B7B71-B48E-3892-58DF-A16CCBD290B0}"/>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325A7CE7-29CA-131D-41C1-5C393B3FB54B}"/>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5BFBF458-0DBF-FE25-EE2B-D016CE983F84}"/>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4E41B305-B4FE-A883-88F6-6F63C6DF2FE3}"/>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4">
          <a:extLst>
            <a:ext uri="{FF2B5EF4-FFF2-40B4-BE49-F238E27FC236}">
              <a16:creationId xmlns:a16="http://schemas.microsoft.com/office/drawing/2014/main" id="{A671B510-B4CC-43E0-B89D-B22E064D7BAA}"/>
            </a:ext>
          </a:extLst>
        </xdr:cNvPr>
        <xdr:cNvGrpSpPr>
          <a:grpSpLocks/>
        </xdr:cNvGrpSpPr>
      </xdr:nvGrpSpPr>
      <xdr:grpSpPr bwMode="auto">
        <a:xfrm>
          <a:off x="190500" y="0"/>
          <a:ext cx="22929850" cy="0"/>
          <a:chOff x="1133" y="1230"/>
          <a:chExt cx="8460" cy="208"/>
        </a:xfrm>
      </xdr:grpSpPr>
      <xdr:sp macro="" textlink="">
        <xdr:nvSpPr>
          <xdr:cNvPr id="3" name="Rektangel 2">
            <a:extLst>
              <a:ext uri="{FF2B5EF4-FFF2-40B4-BE49-F238E27FC236}">
                <a16:creationId xmlns:a16="http://schemas.microsoft.com/office/drawing/2014/main" id="{4E91FEA6-13F5-C77E-8DF5-0DDB3DA1D38F}"/>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E1B939BF-DBA5-269A-8BC8-9FCBF9FF0A1D}"/>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29</xdr:row>
      <xdr:rowOff>0</xdr:rowOff>
    </xdr:from>
    <xdr:to>
      <xdr:col>18</xdr:col>
      <xdr:colOff>368850</xdr:colOff>
      <xdr:row>74</xdr:row>
      <xdr:rowOff>20766</xdr:rowOff>
    </xdr:to>
    <xdr:pic>
      <xdr:nvPicPr>
        <xdr:cNvPr id="5" name="Picture 13">
          <a:extLst>
            <a:ext uri="{FF2B5EF4-FFF2-40B4-BE49-F238E27FC236}">
              <a16:creationId xmlns:a16="http://schemas.microsoft.com/office/drawing/2014/main" id="{FA76C0E7-A284-4A5C-A38F-B3DA3AB21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21125" y="4819650"/>
          <a:ext cx="8969925" cy="9069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EB5C5841-7D11-4265-9CEE-979CD9F0F8E4}"/>
            </a:ext>
          </a:extLst>
        </xdr:cNvPr>
        <xdr:cNvSpPr>
          <a:spLocks noChangeAspect="1" noChangeArrowheads="1"/>
        </xdr:cNvSpPr>
      </xdr:nvSpPr>
      <xdr:spPr bwMode="auto">
        <a:xfrm>
          <a:off x="125539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B1336601-5E17-4488-B50E-786FB7CBC4EF}"/>
            </a:ext>
          </a:extLst>
        </xdr:cNvPr>
        <xdr:cNvSpPr>
          <a:spLocks noChangeAspect="1" noChangeArrowheads="1"/>
        </xdr:cNvSpPr>
      </xdr:nvSpPr>
      <xdr:spPr bwMode="auto">
        <a:xfrm>
          <a:off x="125539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DACF3830-73C0-4983-8446-53CAC581B92A}"/>
            </a:ext>
          </a:extLst>
        </xdr:cNvPr>
        <xdr:cNvSpPr>
          <a:spLocks noChangeAspect="1" noChangeArrowheads="1"/>
        </xdr:cNvSpPr>
      </xdr:nvSpPr>
      <xdr:spPr bwMode="auto">
        <a:xfrm>
          <a:off x="125539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A771A2DE-8595-4232-983A-834630B98F8C}"/>
            </a:ext>
          </a:extLst>
        </xdr:cNvPr>
        <xdr:cNvSpPr>
          <a:spLocks noChangeAspect="1" noChangeArrowheads="1"/>
        </xdr:cNvSpPr>
      </xdr:nvSpPr>
      <xdr:spPr bwMode="auto">
        <a:xfrm>
          <a:off x="125539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9B5C9D7F-FE42-462F-BF64-D7C77FE21155}"/>
            </a:ext>
          </a:extLst>
        </xdr:cNvPr>
        <xdr:cNvSpPr>
          <a:spLocks noChangeAspect="1" noChangeArrowheads="1"/>
        </xdr:cNvSpPr>
      </xdr:nvSpPr>
      <xdr:spPr bwMode="auto">
        <a:xfrm>
          <a:off x="125539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ADE63B2A-303C-4401-A16C-6D65D635BAFE}"/>
            </a:ext>
          </a:extLst>
        </xdr:cNvPr>
        <xdr:cNvSpPr>
          <a:spLocks noChangeAspect="1" noChangeArrowheads="1"/>
        </xdr:cNvSpPr>
      </xdr:nvSpPr>
      <xdr:spPr bwMode="auto">
        <a:xfrm>
          <a:off x="125539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E80CFBE3-0813-4ADC-8F45-34BA485A40CD}"/>
            </a:ext>
          </a:extLst>
        </xdr:cNvPr>
        <xdr:cNvSpPr>
          <a:spLocks noChangeAspect="1" noChangeArrowheads="1"/>
        </xdr:cNvSpPr>
      </xdr:nvSpPr>
      <xdr:spPr bwMode="auto">
        <a:xfrm>
          <a:off x="125539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A725D4ED-A488-4643-A1BF-A10953BF7A1C}"/>
            </a:ext>
          </a:extLst>
        </xdr:cNvPr>
        <xdr:cNvSpPr>
          <a:spLocks noChangeAspect="1" noChangeArrowheads="1"/>
        </xdr:cNvSpPr>
      </xdr:nvSpPr>
      <xdr:spPr bwMode="auto">
        <a:xfrm>
          <a:off x="125539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8E8457A3-9F5C-4644-BBAC-872CD67C678A}"/>
            </a:ext>
          </a:extLst>
        </xdr:cNvPr>
        <xdr:cNvSpPr>
          <a:spLocks noChangeAspect="1" noChangeArrowheads="1"/>
        </xdr:cNvSpPr>
      </xdr:nvSpPr>
      <xdr:spPr bwMode="auto">
        <a:xfrm>
          <a:off x="125539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3B0CE98A-69BC-4589-AAD2-614AD421456A}"/>
            </a:ext>
          </a:extLst>
        </xdr:cNvPr>
        <xdr:cNvSpPr>
          <a:spLocks noChangeAspect="1" noChangeArrowheads="1"/>
        </xdr:cNvSpPr>
      </xdr:nvSpPr>
      <xdr:spPr bwMode="auto">
        <a:xfrm>
          <a:off x="125539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A8149F34-126F-45A6-8F4C-EC16C5BF4232}"/>
            </a:ext>
          </a:extLst>
        </xdr:cNvPr>
        <xdr:cNvSpPr>
          <a:spLocks noChangeAspect="1" noChangeArrowheads="1"/>
        </xdr:cNvSpPr>
      </xdr:nvSpPr>
      <xdr:spPr bwMode="auto">
        <a:xfrm>
          <a:off x="125539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9D806AE3-B923-42C7-A730-5186095950F1}"/>
            </a:ext>
          </a:extLst>
        </xdr:cNvPr>
        <xdr:cNvSpPr>
          <a:spLocks noChangeAspect="1" noChangeArrowheads="1"/>
        </xdr:cNvSpPr>
      </xdr:nvSpPr>
      <xdr:spPr bwMode="auto">
        <a:xfrm>
          <a:off x="125539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4AFAA0D7-9172-4193-BCC0-FED1494CDC8F}"/>
            </a:ext>
          </a:extLst>
        </xdr:cNvPr>
        <xdr:cNvSpPr>
          <a:spLocks noChangeAspect="1" noChangeArrowheads="1"/>
        </xdr:cNvSpPr>
      </xdr:nvSpPr>
      <xdr:spPr bwMode="auto">
        <a:xfrm>
          <a:off x="125539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5E3C32BC-E047-4374-B37D-AA4B70A80CD3}"/>
            </a:ext>
          </a:extLst>
        </xdr:cNvPr>
        <xdr:cNvSpPr>
          <a:spLocks noChangeAspect="1" noChangeArrowheads="1"/>
        </xdr:cNvSpPr>
      </xdr:nvSpPr>
      <xdr:spPr bwMode="auto">
        <a:xfrm>
          <a:off x="125539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EC88087E-2B65-41C2-A62D-5C4E5C73FA0A}"/>
            </a:ext>
          </a:extLst>
        </xdr:cNvPr>
        <xdr:cNvSpPr>
          <a:spLocks noChangeAspect="1" noChangeArrowheads="1"/>
        </xdr:cNvSpPr>
      </xdr:nvSpPr>
      <xdr:spPr bwMode="auto">
        <a:xfrm>
          <a:off x="125539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4E8C233E-FBE9-4409-9F24-AF91D4C37611}"/>
            </a:ext>
          </a:extLst>
        </xdr:cNvPr>
        <xdr:cNvSpPr>
          <a:spLocks noChangeAspect="1" noChangeArrowheads="1"/>
        </xdr:cNvSpPr>
      </xdr:nvSpPr>
      <xdr:spPr bwMode="auto">
        <a:xfrm>
          <a:off x="125539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97007276-D541-4B63-9E05-899857069D69}"/>
            </a:ext>
          </a:extLst>
        </xdr:cNvPr>
        <xdr:cNvSpPr>
          <a:spLocks noChangeAspect="1" noChangeArrowheads="1"/>
        </xdr:cNvSpPr>
      </xdr:nvSpPr>
      <xdr:spPr bwMode="auto">
        <a:xfrm>
          <a:off x="125539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21DE865F-2AAB-45D8-887A-D18C4FB15081}"/>
            </a:ext>
          </a:extLst>
        </xdr:cNvPr>
        <xdr:cNvSpPr>
          <a:spLocks noChangeAspect="1" noChangeArrowheads="1"/>
        </xdr:cNvSpPr>
      </xdr:nvSpPr>
      <xdr:spPr bwMode="auto">
        <a:xfrm>
          <a:off x="125539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Data/Shared%20Documents/Summary%20data/2.0%20Summary%20Data%20-in%20review-/Pending%20upload/2020%20Argentina%20Summary%20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 val="2020 Argentina Summary Data"/>
    </sheetNames>
    <sheetDataSet>
      <sheetData sheetId="0">
        <row r="4">
          <cell r="G4">
            <v>45275</v>
          </cell>
        </row>
      </sheetData>
      <sheetData sheetId="1">
        <row r="18">
          <cell r="E18">
            <v>44196</v>
          </cell>
        </row>
      </sheetData>
      <sheetData sheetId="2">
        <row r="11">
          <cell r="D11" t="str">
            <v>Las celdas en celeste son para ingresar contenido voluntario</v>
          </cell>
        </row>
      </sheetData>
      <sheetData sheetId="3"/>
      <sheetData sheetId="4"/>
      <sheetData sheetId="5"/>
      <sheetData sheetId="6">
        <row r="4">
          <cell r="K4" t="str">
            <v>Sí, divulgado sistemáticamente</v>
          </cell>
        </row>
      </sheetData>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persons/person.xml><?xml version="1.0" encoding="utf-8"?>
<personList xmlns="http://schemas.microsoft.com/office/spreadsheetml/2018/threadedcomments" xmlns:x="http://schemas.openxmlformats.org/spreadsheetml/2006/main">
  <person displayName="Carnicer Roberto" id="{540C1E4E-1AD5-4B3C-9DFD-F107B6D3B61A}" userId="S::rcarnicer@austral.edu.ar::1f44f342-cb25-4938-992a-9a52731dd7e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BCDD62-BABC-4D8B-9C89-D7CA89B7E8B9}" name="Companies" displayName="Companies" ref="B24:I48" totalsRowShown="0" headerRowDxfId="100" dataDxfId="99" tableBorderDxfId="98" headerRowCellStyle="Normal 2">
  <autoFilter ref="B24:I48" xr:uid="{00000000-0009-0000-0100-000006000000}"/>
  <tableColumns count="8">
    <tableColumn id="1" xr3:uid="{B5BE8711-A20D-47F0-BC03-6BE65302AAB2}" name="Full company name" dataDxfId="97"/>
    <tableColumn id="7" xr3:uid="{DE07697F-C88C-461A-BACB-37477E8E6862}" name="Company type" dataDxfId="96" dataCellStyle="Normal 2"/>
    <tableColumn id="2" xr3:uid="{B130B114-3DF7-49B8-9B05-17A2FE427336}" name="Company ID number" dataDxfId="95"/>
    <tableColumn id="5" xr3:uid="{A1F27920-99D0-4372-9AED-7C32FDB83123}" name="Sector" dataDxfId="94" dataCellStyle="Normal 2"/>
    <tableColumn id="3" xr3:uid="{88ACA17D-C22F-494D-B4FE-009AC303A17C}" name="Commodities (comma-seperated)" dataDxfId="93" dataCellStyle="Normal 2"/>
    <tableColumn id="4" xr3:uid="{EA4EF1A5-8324-4FF6-AFFD-018726C0F864}" name="Stock exchange listing or company website " dataDxfId="92"/>
    <tableColumn id="8" xr3:uid="{19DC3F01-B12F-4545-80B7-59BD80F929B4}" name="Audited financial statement (or balance sheet, cash flows, profit/loss statement if unavailable)" dataDxfId="91"/>
    <tableColumn id="6" xr3:uid="{BC093D11-C8DB-4AB0-B60A-64FBD6555F94}" name="Payments to Governments Report" dataDxfId="9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ABCBA62-3D5F-4BB5-87C8-1162162D7FAB}" name="Table5_Commodities_list" displayName="Table5_Commodities_list" ref="N2:P77" totalsRowShown="0" headerRowDxfId="21">
  <autoFilter ref="N2:P77" xr:uid="{00000000-0009-0000-0100-000005000000}"/>
  <sortState xmlns:xlrd2="http://schemas.microsoft.com/office/spreadsheetml/2017/richdata2" ref="N3:P73">
    <sortCondition ref="N2:N73"/>
  </sortState>
  <tableColumns count="3">
    <tableColumn id="1" xr3:uid="{4BF7FA6D-2835-4740-9D2F-4296B43BAAD2}" name="HS ProductCode" dataDxfId="20"/>
    <tableColumn id="2" xr3:uid="{1475027C-928D-447F-A783-B0BCCB270915}" name="HS Product Description" dataDxfId="19"/>
    <tableColumn id="3" xr3:uid="{08EB4169-DEC4-4463-AA68-06E5B769AD19}"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1237364-AC82-41E0-A7DC-E042147B13DB}" name="Table6_GFS_codes_classification" displayName="Table6_GFS_codes_classification" ref="S2:Y30" totalsRowShown="0" headerRowDxfId="17" dataDxfId="16">
  <autoFilter ref="S2:Y30" xr:uid="{00000000-0009-0000-0100-000007000000}"/>
  <tableColumns count="7">
    <tableColumn id="4" xr3:uid="{BCDC2736-A655-421B-8400-A7AFBC49912A}" name="Combined" dataDxfId="15"/>
    <tableColumn id="1" xr3:uid="{DE68AE02-9ED4-4DA8-8F7F-12AB5895D59E}" name="GFS description" dataDxfId="14"/>
    <tableColumn id="2" xr3:uid="{50212799-AE85-40A4-A9E5-5AC2E4AE7636}" name="GFS Code" dataDxfId="13"/>
    <tableColumn id="5" xr3:uid="{6CDC8ACB-BF63-4E04-82FE-16E58EA7FA5C}" name="GFS Level 1" dataDxfId="12"/>
    <tableColumn id="6" xr3:uid="{77B1E651-AD64-4F25-B646-94A727B475C0}" name="GFS Level 2" dataDxfId="11"/>
    <tableColumn id="7" xr3:uid="{A9971144-5E35-4E2F-B13A-3890BFA66777}" name="GFS Level 3" dataDxfId="10"/>
    <tableColumn id="8" xr3:uid="{2D5A9AA2-605D-461E-B1A3-FD9ACFAA2E24}"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0855CF-06A3-413A-92BF-15A744E34BF1}" name="Table7_sectors" displayName="Table7_sectors" ref="AA2:AA9" totalsRowShown="0" headerRowDxfId="8" dataDxfId="7">
  <autoFilter ref="AA2:AA9" xr:uid="{00000000-0009-0000-0100-000008000000}"/>
  <tableColumns count="1">
    <tableColumn id="1" xr3:uid="{00C1B492-9411-4D5B-85AE-D6062D453BC5}"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43F50B9-067C-48DD-8565-14177EE70F2A}" name="Table12" displayName="Table12" ref="AC2:AC8" totalsRowShown="0" headerRowDxfId="5" dataDxfId="4">
  <autoFilter ref="AC2:AC8" xr:uid="{00000000-0009-0000-0100-00000C000000}"/>
  <tableColumns count="1">
    <tableColumn id="1" xr3:uid="{53B9A864-B80C-42D3-BA50-D6B23E8978B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FF52607-E1D7-4EB5-B0BD-C034E7B37EC3}" name="Government_entity_type" displayName="Government_entity_type" ref="AE2:AE7" totalsRowShown="0" headerRowDxfId="2" dataDxfId="1">
  <autoFilter ref="AE2:AE7" xr:uid="{00000000-0009-0000-0100-00000D000000}"/>
  <tableColumns count="1">
    <tableColumn id="1" xr3:uid="{4872DCAA-5202-42D5-9A0C-9E04423EF82A}"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CF8DAD0-38E2-4187-8806-406304E8CC51}" name="Companies15" displayName="Companies15" ref="B51:J52" totalsRowShown="0" headerRowDxfId="89" dataDxfId="88" tableBorderDxfId="87" headerRowCellStyle="Normal 2">
  <autoFilter ref="B51:J52" xr:uid="{00000000-0009-0000-0100-000009000000}"/>
  <tableColumns count="9">
    <tableColumn id="1" xr3:uid="{A4DD6D6B-68C9-494F-8012-9406DEEF641E}" name="Full project name" dataDxfId="86"/>
    <tableColumn id="2" xr3:uid="{A5005135-2668-4778-A177-B513D0B2516F}" name="Legal agreement reference number(s): contract, licence, lease, concession, …" dataDxfId="85"/>
    <tableColumn id="3" xr3:uid="{5127F1F1-EFDC-4123-911A-3BCCC986732B}" name="Affiliated companies, start with Operator" dataDxfId="84"/>
    <tableColumn id="5" xr3:uid="{DB10C28A-3AA8-426A-996E-98EC7C6CEA93}" name="Commodities (one commodity/row)" dataDxfId="83" dataCellStyle="Normal 2"/>
    <tableColumn id="6" xr3:uid="{7285D517-489B-4AD9-8003-B19A8EA65940}" name="Status" dataDxfId="82"/>
    <tableColumn id="7" xr3:uid="{B795CACB-2827-4798-B87E-9082BE4D61EB}" name="Production (volume)" dataDxfId="81"/>
    <tableColumn id="8" xr3:uid="{AE3EF58D-4A0B-41D7-818F-A15430EA7377}" name="Unit" dataDxfId="80"/>
    <tableColumn id="9" xr3:uid="{3611E51A-55C9-40FF-9C73-2A5D4645E726}" name="Production (value)" dataDxfId="79" dataCellStyle="Normal 2"/>
    <tableColumn id="10" xr3:uid="{B0F0CCE8-47E8-4BFE-B4D2-54DEF5959642}"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B173B1-348F-48B5-9668-0ECE5008B483}" name="Government_agencies" displayName="Government_agencies" ref="B14:E18" totalsRowShown="0" headerRowDxfId="77" dataDxfId="76" tableBorderDxfId="75" headerRowCellStyle="Normal 2">
  <autoFilter ref="B14:E18" xr:uid="{00000000-0009-0000-0100-00000A000000}"/>
  <tableColumns count="4">
    <tableColumn id="1" xr3:uid="{F424BD3C-C15D-4B1B-B2F4-A928D9FC9559}" name="Full name of agency" dataDxfId="74"/>
    <tableColumn id="4" xr3:uid="{83AA5654-665D-45EF-8F98-609376F49744}" name="Agency type" dataDxfId="73" dataCellStyle="Normal 2"/>
    <tableColumn id="2" xr3:uid="{D9A309A9-D3A6-4F7A-A828-34A2A9987931}" name="ID number (if applicable)" dataDxfId="72"/>
    <tableColumn id="3" xr3:uid="{3CFCDC87-5FF6-4CFE-A14B-8252FAF4185B}" name="Total reported" dataDxfId="71">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7A76379-3CD6-4D67-A622-B7A63B265526}" name="Government_revenues_table" displayName="Government_revenues_table" ref="B21:K47" totalsRowShown="0" headerRowDxfId="70" dataDxfId="69">
  <autoFilter ref="B21:K47" xr:uid="{00000000-0009-0000-0100-00000B000000}"/>
  <sortState xmlns:xlrd2="http://schemas.microsoft.com/office/spreadsheetml/2017/richdata2" ref="B22:K47">
    <sortCondition descending="1" ref="J21:J47"/>
  </sortState>
  <tableColumns count="10">
    <tableColumn id="8" xr3:uid="{47C70FF4-EF0D-4EE8-B54B-8661AD3C93B6}" name="GFS Level 1" dataDxfId="68">
      <calculatedColumnFormula>IFERROR(VLOOKUP(Government_revenues_table[[#This Row],[GFS Classification]],[2]!Table6_GFS_codes_classification[#Data],COLUMNS($F:F)+3,FALSE),"Do not enter data")</calculatedColumnFormula>
    </tableColumn>
    <tableColumn id="9" xr3:uid="{EC74F5B6-2D3B-46E6-8791-D99D37D49A0E}" name="GFS Level 2" dataDxfId="67">
      <calculatedColumnFormula>IFERROR(VLOOKUP(Government_revenues_table[[#This Row],[GFS Classification]],[2]!Table6_GFS_codes_classification[#Data],COLUMNS($F:G)+3,FALSE),"Do not enter data")</calculatedColumnFormula>
    </tableColumn>
    <tableColumn id="10" xr3:uid="{9A21B0F9-6F34-46F2-B742-10CAEE16A558}" name="GFS Level 3" dataDxfId="66">
      <calculatedColumnFormula>IFERROR(VLOOKUP(Government_revenues_table[[#This Row],[GFS Classification]],[2]!Table6_GFS_codes_classification[#Data],COLUMNS($F:H)+3,FALSE),"Do not enter data")</calculatedColumnFormula>
    </tableColumn>
    <tableColumn id="7" xr3:uid="{D8755BEE-A0DF-48CF-BDA9-F2CD84AC960D}" name="GFS Level 4" dataDxfId="65">
      <calculatedColumnFormula>IFERROR(VLOOKUP(Government_revenues_table[[#This Row],[GFS Classification]],[2]!Table6_GFS_codes_classification[#Data],COLUMNS($F:I)+3,FALSE),"Do not enter data")</calculatedColumnFormula>
    </tableColumn>
    <tableColumn id="1" xr3:uid="{75A1FD62-0B94-48CB-B9B1-864E28747C8F}" name="GFS Classification" dataDxfId="64"/>
    <tableColumn id="11" xr3:uid="{240AB150-C32A-4019-BD52-7C1626F506F9}" name="Sector" dataDxfId="63"/>
    <tableColumn id="3" xr3:uid="{2146AC18-A219-43E6-9F96-8FC5987BA2AA}" name="Revenue stream name" dataDxfId="62"/>
    <tableColumn id="4" xr3:uid="{8583E58E-F724-452B-92A0-1CA58FDF24CF}" name="Government entity" dataDxfId="61"/>
    <tableColumn id="5" xr3:uid="{460B558F-EC1A-49C5-A612-BB7A9CA5499A}" name="Revenue value" dataDxfId="60" dataCellStyle="Comma"/>
    <tableColumn id="2" xr3:uid="{9ACF0DCD-FE43-4E2F-85A6-C5AD6D99008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422970B-87B6-4688-BA34-A7C38B295E49}" name="Table10" displayName="Table10" ref="B14:N176" totalsRowShown="0" headerRowDxfId="58" dataDxfId="57">
  <autoFilter ref="B14:N176" xr:uid="{00000000-0009-0000-0100-00000E000000}"/>
  <tableColumns count="13">
    <tableColumn id="7" xr3:uid="{3DE16093-CAEA-49F5-B260-787E7856A16B}" name="Sector" dataDxfId="56">
      <calculatedColumnFormula>VLOOKUP(C15,[2]!Companies[#Data],3,FALSE)</calculatedColumnFormula>
    </tableColumn>
    <tableColumn id="1" xr3:uid="{FDE22B46-97FF-420A-B381-4B6AFE921403}" name="Company" dataDxfId="55"/>
    <tableColumn id="3" xr3:uid="{ABA4A7C2-E71C-474F-AE11-91288D7D490F}" name="Government entity" dataDxfId="54"/>
    <tableColumn id="4" xr3:uid="{1D9E0457-4286-4E7E-A7A2-4B9AC77CA4C9}" name="Revenue stream name" dataDxfId="53"/>
    <tableColumn id="5" xr3:uid="{8505DBF3-E4B0-4EB2-8C45-161CB86680BA}" name="Levied on project (Y/N)" dataDxfId="52"/>
    <tableColumn id="6" xr3:uid="{42FE394C-3418-4C5F-8D48-1397F7C54254}" name="Reported by project (Y/N)" dataDxfId="51"/>
    <tableColumn id="2" xr3:uid="{B63F91D5-77A5-4622-B969-6D1C636829A6}" name="Project name" dataDxfId="50"/>
    <tableColumn id="13" xr3:uid="{31BFE801-EF66-4711-8E51-254EE09A557A}" name="Reporting currency" dataDxfId="49"/>
    <tableColumn id="14" xr3:uid="{6D8FD00B-1DBE-4BAA-96D2-421D5702C83D}" name="Revenue value" dataDxfId="48" dataCellStyle="Comma"/>
    <tableColumn id="18" xr3:uid="{D79E650F-DA64-4118-8961-16E01C6CF6BC}" name="Payment made in-kind (Y/N)" dataDxfId="47"/>
    <tableColumn id="8" xr3:uid="{23584FF3-A727-4604-99B2-DC8BB2BA1D3D}" name="In-kind volume (if applicable)" dataDxfId="46"/>
    <tableColumn id="9" xr3:uid="{3970646C-3033-442C-B55A-E6116AD0CEF2}" name="Unit (if applicable)" dataDxfId="45"/>
    <tableColumn id="10" xr3:uid="{01C6540F-85BC-44D2-92B4-EA97E8DA5226}"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D977262-7E63-4D1A-9028-BD00AF5207CE}"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8BDB13E3-2CF6-4B36-81FF-EB99F6AC6CD7}" name="Country or Area name" dataDxfId="41"/>
    <tableColumn id="2" xr3:uid="{EFA63324-CEE5-44FD-A7AB-E2E5749275EB}" name="ISO Alpha-2 Code" dataDxfId="40"/>
    <tableColumn id="3" xr3:uid="{6A3E75DC-C6E5-4903-AA8E-9684125EB441}" name="ISO Alpha-3 Code" dataDxfId="39"/>
    <tableColumn id="4" xr3:uid="{39FC9A96-6113-4109-8E92-CE35FC07D933}" name="ISO Numeric Code (UN M49)" dataDxfId="38"/>
    <tableColumn id="5" xr3:uid="{ECA5428F-BD7C-494F-93C5-A5AE15C058AB}" name="Currency code (ISO-4217)" dataDxfId="37"/>
    <tableColumn id="6" xr3:uid="{EDBB7685-5B32-46BB-B37C-9EB6447BB45D}" name="Currency code num (ISO-4217)" dataDxfId="36"/>
    <tableColumn id="7" xr3:uid="{46C358AA-E58F-4809-B497-ECA75DB80085}"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A4292F8-5DBB-4F0D-8CAD-0DBEB40A0A50}" name="Table2_Simple_options" displayName="Table2_Simple_options" ref="I2:I7" totalsRowShown="0" headerRowDxfId="34" dataDxfId="33">
  <autoFilter ref="I2:I7" xr:uid="{00000000-0009-0000-0100-000002000000}"/>
  <tableColumns count="1">
    <tableColumn id="1" xr3:uid="{8715D35E-D66D-4F3F-AAC3-3EB7E8922B66}"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A9DD3B0-BAEF-4E6E-AC83-A1B65578C145}" name="Table4_Currency_code_list" displayName="Table4_Currency_code_list" ref="I10:K168" totalsRowShown="0" headerRowDxfId="31" dataDxfId="29" headerRowBorderDxfId="30" tableBorderDxfId="28">
  <autoFilter ref="I10:K168" xr:uid="{00000000-0009-0000-0100-000004000000}"/>
  <tableColumns count="3">
    <tableColumn id="1" xr3:uid="{1E497B9F-BD5E-4F96-9EF6-1AB817DFC9CB}" name="Currency code (ISO-4217)" dataDxfId="27"/>
    <tableColumn id="2" xr3:uid="{668416CA-C7FC-4F67-BFAA-EC1D90AA28B6}" name="Currency code num (ISO-4217)" dataDxfId="26"/>
    <tableColumn id="3" xr3:uid="{B17DA487-3F95-47CF-A7F9-6D6EAF2B51C9}"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A30A813-44E1-4146-9A54-18FE7DDDA21C}" name="Table3_Reporting_options" displayName="Table3_Reporting_options" ref="K2:K7" totalsRowShown="0" headerRowDxfId="24" dataDxfId="23">
  <autoFilter ref="K2:K7" xr:uid="{00000000-0009-0000-0100-000003000000}"/>
  <tableColumns count="1">
    <tableColumn id="1" xr3:uid="{EB90CB12-E804-4AFC-8374-52E94AB4862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32" dT="2023-01-12T15:08:40.66" personId="{540C1E4E-1AD5-4B3C-9DFD-F107B6D3B61A}" id="{2E827948-6982-4BDD-A372-78E54BC3F092}">
    <text>Revisar Numero de Pagina</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RCARNICER2@GMAIL.COM;RCANICER@AUSTRAL.EDU.AR" TargetMode="External"/><Relationship Id="rId3" Type="http://schemas.openxmlformats.org/officeDocument/2006/relationships/hyperlink" Target="mailto:data@eiti.org" TargetMode="External"/><Relationship Id="rId7" Type="http://schemas.openxmlformats.org/officeDocument/2006/relationships/hyperlink" Target="http://www.bcra.gob.ar/PublicacionesEstadisticas/Tipos_de_cambios.asp"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10" Type="http://schemas.openxmlformats.org/officeDocument/2006/relationships/printerSettings" Target="../printerSettings/printerSettings2.bin"/><Relationship Id="rId4" Type="http://schemas.openxmlformats.org/officeDocument/2006/relationships/hyperlink" Target="https://eiti.org/es/documento/plantilla-datos-resumidos-eiti" TargetMode="External"/><Relationship Id="rId9" Type="http://schemas.openxmlformats.org/officeDocument/2006/relationships/hyperlink" Target="https://www.argentina.gob.ar/sites/default/files/tercer_informe_eiti_argentina_2020_-_2021.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el-estandar-eiti-2019" TargetMode="External"/><Relationship Id="rId39" Type="http://schemas.openxmlformats.org/officeDocument/2006/relationships/hyperlink" Target="https://www.argentina.gob.ar/economia/mineria/eiti-portal-de-transparencia-de-las-industrias-extractivas/ingresos-al-estado" TargetMode="External"/><Relationship Id="rId3" Type="http://schemas.openxmlformats.org/officeDocument/2006/relationships/hyperlink" Target="https://eiti.org/es/documento/el-estandar-eiti-2019"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s://www.argentina.gob.ar/economia/energia/hidrocarburos/precios-de-hidrocarburos" TargetMode="External"/><Relationship Id="rId42" Type="http://schemas.openxmlformats.org/officeDocument/2006/relationships/hyperlink" Target="https://www.trabajo.gob.ar/estadisticas/oede/estadisticasnacionales.asp" TargetMode="External"/><Relationship Id="rId47" Type="http://schemas.openxmlformats.org/officeDocument/2006/relationships/hyperlink" Target="https://eiti.org/sites/default/files/2023-01/Tercer%20Informe%20EITI%20Argentina%202020%20-%202021%20-%20Modalidad%20Flexible.pdf" TargetMode="External"/><Relationship Id="rId50" Type="http://schemas.openxmlformats.org/officeDocument/2006/relationships/comments" Target="../comments1.xml"/><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https://eiti.org/es/documento/plantilla-datos-resumidos-eiti" TargetMode="External"/><Relationship Id="rId33" Type="http://schemas.openxmlformats.org/officeDocument/2006/relationships/hyperlink" Target="https://www.argentina.gob.ar/economia/energia/hidrocarburos/volumenes" TargetMode="External"/><Relationship Id="rId38" Type="http://schemas.openxmlformats.org/officeDocument/2006/relationships/hyperlink" Target="https://www.presupuestoabierto.gob.ar/sici/" TargetMode="External"/><Relationship Id="rId46" Type="http://schemas.openxmlformats.org/officeDocument/2006/relationships/hyperlink" Target="https://www.argentina.gob.ar/trabajo/estadisticas"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www.argentina.gob.ar/sites/default/files/tercer_informe_eiti_argentina_2020_-_2021.pdf" TargetMode="External"/><Relationship Id="rId41" Type="http://schemas.openxmlformats.org/officeDocument/2006/relationships/hyperlink" Target="http://datos.minem.gob.ar/dataset/deteccion-satelital-de-venteos"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mailto:data@eiti.org" TargetMode="External"/><Relationship Id="rId32" Type="http://schemas.openxmlformats.org/officeDocument/2006/relationships/hyperlink" Target="https://www.argentina.gob.ar/sites/default/files/tercer_informe_eiti_argentina_2020_-_2021.pdf" TargetMode="External"/><Relationship Id="rId37" Type="http://schemas.openxmlformats.org/officeDocument/2006/relationships/hyperlink" Target="https://www.presupuestoabierto.gob.ar/sici/documentos-ibp" TargetMode="External"/><Relationship Id="rId40" Type="http://schemas.openxmlformats.org/officeDocument/2006/relationships/hyperlink" Target="http://informacionminera.produccion.gob.ar/dataset/1000/aspectos-regulatorios-socioambientales" TargetMode="External"/><Relationship Id="rId45" Type="http://schemas.openxmlformats.org/officeDocument/2006/relationships/hyperlink" Target="https://www.cancilleria.gob.ar/es/1110-inversion-formacion-bruta-de-capital-fijo"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www.argentina.gob.ar/sites/default/files/tercer_informe_eiti_argentina_2020_-_2021.pdf" TargetMode="External"/><Relationship Id="rId36" Type="http://schemas.openxmlformats.org/officeDocument/2006/relationships/hyperlink" Target="https://www.argentina.gob.ar/economia/energia/hidrocarburos/refinacion-y-comercializacion-de-petroleo-gas-y-derivados-tablas-dinamicas" TargetMode="External"/><Relationship Id="rId49" Type="http://schemas.openxmlformats.org/officeDocument/2006/relationships/vmlDrawing" Target="../drawings/vmlDrawing1.vm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www.argentina.gob.ar/sites/default/files/tercer_informe_eiti_argentina_2020_-_2021.pdf" TargetMode="External"/><Relationship Id="rId44" Type="http://schemas.openxmlformats.org/officeDocument/2006/relationships/hyperlink" Target="https://www.indec.gob.ar/indec/web/Nivel4-Tema-3-9-47,%20208147000.00%20ARS%20mining%20and%20quarrying,%20639883000.00%20ARS%20oil%20and%20gas."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eiti.org/es/documento/el-estandar-eiti-2019"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www.argentina.gob.ar/sites/default/files/tercer_informe_eiti_argentina_2020_-_2021.pdf" TargetMode="External"/><Relationship Id="rId35" Type="http://schemas.openxmlformats.org/officeDocument/2006/relationships/hyperlink" Target="https://www.argentina.gob.ar/economia/energia/hidrocarburos/refinacion-y-comercializacion-de-petroleo-gas-y-derivados-tablas-dinamicas" TargetMode="External"/><Relationship Id="rId43" Type="http://schemas.openxmlformats.org/officeDocument/2006/relationships/hyperlink" Target="https://www.trabajo.gob.ar/estadisticas/oede/estadisticasnacionales.asp" TargetMode="External"/><Relationship Id="rId48" Type="http://schemas.openxmlformats.org/officeDocument/2006/relationships/printerSettings" Target="../printerSettings/printerSettings3.bin"/><Relationship Id="rId8" Type="http://schemas.openxmlformats.org/officeDocument/2006/relationships/hyperlink" Target="https://eiti.org/es/documento/el-estandar-eiti-2019" TargetMode="External"/><Relationship Id="rId51"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es/documento/plantilla-datos-resumidos-eiti"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9F447-D87F-4960-8EA4-C0594283C975}">
  <sheetPr codeName="Sheet1"/>
  <dimension ref="B1:G57"/>
  <sheetViews>
    <sheetView showGridLines="0" zoomScaleNormal="100" workbookViewId="0">
      <selection activeCell="G4" sqref="G4"/>
    </sheetView>
  </sheetViews>
  <sheetFormatPr defaultColWidth="4" defaultRowHeight="24" customHeight="1" x14ac:dyDescent="0.35"/>
  <cols>
    <col min="1" max="1" width="4" style="2"/>
    <col min="2" max="2" width="4" style="2" hidden="1" customWidth="1"/>
    <col min="3" max="3" width="76.54296875" style="2" customWidth="1"/>
    <col min="4" max="4" width="2.7265625" style="2" customWidth="1"/>
    <col min="5" max="5" width="56.26953125" style="2" customWidth="1"/>
    <col min="6" max="6" width="2.7265625" style="2" customWidth="1"/>
    <col min="7" max="7" width="50.54296875" style="2" customWidth="1"/>
    <col min="8" max="16384" width="4" style="2"/>
  </cols>
  <sheetData>
    <row r="1" spans="3:7" ht="15.75" customHeight="1" x14ac:dyDescent="0.35">
      <c r="C1" s="1"/>
    </row>
    <row r="2" spans="3:7" ht="15" x14ac:dyDescent="0.35"/>
    <row r="3" spans="3:7" ht="15" x14ac:dyDescent="0.35">
      <c r="E3" s="3"/>
      <c r="G3" s="3"/>
    </row>
    <row r="4" spans="3:7" ht="16" x14ac:dyDescent="0.35">
      <c r="E4" s="3" t="s">
        <v>0</v>
      </c>
      <c r="G4" s="4">
        <v>45275</v>
      </c>
    </row>
    <row r="5" spans="3:7" ht="15" x14ac:dyDescent="0.35"/>
    <row r="6" spans="3:7" ht="3.75" customHeight="1" x14ac:dyDescent="0.35"/>
    <row r="7" spans="3:7" ht="3.75" customHeight="1" x14ac:dyDescent="0.35"/>
    <row r="8" spans="3:7" ht="15" x14ac:dyDescent="0.35"/>
    <row r="9" spans="3:7" ht="15" x14ac:dyDescent="0.35">
      <c r="C9" s="5"/>
      <c r="D9" s="6"/>
      <c r="E9" s="6"/>
      <c r="F9" s="7"/>
      <c r="G9" s="7"/>
    </row>
    <row r="10" spans="3:7" ht="22.5" x14ac:dyDescent="0.35">
      <c r="C10" s="8" t="s">
        <v>1</v>
      </c>
      <c r="D10" s="9"/>
      <c r="E10" s="9"/>
      <c r="F10" s="7"/>
      <c r="G10" s="7"/>
    </row>
    <row r="11" spans="3:7" ht="15" x14ac:dyDescent="0.35">
      <c r="C11" s="10" t="s">
        <v>2</v>
      </c>
      <c r="D11" s="11"/>
      <c r="E11" s="11"/>
      <c r="F11" s="7"/>
      <c r="G11" s="7"/>
    </row>
    <row r="12" spans="3:7" ht="15" x14ac:dyDescent="0.35">
      <c r="C12" s="5"/>
      <c r="D12" s="6"/>
      <c r="E12" s="6"/>
      <c r="F12" s="7"/>
      <c r="G12" s="7"/>
    </row>
    <row r="13" spans="3:7" ht="15" x14ac:dyDescent="0.35">
      <c r="C13" s="12" t="s">
        <v>3</v>
      </c>
      <c r="D13" s="6"/>
      <c r="E13" s="6"/>
      <c r="F13" s="7"/>
      <c r="G13" s="7"/>
    </row>
    <row r="14" spans="3:7" ht="15" x14ac:dyDescent="0.35">
      <c r="C14" s="322" t="s">
        <v>4</v>
      </c>
      <c r="D14" s="322"/>
      <c r="E14" s="322"/>
      <c r="F14" s="7"/>
      <c r="G14" s="7"/>
    </row>
    <row r="15" spans="3:7" ht="15" x14ac:dyDescent="0.35">
      <c r="C15" s="13"/>
      <c r="D15" s="13"/>
      <c r="E15" s="13"/>
      <c r="F15" s="7"/>
      <c r="G15" s="7"/>
    </row>
    <row r="16" spans="3:7" ht="15" x14ac:dyDescent="0.35">
      <c r="C16" s="14" t="s">
        <v>5</v>
      </c>
      <c r="D16" s="15"/>
      <c r="E16" s="15"/>
      <c r="F16" s="7"/>
      <c r="G16" s="7"/>
    </row>
    <row r="17" spans="3:7" ht="15" x14ac:dyDescent="0.35">
      <c r="C17" s="16" t="s">
        <v>6</v>
      </c>
      <c r="D17" s="15"/>
      <c r="E17" s="15"/>
      <c r="F17" s="7"/>
      <c r="G17" s="7"/>
    </row>
    <row r="18" spans="3:7" ht="15" x14ac:dyDescent="0.35">
      <c r="C18" s="16" t="s">
        <v>7</v>
      </c>
      <c r="D18" s="15"/>
      <c r="E18" s="15"/>
      <c r="F18" s="7"/>
      <c r="G18" s="7"/>
    </row>
    <row r="19" spans="3:7" ht="15" x14ac:dyDescent="0.35">
      <c r="C19" s="323" t="s">
        <v>8</v>
      </c>
      <c r="D19" s="323"/>
      <c r="E19" s="323"/>
      <c r="F19" s="7"/>
      <c r="G19" s="7"/>
    </row>
    <row r="20" spans="3:7" ht="32.15" customHeight="1" x14ac:dyDescent="0.35">
      <c r="C20" s="324" t="s">
        <v>9</v>
      </c>
      <c r="D20" s="324"/>
      <c r="E20" s="324"/>
      <c r="F20" s="7"/>
      <c r="G20" s="7"/>
    </row>
    <row r="21" spans="3:7" ht="15" x14ac:dyDescent="0.35">
      <c r="C21" s="15"/>
      <c r="D21" s="15"/>
      <c r="E21" s="15"/>
      <c r="F21" s="7"/>
      <c r="G21" s="7"/>
    </row>
    <row r="22" spans="3:7" ht="15" x14ac:dyDescent="0.35">
      <c r="C22" s="14" t="s">
        <v>10</v>
      </c>
      <c r="D22" s="16"/>
      <c r="E22" s="16"/>
      <c r="F22" s="7"/>
      <c r="G22" s="7"/>
    </row>
    <row r="23" spans="3:7" ht="15" x14ac:dyDescent="0.35">
      <c r="C23" s="16"/>
      <c r="D23" s="16"/>
      <c r="E23" s="16"/>
      <c r="F23" s="7"/>
      <c r="G23" s="7"/>
    </row>
    <row r="24" spans="3:7" ht="15" x14ac:dyDescent="0.35">
      <c r="C24" s="17"/>
      <c r="D24" s="9"/>
      <c r="E24" s="9"/>
      <c r="F24" s="7"/>
      <c r="G24" s="7"/>
    </row>
    <row r="25" spans="3:7" ht="15" x14ac:dyDescent="0.35">
      <c r="C25" s="18" t="s">
        <v>11</v>
      </c>
      <c r="D25" s="9"/>
      <c r="E25" s="9"/>
      <c r="F25" s="7"/>
      <c r="G25" s="7"/>
    </row>
    <row r="26" spans="3:7" ht="15" x14ac:dyDescent="0.35">
      <c r="C26" s="19"/>
      <c r="D26" s="9"/>
      <c r="E26" s="9"/>
      <c r="F26" s="7"/>
      <c r="G26" s="7"/>
    </row>
    <row r="27" spans="3:7" ht="15" x14ac:dyDescent="0.35">
      <c r="C27" s="20" t="s">
        <v>12</v>
      </c>
      <c r="D27" s="9"/>
      <c r="E27" s="9"/>
      <c r="F27" s="7"/>
      <c r="G27" s="7"/>
    </row>
    <row r="28" spans="3:7" ht="15" x14ac:dyDescent="0.35">
      <c r="C28" s="20" t="s">
        <v>13</v>
      </c>
      <c r="D28" s="9"/>
      <c r="E28" s="9"/>
      <c r="F28" s="7"/>
      <c r="G28" s="7"/>
    </row>
    <row r="29" spans="3:7" ht="15" x14ac:dyDescent="0.35">
      <c r="C29" s="20" t="s">
        <v>14</v>
      </c>
      <c r="D29" s="9"/>
      <c r="E29" s="9"/>
      <c r="F29" s="7"/>
      <c r="G29" s="7"/>
    </row>
    <row r="30" spans="3:7" ht="15" x14ac:dyDescent="0.35">
      <c r="C30" s="20" t="s">
        <v>15</v>
      </c>
      <c r="D30" s="9"/>
      <c r="E30" s="9"/>
      <c r="F30" s="7"/>
      <c r="G30" s="7"/>
    </row>
    <row r="31" spans="3:7" ht="15" x14ac:dyDescent="0.35">
      <c r="C31" s="20" t="s">
        <v>16</v>
      </c>
      <c r="D31" s="9"/>
      <c r="E31" s="9"/>
      <c r="F31" s="7"/>
      <c r="G31" s="7"/>
    </row>
    <row r="32" spans="3:7" ht="15" x14ac:dyDescent="0.35">
      <c r="C32" s="17"/>
      <c r="D32" s="17"/>
      <c r="E32" s="17"/>
      <c r="F32" s="7"/>
      <c r="G32" s="7"/>
    </row>
    <row r="33" spans="3:7" ht="15" x14ac:dyDescent="0.35">
      <c r="C33" s="325" t="s">
        <v>17</v>
      </c>
      <c r="D33" s="325"/>
      <c r="E33" s="325"/>
      <c r="F33" s="325"/>
      <c r="G33" s="325"/>
    </row>
    <row r="34" spans="3:7" s="23" customFormat="1" ht="15" x14ac:dyDescent="0.4">
      <c r="C34" s="21"/>
      <c r="D34" s="21"/>
      <c r="E34" s="22"/>
    </row>
    <row r="35" spans="3:7" ht="30" x14ac:dyDescent="0.35">
      <c r="C35" s="24" t="s">
        <v>18</v>
      </c>
      <c r="E35" s="25" t="s">
        <v>19</v>
      </c>
      <c r="G35" s="26" t="s">
        <v>20</v>
      </c>
    </row>
    <row r="36" spans="3:7" s="23" customFormat="1" ht="15" x14ac:dyDescent="0.35">
      <c r="C36" s="27"/>
      <c r="E36" s="27"/>
      <c r="G36" s="27"/>
    </row>
    <row r="37" spans="3:7" ht="15" x14ac:dyDescent="0.4">
      <c r="C37" s="14" t="s">
        <v>21</v>
      </c>
      <c r="D37" s="17"/>
      <c r="E37" s="28"/>
      <c r="F37" s="7"/>
      <c r="G37" s="7"/>
    </row>
    <row r="38" spans="3:7" ht="15" x14ac:dyDescent="0.4">
      <c r="C38" s="29"/>
      <c r="D38" s="29"/>
      <c r="E38" s="30"/>
    </row>
    <row r="40" spans="3:7" ht="15.65" customHeight="1" x14ac:dyDescent="0.35">
      <c r="C40" s="31" t="s">
        <v>22</v>
      </c>
      <c r="D40" s="32"/>
      <c r="E40" s="33" t="s">
        <v>23</v>
      </c>
      <c r="F40" s="34"/>
      <c r="G40" s="35"/>
    </row>
    <row r="41" spans="3:7" ht="43.5" customHeight="1" x14ac:dyDescent="0.35">
      <c r="C41" s="36" t="s">
        <v>24</v>
      </c>
      <c r="D41" s="32"/>
      <c r="E41" s="37" t="s">
        <v>25</v>
      </c>
      <c r="F41" s="38"/>
      <c r="G41" s="39"/>
    </row>
    <row r="42" spans="3:7" ht="31.5" customHeight="1" x14ac:dyDescent="0.35">
      <c r="C42" s="36" t="s">
        <v>26</v>
      </c>
      <c r="D42" s="32"/>
      <c r="E42" s="40" t="s">
        <v>27</v>
      </c>
      <c r="F42" s="38"/>
      <c r="G42" s="39"/>
    </row>
    <row r="43" spans="3:7" ht="24" customHeight="1" x14ac:dyDescent="0.35">
      <c r="C43" s="36" t="s">
        <v>28</v>
      </c>
      <c r="D43" s="32"/>
      <c r="E43" s="37" t="s">
        <v>29</v>
      </c>
      <c r="F43" s="38"/>
      <c r="G43" s="39"/>
    </row>
    <row r="44" spans="3:7" ht="48" customHeight="1" x14ac:dyDescent="0.35">
      <c r="C44" s="41" t="s">
        <v>30</v>
      </c>
      <c r="D44" s="32"/>
      <c r="E44" s="42" t="s">
        <v>31</v>
      </c>
      <c r="F44" s="43"/>
      <c r="G44" s="44"/>
    </row>
    <row r="45" spans="3:7" ht="12" customHeight="1" thickBot="1" x14ac:dyDescent="0.4"/>
    <row r="46" spans="3:7" ht="15.5" thickBot="1" x14ac:dyDescent="0.4">
      <c r="C46" s="326" t="s">
        <v>32</v>
      </c>
      <c r="D46" s="327"/>
      <c r="E46" s="327"/>
      <c r="F46" s="327"/>
      <c r="G46" s="328"/>
    </row>
    <row r="47" spans="3:7" ht="15.5" thickBot="1" x14ac:dyDescent="0.4">
      <c r="C47" s="329" t="s">
        <v>33</v>
      </c>
      <c r="D47" s="329"/>
      <c r="E47" s="329"/>
      <c r="F47" s="329"/>
      <c r="G47" s="329"/>
    </row>
    <row r="48" spans="3:7" ht="15.5" thickBot="1" x14ac:dyDescent="0.4">
      <c r="C48" s="29"/>
      <c r="D48" s="29"/>
      <c r="E48" s="29"/>
      <c r="F48" s="29"/>
    </row>
    <row r="49" spans="2:7" ht="15" x14ac:dyDescent="0.35">
      <c r="C49" s="45" t="s">
        <v>34</v>
      </c>
      <c r="D49" s="46"/>
      <c r="E49" s="47"/>
      <c r="F49" s="46"/>
      <c r="G49" s="46"/>
    </row>
    <row r="50" spans="2:7" ht="15" x14ac:dyDescent="0.35">
      <c r="C50" s="321" t="s">
        <v>35</v>
      </c>
      <c r="D50" s="321"/>
      <c r="E50" s="321"/>
      <c r="F50" s="321"/>
      <c r="G50" s="321"/>
    </row>
    <row r="51" spans="2:7" ht="15" x14ac:dyDescent="0.35">
      <c r="B51" s="48" t="s">
        <v>36</v>
      </c>
      <c r="C51" s="49" t="s">
        <v>37</v>
      </c>
      <c r="D51" s="48"/>
      <c r="E51" s="50"/>
      <c r="F51" s="48"/>
      <c r="G51" s="51"/>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AD891432-35EA-4E06-A761-FB00A12542BE}">
      <formula1>444</formula1>
      <formula2>555</formula2>
    </dataValidation>
    <dataValidation type="whole" allowBlank="1" showInputMessage="1" showErrorMessage="1" errorTitle="Do not edit these cells" error="Please do not edit these cells" sqref="G1:G3 C1:F4 C5:G52" xr:uid="{F9DA11AD-75F6-4DC5-9649-4E8B660FDE19}">
      <formula1>10000</formula1>
      <formula2>50000</formula2>
    </dataValidation>
  </dataValidations>
  <hyperlinks>
    <hyperlink ref="C20:E20" r:id="rId1" display="The data will be used to populate the global EITI data repository, available on the international EITI website: https://eiti.org/data" xr:uid="{D8C7EA87-A050-4705-A5E6-CBE22D0AD195}"/>
    <hyperlink ref="C47:G47" r:id="rId2" display="Give us your feedback or report a conflict in the data! Write to us at  data@eiti.org" xr:uid="{B16F7915-F8B8-4357-A3AC-7B726D62D872}"/>
    <hyperlink ref="G47" r:id="rId3" display="Give us your feedback or report a conflict in the data! Write to us at  data@eiti.org" xr:uid="{AEA4C302-1694-4490-8350-C8D410923A72}"/>
    <hyperlink ref="E47:F47" r:id="rId4" display="Give us your feedback or report a conflict in the data! Write to us at  data@eiti.org" xr:uid="{ECC1CE9A-23E0-4E7C-8FBB-168C1204B475}"/>
    <hyperlink ref="F47" r:id="rId5" display="Give us your feedback or report a conflict in the data! Write to us at  data@eiti.org" xr:uid="{CD5BE3B3-0652-4179-8DDC-CE89F4AF5851}"/>
    <hyperlink ref="C46:G46" r:id="rId6" display="For the latest version of Summary data templates, see  https://eiti.org/summary-data-template" xr:uid="{85476643-0386-4E09-8469-DD0F3ACD494A}"/>
    <hyperlink ref="C19:E19" r:id="rId7" display="3. This Data sheet should be submitted alongside the EITI Report. Send it to the International Secretariat: data@eiti.org " xr:uid="{F08CEC5E-5B05-4A27-B0BE-1DC09E813112}"/>
    <hyperlink ref="F46" r:id="rId8" display="Curious about your country? Check if you country implements the EITI Standard at  https://eiti.org/countries" xr:uid="{16A36AFB-045E-4B11-9FA3-7CF904057E77}"/>
    <hyperlink ref="E46:F46" r:id="rId9" display="Curious about your country? Check if you country implements the EITI Standard at  https://eiti.org/countries" xr:uid="{B4D48290-E157-4046-886F-995C24B3DAD0}"/>
    <hyperlink ref="G46" r:id="rId10" display="Curious about your country? Check if you country implements the EITI Standard at  https://eiti.org/countries" xr:uid="{0B76763E-5BB3-4DE7-B275-673BDD237DBC}"/>
    <hyperlink ref="C33:D33" r:id="rId11" display="The International Secretariat can provide advice and support on request. Please contact " xr:uid="{37349854-930E-4A9D-B0E5-FD0A66A0E32F}"/>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2F2DE-09C4-46C3-9897-70EDE14412A6}">
  <sheetPr>
    <tabColor theme="0"/>
  </sheetPr>
  <dimension ref="A2:O107"/>
  <sheetViews>
    <sheetView showGridLines="0" topLeftCell="A12" zoomScaleNormal="100" workbookViewId="0">
      <selection activeCell="G25" sqref="G25"/>
    </sheetView>
  </sheetViews>
  <sheetFormatPr defaultColWidth="4" defaultRowHeight="24" customHeight="1" x14ac:dyDescent="0.35"/>
  <cols>
    <col min="1" max="1" width="4" style="52"/>
    <col min="2" max="2" width="4" style="52" hidden="1" customWidth="1"/>
    <col min="3" max="3" width="75" style="52" bestFit="1" customWidth="1"/>
    <col min="4" max="4" width="2.7265625" style="52" customWidth="1"/>
    <col min="5" max="5" width="45.7265625" style="52" customWidth="1"/>
    <col min="6" max="6" width="2.7265625" style="52" customWidth="1"/>
    <col min="7" max="7" width="40.26953125" style="52" bestFit="1" customWidth="1"/>
    <col min="8" max="8" width="21.7265625" style="52" customWidth="1"/>
    <col min="9" max="16384" width="4" style="52"/>
  </cols>
  <sheetData>
    <row r="2" spans="1:7" ht="16" x14ac:dyDescent="0.35">
      <c r="C2" s="330" t="s">
        <v>38</v>
      </c>
      <c r="D2" s="330"/>
      <c r="E2" s="330"/>
      <c r="F2" s="330"/>
      <c r="G2" s="330"/>
    </row>
    <row r="3" spans="1:7" s="53" customFormat="1" ht="22.5" x14ac:dyDescent="0.35">
      <c r="C3" s="331" t="s">
        <v>39</v>
      </c>
      <c r="D3" s="331"/>
      <c r="E3" s="331"/>
      <c r="F3" s="331"/>
      <c r="G3" s="331"/>
    </row>
    <row r="4" spans="1:7" ht="12.75" customHeight="1" x14ac:dyDescent="0.35">
      <c r="C4" s="332" t="s">
        <v>40</v>
      </c>
      <c r="D4" s="332"/>
      <c r="E4" s="332"/>
      <c r="F4" s="332"/>
      <c r="G4" s="332"/>
    </row>
    <row r="5" spans="1:7" ht="12.75" customHeight="1" x14ac:dyDescent="0.35">
      <c r="C5" s="333" t="s">
        <v>41</v>
      </c>
      <c r="D5" s="333"/>
      <c r="E5" s="333"/>
      <c r="F5" s="333"/>
      <c r="G5" s="333"/>
    </row>
    <row r="6" spans="1:7" ht="12.75" customHeight="1" x14ac:dyDescent="0.35">
      <c r="C6" s="333" t="s">
        <v>42</v>
      </c>
      <c r="D6" s="333"/>
      <c r="E6" s="333"/>
      <c r="F6" s="333"/>
      <c r="G6" s="333"/>
    </row>
    <row r="7" spans="1:7" ht="12.75" customHeight="1" x14ac:dyDescent="0.4">
      <c r="C7" s="334" t="s">
        <v>43</v>
      </c>
      <c r="D7" s="334"/>
      <c r="E7" s="334"/>
      <c r="F7" s="334"/>
      <c r="G7" s="334"/>
    </row>
    <row r="8" spans="1:7" s="297" customFormat="1" ht="12.75" customHeight="1" x14ac:dyDescent="0.4">
      <c r="C8" s="298"/>
      <c r="D8" s="298"/>
      <c r="E8" s="298"/>
      <c r="F8" s="298"/>
      <c r="G8" s="298"/>
    </row>
    <row r="9" spans="1:7" ht="16" x14ac:dyDescent="0.35">
      <c r="C9" s="24" t="s">
        <v>44</v>
      </c>
      <c r="D9" s="23"/>
      <c r="E9" s="25" t="s">
        <v>45</v>
      </c>
      <c r="F9" s="23"/>
      <c r="G9" s="54" t="s">
        <v>20</v>
      </c>
    </row>
    <row r="10" spans="1:7" ht="16" x14ac:dyDescent="0.35">
      <c r="C10" s="2"/>
      <c r="D10" s="55"/>
      <c r="E10" s="55"/>
      <c r="F10" s="2"/>
      <c r="G10" s="2"/>
    </row>
    <row r="11" spans="1:7" s="53" customFormat="1" ht="22.5" x14ac:dyDescent="0.35">
      <c r="B11" s="56"/>
      <c r="C11" s="57" t="s">
        <v>46</v>
      </c>
      <c r="E11" s="58"/>
    </row>
    <row r="12" spans="1:7" ht="19.5" thickBot="1" x14ac:dyDescent="0.4">
      <c r="A12" s="59"/>
      <c r="B12" s="59"/>
      <c r="C12" s="60" t="s">
        <v>47</v>
      </c>
      <c r="D12" s="61"/>
      <c r="E12" s="62" t="s">
        <v>48</v>
      </c>
      <c r="F12" s="61"/>
      <c r="G12" s="63" t="s">
        <v>49</v>
      </c>
    </row>
    <row r="13" spans="1:7" ht="16.5" thickBot="1" x14ac:dyDescent="0.4">
      <c r="B13" s="64"/>
      <c r="C13" s="65" t="s">
        <v>36</v>
      </c>
      <c r="D13" s="66"/>
      <c r="E13" s="67"/>
      <c r="F13" s="66"/>
      <c r="G13" s="67"/>
    </row>
    <row r="14" spans="1:7" ht="16" x14ac:dyDescent="0.35">
      <c r="A14" s="68"/>
      <c r="B14" s="68" t="s">
        <v>36</v>
      </c>
      <c r="C14" s="69" t="s">
        <v>50</v>
      </c>
      <c r="D14" s="48"/>
      <c r="E14" s="70" t="s">
        <v>51</v>
      </c>
      <c r="F14" s="48"/>
      <c r="G14" s="71"/>
    </row>
    <row r="15" spans="1:7" ht="16" x14ac:dyDescent="0.35">
      <c r="A15" s="68"/>
      <c r="B15" s="68" t="s">
        <v>36</v>
      </c>
      <c r="C15" s="69" t="s">
        <v>52</v>
      </c>
      <c r="D15" s="48"/>
      <c r="E15" s="72" t="s">
        <v>53</v>
      </c>
      <c r="F15" s="48"/>
      <c r="G15" s="71"/>
    </row>
    <row r="16" spans="1:7" ht="16" x14ac:dyDescent="0.35">
      <c r="B16" s="68" t="s">
        <v>36</v>
      </c>
      <c r="C16" s="69" t="s">
        <v>54</v>
      </c>
      <c r="D16" s="48"/>
      <c r="E16" s="72" t="s">
        <v>55</v>
      </c>
      <c r="F16" s="48"/>
      <c r="G16" s="71"/>
    </row>
    <row r="17" spans="1:7" ht="16.5" thickBot="1" x14ac:dyDescent="0.4">
      <c r="B17" s="68" t="s">
        <v>36</v>
      </c>
      <c r="C17" s="73" t="s">
        <v>56</v>
      </c>
      <c r="D17" s="74"/>
      <c r="E17" s="75" t="s">
        <v>57</v>
      </c>
      <c r="F17" s="74"/>
      <c r="G17" s="76"/>
    </row>
    <row r="18" spans="1:7" ht="16.5" thickBot="1" x14ac:dyDescent="0.4">
      <c r="B18" s="64"/>
      <c r="C18" s="65" t="s">
        <v>58</v>
      </c>
      <c r="D18" s="66"/>
      <c r="E18" s="67"/>
      <c r="F18" s="66"/>
      <c r="G18" s="67"/>
    </row>
    <row r="19" spans="1:7" ht="16" x14ac:dyDescent="0.35">
      <c r="A19" s="68"/>
      <c r="B19" s="68" t="s">
        <v>58</v>
      </c>
      <c r="C19" s="69" t="s">
        <v>59</v>
      </c>
      <c r="D19" s="48"/>
      <c r="E19" s="77">
        <v>43831</v>
      </c>
      <c r="F19" s="48"/>
      <c r="G19" s="71"/>
    </row>
    <row r="20" spans="1:7" ht="16.5" thickBot="1" x14ac:dyDescent="0.4">
      <c r="A20" s="68"/>
      <c r="B20" s="68" t="s">
        <v>58</v>
      </c>
      <c r="C20" s="73" t="s">
        <v>60</v>
      </c>
      <c r="D20" s="74"/>
      <c r="E20" s="77">
        <v>44196</v>
      </c>
      <c r="F20" s="74"/>
      <c r="G20" s="76"/>
    </row>
    <row r="21" spans="1:7" ht="16.5" thickBot="1" x14ac:dyDescent="0.4">
      <c r="B21" s="64"/>
      <c r="C21" s="65" t="s">
        <v>61</v>
      </c>
      <c r="D21" s="66"/>
      <c r="E21" s="78"/>
      <c r="F21" s="66"/>
      <c r="G21" s="67"/>
    </row>
    <row r="22" spans="1:7" ht="16" x14ac:dyDescent="0.35">
      <c r="B22" s="68" t="s">
        <v>61</v>
      </c>
      <c r="C22" s="79" t="s">
        <v>62</v>
      </c>
      <c r="D22" s="48"/>
      <c r="E22" s="70" t="s">
        <v>63</v>
      </c>
      <c r="F22" s="48"/>
      <c r="G22" s="71"/>
    </row>
    <row r="23" spans="1:7" ht="16" x14ac:dyDescent="0.35">
      <c r="A23" s="68"/>
      <c r="B23" s="68" t="s">
        <v>61</v>
      </c>
      <c r="C23" s="69" t="s">
        <v>64</v>
      </c>
      <c r="D23" s="48"/>
      <c r="E23" s="80" t="s">
        <v>65</v>
      </c>
      <c r="F23" s="48"/>
      <c r="G23" s="71"/>
    </row>
    <row r="24" spans="1:7" ht="16" x14ac:dyDescent="0.35">
      <c r="B24" s="68" t="s">
        <v>61</v>
      </c>
      <c r="C24" s="69" t="s">
        <v>66</v>
      </c>
      <c r="D24" s="48"/>
      <c r="E24" s="81">
        <v>44923</v>
      </c>
      <c r="F24" s="48"/>
      <c r="G24" s="71"/>
    </row>
    <row r="25" spans="1:7" ht="29" x14ac:dyDescent="0.35">
      <c r="A25" s="68"/>
      <c r="B25" s="68" t="s">
        <v>61</v>
      </c>
      <c r="C25" s="69" t="s">
        <v>67</v>
      </c>
      <c r="D25" s="48"/>
      <c r="E25" s="320" t="s">
        <v>68</v>
      </c>
      <c r="F25" s="48"/>
      <c r="G25" s="71"/>
    </row>
    <row r="26" spans="1:7" ht="16" x14ac:dyDescent="0.35">
      <c r="B26" s="68" t="s">
        <v>61</v>
      </c>
      <c r="C26" s="82" t="s">
        <v>69</v>
      </c>
      <c r="D26" s="83"/>
      <c r="E26" s="80" t="s">
        <v>70</v>
      </c>
      <c r="F26" s="83"/>
      <c r="G26" s="84"/>
    </row>
    <row r="27" spans="1:7" ht="16" x14ac:dyDescent="0.35">
      <c r="B27" s="68" t="s">
        <v>61</v>
      </c>
      <c r="C27" s="69" t="s">
        <v>71</v>
      </c>
      <c r="D27" s="48"/>
      <c r="E27" s="81">
        <v>44923</v>
      </c>
      <c r="F27" s="48"/>
      <c r="G27" s="85"/>
    </row>
    <row r="28" spans="1:7" ht="16" x14ac:dyDescent="0.35">
      <c r="A28" s="68"/>
      <c r="B28" s="68" t="s">
        <v>61</v>
      </c>
      <c r="C28" s="69" t="s">
        <v>72</v>
      </c>
      <c r="D28" s="48"/>
      <c r="E28" s="86" t="s">
        <v>73</v>
      </c>
      <c r="F28" s="48"/>
      <c r="G28" s="85"/>
    </row>
    <row r="29" spans="1:7" ht="16" x14ac:dyDescent="0.35">
      <c r="B29" s="68" t="s">
        <v>61</v>
      </c>
      <c r="C29" s="82" t="s">
        <v>74</v>
      </c>
      <c r="D29" s="83"/>
      <c r="E29" s="80" t="s">
        <v>63</v>
      </c>
      <c r="F29" s="87"/>
      <c r="G29" s="88"/>
    </row>
    <row r="30" spans="1:7" ht="18" x14ac:dyDescent="0.35">
      <c r="A30" s="68"/>
      <c r="B30" s="68" t="s">
        <v>61</v>
      </c>
      <c r="C30" s="69" t="s">
        <v>75</v>
      </c>
      <c r="D30" s="48"/>
      <c r="E30" s="89">
        <v>43983</v>
      </c>
      <c r="F30" s="48"/>
      <c r="G30" s="90"/>
    </row>
    <row r="31" spans="1:7" ht="18" x14ac:dyDescent="0.35">
      <c r="A31" s="68"/>
      <c r="B31" s="68" t="s">
        <v>61</v>
      </c>
      <c r="C31" s="69" t="s">
        <v>75</v>
      </c>
      <c r="D31" s="48"/>
      <c r="E31" s="89">
        <v>44188</v>
      </c>
      <c r="F31" s="48"/>
      <c r="G31" s="91"/>
    </row>
    <row r="32" spans="1:7" ht="18" x14ac:dyDescent="0.35">
      <c r="A32" s="68"/>
      <c r="B32" s="68" t="s">
        <v>61</v>
      </c>
      <c r="C32" s="69" t="s">
        <v>75</v>
      </c>
      <c r="D32" s="48"/>
      <c r="E32" s="89">
        <v>43822</v>
      </c>
      <c r="F32" s="48"/>
      <c r="G32" s="71"/>
    </row>
    <row r="33" spans="1:8" ht="16.5" thickBot="1" x14ac:dyDescent="0.4">
      <c r="A33" s="68"/>
      <c r="B33" s="68" t="s">
        <v>61</v>
      </c>
      <c r="C33" s="69" t="s">
        <v>76</v>
      </c>
      <c r="D33" s="92"/>
      <c r="E33" s="86" t="s">
        <v>73</v>
      </c>
      <c r="F33" s="74"/>
      <c r="G33" s="93"/>
    </row>
    <row r="34" spans="1:8" ht="16.149999999999999" customHeight="1" thickBot="1" x14ac:dyDescent="0.4">
      <c r="C34" s="94" t="s">
        <v>77</v>
      </c>
      <c r="D34" s="95"/>
      <c r="E34" s="50"/>
      <c r="F34" s="96"/>
      <c r="G34" s="51"/>
    </row>
    <row r="35" spans="1:8" ht="18" x14ac:dyDescent="0.35">
      <c r="A35" s="68"/>
      <c r="B35" s="97"/>
      <c r="C35" s="98" t="s">
        <v>78</v>
      </c>
      <c r="D35" s="48"/>
      <c r="E35" s="99" t="s">
        <v>79</v>
      </c>
      <c r="F35" s="2"/>
      <c r="G35" s="100"/>
    </row>
    <row r="36" spans="1:8" ht="18.5" thickBot="1" x14ac:dyDescent="0.4">
      <c r="B36" s="68" t="s">
        <v>80</v>
      </c>
      <c r="C36" s="101" t="s">
        <v>81</v>
      </c>
      <c r="D36" s="74"/>
      <c r="E36" s="102" t="s">
        <v>82</v>
      </c>
      <c r="F36" s="66"/>
      <c r="G36" s="103"/>
    </row>
    <row r="37" spans="1:8" ht="18" customHeight="1" thickBot="1" x14ac:dyDescent="0.4">
      <c r="A37" s="68"/>
      <c r="B37" s="68" t="s">
        <v>80</v>
      </c>
      <c r="C37" s="65" t="s">
        <v>80</v>
      </c>
      <c r="D37" s="66"/>
      <c r="E37" s="96"/>
      <c r="F37" s="66"/>
      <c r="G37" s="96"/>
    </row>
    <row r="38" spans="1:8" ht="15.65" customHeight="1" x14ac:dyDescent="0.35">
      <c r="B38" s="68" t="s">
        <v>80</v>
      </c>
      <c r="C38" s="104" t="s">
        <v>83</v>
      </c>
      <c r="D38" s="48"/>
      <c r="E38" s="72"/>
      <c r="F38" s="48"/>
      <c r="G38" s="48"/>
    </row>
    <row r="39" spans="1:8" ht="18" x14ac:dyDescent="0.35">
      <c r="A39" s="68"/>
      <c r="B39" s="68" t="s">
        <v>80</v>
      </c>
      <c r="C39" s="105" t="s">
        <v>84</v>
      </c>
      <c r="D39" s="48"/>
      <c r="E39" s="80" t="s">
        <v>70</v>
      </c>
      <c r="F39" s="48"/>
      <c r="G39" s="90"/>
    </row>
    <row r="40" spans="1:8" ht="18" x14ac:dyDescent="0.35">
      <c r="A40" s="68"/>
      <c r="B40" s="68" t="s">
        <v>80</v>
      </c>
      <c r="C40" s="105" t="s">
        <v>85</v>
      </c>
      <c r="D40" s="48"/>
      <c r="E40" s="80" t="s">
        <v>70</v>
      </c>
      <c r="F40" s="48"/>
      <c r="G40" s="90"/>
    </row>
    <row r="41" spans="1:8" ht="18" x14ac:dyDescent="0.35">
      <c r="B41" s="68" t="s">
        <v>80</v>
      </c>
      <c r="C41" s="105" t="s">
        <v>86</v>
      </c>
      <c r="D41" s="48"/>
      <c r="E41" s="80" t="s">
        <v>70</v>
      </c>
      <c r="F41" s="48"/>
      <c r="G41" s="90"/>
      <c r="H41" s="106"/>
    </row>
    <row r="42" spans="1:8" ht="18" customHeight="1" x14ac:dyDescent="0.35">
      <c r="B42" s="68" t="s">
        <v>80</v>
      </c>
      <c r="C42" s="105" t="s">
        <v>87</v>
      </c>
      <c r="D42" s="48"/>
      <c r="E42" s="80" t="s">
        <v>88</v>
      </c>
      <c r="F42" s="48"/>
      <c r="G42" s="85"/>
      <c r="H42" s="106"/>
    </row>
    <row r="43" spans="1:8" ht="16" x14ac:dyDescent="0.35">
      <c r="B43" s="68" t="s">
        <v>80</v>
      </c>
      <c r="C43" s="107" t="s">
        <v>89</v>
      </c>
      <c r="D43" s="48"/>
      <c r="E43" s="80" t="s">
        <v>90</v>
      </c>
      <c r="F43" s="48"/>
      <c r="G43" s="85"/>
    </row>
    <row r="44" spans="1:8" ht="16" x14ac:dyDescent="0.35">
      <c r="B44" s="68" t="s">
        <v>80</v>
      </c>
      <c r="C44" s="105" t="s">
        <v>91</v>
      </c>
      <c r="D44" s="48"/>
      <c r="E44" s="80">
        <v>4</v>
      </c>
      <c r="F44" s="48"/>
      <c r="G44" s="85"/>
    </row>
    <row r="45" spans="1:8" ht="16" x14ac:dyDescent="0.35">
      <c r="B45" s="68" t="s">
        <v>80</v>
      </c>
      <c r="C45" s="105" t="s">
        <v>92</v>
      </c>
      <c r="D45" s="108"/>
      <c r="E45" s="80">
        <v>24</v>
      </c>
      <c r="F45" s="48"/>
      <c r="G45" s="109"/>
    </row>
    <row r="46" spans="1:8" ht="16" x14ac:dyDescent="0.35">
      <c r="B46" s="68" t="s">
        <v>80</v>
      </c>
      <c r="C46" s="110" t="s">
        <v>93</v>
      </c>
      <c r="D46" s="48"/>
      <c r="E46" s="111" t="s">
        <v>57</v>
      </c>
      <c r="F46" s="83"/>
      <c r="G46" s="85"/>
    </row>
    <row r="47" spans="1:8" ht="16" x14ac:dyDescent="0.35">
      <c r="B47" s="68" t="s">
        <v>80</v>
      </c>
      <c r="C47" s="112" t="s">
        <v>94</v>
      </c>
      <c r="D47" s="48"/>
      <c r="E47" s="113">
        <v>70.59</v>
      </c>
      <c r="F47" s="48"/>
      <c r="G47" s="85"/>
    </row>
    <row r="48" spans="1:8" ht="42.5" thickBot="1" x14ac:dyDescent="0.4">
      <c r="B48" s="68" t="s">
        <v>80</v>
      </c>
      <c r="C48" s="114" t="s">
        <v>95</v>
      </c>
      <c r="D48" s="74"/>
      <c r="E48" s="115" t="s">
        <v>96</v>
      </c>
      <c r="F48" s="74"/>
      <c r="G48" s="116"/>
    </row>
    <row r="49" spans="1:15" s="59" customFormat="1" ht="16.5" thickBot="1" x14ac:dyDescent="0.4">
      <c r="A49" s="52"/>
      <c r="B49" s="68" t="s">
        <v>80</v>
      </c>
      <c r="C49" s="117" t="s">
        <v>97</v>
      </c>
      <c r="D49" s="74"/>
      <c r="E49" s="118"/>
      <c r="F49" s="74"/>
      <c r="G49" s="116"/>
    </row>
    <row r="50" spans="1:15" ht="15.65" customHeight="1" x14ac:dyDescent="0.35">
      <c r="B50" s="68" t="s">
        <v>80</v>
      </c>
      <c r="C50" s="105" t="s">
        <v>98</v>
      </c>
      <c r="D50" s="48"/>
      <c r="E50" s="80" t="s">
        <v>63</v>
      </c>
      <c r="F50" s="48"/>
      <c r="G50" s="85"/>
      <c r="O50" s="68"/>
    </row>
    <row r="51" spans="1:15" s="68" customFormat="1" ht="16" x14ac:dyDescent="0.35">
      <c r="A51" s="52"/>
      <c r="C51" s="105" t="s">
        <v>99</v>
      </c>
      <c r="D51" s="48"/>
      <c r="E51" s="80" t="s">
        <v>63</v>
      </c>
      <c r="F51" s="48"/>
      <c r="G51" s="85"/>
    </row>
    <row r="52" spans="1:15" s="68" customFormat="1" ht="18" x14ac:dyDescent="0.35">
      <c r="A52" s="52"/>
      <c r="C52" s="105" t="s">
        <v>100</v>
      </c>
      <c r="D52" s="48"/>
      <c r="E52" s="80" t="s">
        <v>63</v>
      </c>
      <c r="F52" s="48"/>
      <c r="G52" s="90"/>
    </row>
    <row r="53" spans="1:15" ht="16.5" thickBot="1" x14ac:dyDescent="0.4">
      <c r="B53" s="68"/>
      <c r="C53" s="119" t="s">
        <v>101</v>
      </c>
      <c r="D53" s="74"/>
      <c r="E53" s="120" t="s">
        <v>70</v>
      </c>
      <c r="F53" s="74"/>
      <c r="G53" s="116"/>
    </row>
    <row r="54" spans="1:15" ht="16.5" thickBot="1" x14ac:dyDescent="0.4">
      <c r="B54" s="68"/>
      <c r="C54" s="121" t="s">
        <v>102</v>
      </c>
      <c r="D54" s="122"/>
      <c r="E54" s="123">
        <v>0.99999999999999989</v>
      </c>
      <c r="F54" s="122"/>
      <c r="G54" s="122"/>
    </row>
    <row r="55" spans="1:15" ht="16" x14ac:dyDescent="0.35">
      <c r="B55" s="68"/>
      <c r="C55" s="69" t="s">
        <v>103</v>
      </c>
      <c r="D55" s="48"/>
      <c r="E55" s="124">
        <v>0.12244897959183673</v>
      </c>
      <c r="F55" s="48"/>
      <c r="G55" s="125"/>
    </row>
    <row r="56" spans="1:15" s="68" customFormat="1" ht="16" x14ac:dyDescent="0.35">
      <c r="B56" s="64"/>
      <c r="C56" s="69" t="s">
        <v>104</v>
      </c>
      <c r="D56" s="48"/>
      <c r="E56" s="124">
        <v>0.55102040816326525</v>
      </c>
      <c r="F56" s="48"/>
      <c r="G56" s="125"/>
    </row>
    <row r="57" spans="1:15" s="68" customFormat="1" ht="16" x14ac:dyDescent="0.35">
      <c r="A57" s="52"/>
      <c r="B57" s="68" t="s">
        <v>105</v>
      </c>
      <c r="C57" s="69" t="s">
        <v>106</v>
      </c>
      <c r="D57" s="48"/>
      <c r="E57" s="124">
        <v>0.26530612244897961</v>
      </c>
      <c r="F57" s="48"/>
      <c r="G57" s="125"/>
    </row>
    <row r="58" spans="1:15" ht="15" customHeight="1" thickBot="1" x14ac:dyDescent="0.4">
      <c r="B58" s="68" t="s">
        <v>105</v>
      </c>
      <c r="C58" s="69" t="s">
        <v>107</v>
      </c>
      <c r="D58" s="48"/>
      <c r="E58" s="124">
        <v>6.1224489795918366E-2</v>
      </c>
      <c r="F58" s="48"/>
      <c r="G58" s="125"/>
    </row>
    <row r="59" spans="1:15" ht="16.5" thickBot="1" x14ac:dyDescent="0.4">
      <c r="B59" s="68" t="s">
        <v>105</v>
      </c>
      <c r="C59" s="126" t="s">
        <v>108</v>
      </c>
      <c r="D59" s="127"/>
      <c r="E59" s="128"/>
      <c r="F59" s="127"/>
      <c r="G59" s="127"/>
    </row>
    <row r="60" spans="1:15" s="68" customFormat="1" ht="16" x14ac:dyDescent="0.35">
      <c r="A60" s="52"/>
      <c r="B60" s="68" t="s">
        <v>105</v>
      </c>
      <c r="C60" s="69" t="s">
        <v>109</v>
      </c>
      <c r="D60" s="48"/>
      <c r="E60" s="129" t="s">
        <v>110</v>
      </c>
      <c r="F60" s="48"/>
      <c r="G60" s="71"/>
    </row>
    <row r="61" spans="1:15" ht="16" x14ac:dyDescent="0.35">
      <c r="C61" s="69" t="s">
        <v>111</v>
      </c>
      <c r="D61" s="48"/>
      <c r="E61" s="129" t="s">
        <v>65</v>
      </c>
      <c r="F61" s="48"/>
      <c r="G61" s="71"/>
    </row>
    <row r="62" spans="1:15" ht="28" x14ac:dyDescent="0.35">
      <c r="C62" s="69" t="s">
        <v>112</v>
      </c>
      <c r="D62" s="48"/>
      <c r="E62" s="130" t="s">
        <v>113</v>
      </c>
      <c r="F62" s="48"/>
      <c r="G62" s="71"/>
      <c r="H62" s="106"/>
    </row>
    <row r="63" spans="1:15" ht="16.5" thickBot="1" x14ac:dyDescent="0.4">
      <c r="C63" s="131"/>
      <c r="D63" s="74"/>
      <c r="E63" s="75"/>
      <c r="F63" s="74"/>
      <c r="G63" s="92"/>
    </row>
    <row r="64" spans="1:15" s="68" customFormat="1" ht="16.5" thickBot="1" x14ac:dyDescent="0.4">
      <c r="A64" s="52"/>
      <c r="B64" s="52"/>
      <c r="C64" s="335"/>
      <c r="D64" s="335"/>
      <c r="E64" s="335"/>
      <c r="F64" s="335"/>
      <c r="G64" s="335"/>
    </row>
    <row r="65" spans="2:7" s="2" customFormat="1" ht="15.5" thickBot="1" x14ac:dyDescent="0.4">
      <c r="C65" s="326" t="s">
        <v>114</v>
      </c>
      <c r="D65" s="327"/>
      <c r="E65" s="327"/>
      <c r="F65" s="327"/>
      <c r="G65" s="328"/>
    </row>
    <row r="66" spans="2:7" s="2" customFormat="1" ht="15.5" thickBot="1" x14ac:dyDescent="0.4">
      <c r="C66" s="326" t="s">
        <v>115</v>
      </c>
      <c r="D66" s="327"/>
      <c r="E66" s="327"/>
      <c r="F66" s="327"/>
      <c r="G66" s="328"/>
    </row>
    <row r="67" spans="2:7" s="2" customFormat="1" ht="15.5" thickBot="1" x14ac:dyDescent="0.4">
      <c r="C67" s="336"/>
      <c r="D67" s="336"/>
      <c r="E67" s="336"/>
      <c r="F67" s="336"/>
      <c r="G67" s="336"/>
    </row>
    <row r="68" spans="2:7" s="2" customFormat="1" ht="18.75" customHeight="1" x14ac:dyDescent="0.35">
      <c r="C68" s="337" t="s">
        <v>34</v>
      </c>
      <c r="D68" s="337"/>
      <c r="E68" s="337"/>
      <c r="F68" s="337"/>
      <c r="G68" s="337"/>
    </row>
    <row r="69" spans="2:7" s="2" customFormat="1" ht="15" customHeight="1" x14ac:dyDescent="0.35">
      <c r="C69" s="321" t="s">
        <v>116</v>
      </c>
      <c r="D69" s="321"/>
      <c r="E69" s="321"/>
      <c r="F69" s="321"/>
      <c r="G69" s="321"/>
    </row>
    <row r="70" spans="2:7" s="2" customFormat="1" ht="15" x14ac:dyDescent="0.35">
      <c r="B70" s="48" t="s">
        <v>36</v>
      </c>
      <c r="C70" s="339" t="s">
        <v>117</v>
      </c>
      <c r="D70" s="339"/>
      <c r="E70" s="339"/>
      <c r="F70" s="339"/>
      <c r="G70" s="339"/>
    </row>
    <row r="71" spans="2:7" ht="16" x14ac:dyDescent="0.35">
      <c r="C71" s="132"/>
      <c r="D71" s="68"/>
      <c r="E71" s="132"/>
      <c r="F71" s="68"/>
      <c r="G71" s="68"/>
    </row>
    <row r="72" spans="2:7" ht="15" customHeight="1" x14ac:dyDescent="0.35">
      <c r="C72" s="133"/>
      <c r="D72" s="133"/>
      <c r="E72" s="133"/>
      <c r="F72" s="133"/>
    </row>
    <row r="73" spans="2:7" ht="15" customHeight="1" x14ac:dyDescent="0.35"/>
    <row r="74" spans="2:7" ht="16" x14ac:dyDescent="0.35">
      <c r="C74" s="340"/>
      <c r="D74" s="340"/>
      <c r="E74" s="340"/>
      <c r="F74" s="340"/>
      <c r="G74" s="340"/>
    </row>
    <row r="75" spans="2:7" ht="16" x14ac:dyDescent="0.35">
      <c r="C75" s="340"/>
      <c r="D75" s="340"/>
      <c r="E75" s="340"/>
      <c r="F75" s="340"/>
      <c r="G75" s="340"/>
    </row>
    <row r="76" spans="2:7" ht="18.75" customHeight="1" x14ac:dyDescent="0.35">
      <c r="C76" s="340"/>
      <c r="D76" s="340"/>
      <c r="E76" s="340"/>
      <c r="F76" s="340"/>
      <c r="G76" s="340"/>
    </row>
    <row r="77" spans="2:7" ht="16" x14ac:dyDescent="0.35">
      <c r="C77" s="340"/>
      <c r="D77" s="340"/>
      <c r="E77" s="340"/>
      <c r="F77" s="340"/>
      <c r="G77" s="340"/>
    </row>
    <row r="78" spans="2:7" ht="16" x14ac:dyDescent="0.35">
      <c r="C78" s="133"/>
      <c r="D78" s="133"/>
      <c r="E78" s="133"/>
      <c r="F78" s="133"/>
    </row>
    <row r="79" spans="2:7" ht="16" x14ac:dyDescent="0.35">
      <c r="C79" s="338"/>
      <c r="D79" s="338"/>
      <c r="E79" s="338"/>
    </row>
    <row r="80" spans="2:7" ht="16" x14ac:dyDescent="0.35">
      <c r="C80" s="338"/>
      <c r="D80" s="338"/>
      <c r="E80" s="338"/>
    </row>
    <row r="81" spans="8:8" ht="16" x14ac:dyDescent="0.35"/>
    <row r="82" spans="8:8" ht="16" x14ac:dyDescent="0.35"/>
    <row r="83" spans="8:8" ht="16" x14ac:dyDescent="0.35"/>
    <row r="84" spans="8:8" ht="16" x14ac:dyDescent="0.35">
      <c r="H84" s="106"/>
    </row>
    <row r="85" spans="8:8" ht="16" x14ac:dyDescent="0.35">
      <c r="H85" s="106"/>
    </row>
    <row r="86" spans="8:8" ht="16" x14ac:dyDescent="0.35"/>
    <row r="87" spans="8:8" ht="16" x14ac:dyDescent="0.35"/>
    <row r="88" spans="8:8" ht="16" x14ac:dyDescent="0.35"/>
    <row r="89" spans="8:8" ht="16" x14ac:dyDescent="0.35"/>
    <row r="90" spans="8:8" ht="16" x14ac:dyDescent="0.35"/>
    <row r="91" spans="8:8" ht="16" x14ac:dyDescent="0.35"/>
    <row r="92" spans="8:8" ht="16" x14ac:dyDescent="0.35"/>
    <row r="93" spans="8:8" ht="16" x14ac:dyDescent="0.35"/>
    <row r="94" spans="8:8" ht="16" x14ac:dyDescent="0.35"/>
    <row r="95" spans="8:8" ht="16" x14ac:dyDescent="0.35"/>
    <row r="96" spans="8:8" ht="16" x14ac:dyDescent="0.35"/>
    <row r="97" spans="8:8" ht="16" x14ac:dyDescent="0.35"/>
    <row r="106" spans="8:8" ht="24" customHeight="1" x14ac:dyDescent="0.35">
      <c r="H106" s="106"/>
    </row>
    <row r="107" spans="8:8" ht="24" customHeight="1" x14ac:dyDescent="0.35">
      <c r="H107" s="106"/>
    </row>
  </sheetData>
  <sheetProtection selectLockedCells="1"/>
  <dataConsolidate/>
  <mergeCells count="19">
    <mergeCell ref="C80:E80"/>
    <mergeCell ref="C70:G70"/>
    <mergeCell ref="C74:G74"/>
    <mergeCell ref="C75:G75"/>
    <mergeCell ref="C76:G76"/>
    <mergeCell ref="C77:G77"/>
    <mergeCell ref="C79:E79"/>
    <mergeCell ref="C69:G69"/>
    <mergeCell ref="C2:G2"/>
    <mergeCell ref="C3:G3"/>
    <mergeCell ref="C4:G4"/>
    <mergeCell ref="C5:G5"/>
    <mergeCell ref="C6:G6"/>
    <mergeCell ref="C7:G7"/>
    <mergeCell ref="C64:G64"/>
    <mergeCell ref="C65:G65"/>
    <mergeCell ref="C66:G66"/>
    <mergeCell ref="C67:G67"/>
    <mergeCell ref="C68:G68"/>
  </mergeCells>
  <dataValidations count="11">
    <dataValidation allowBlank="1" showInputMessage="1" showErrorMessage="1" promptTitle="Nombre de la entidad" prompt="Ingrese el nombre de la entidad, empresa u organismo gubernamental" sqref="E23" xr:uid="{E6C419BE-4351-40C2-B1E8-DB5ABEA9D26F}"/>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7" xr:uid="{7B8826B9-22D9-4F1D-BC9C-C27154CF73FE}">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E33" xr:uid="{70805DF4-96CA-4A92-A70D-036ED6C5425F}"/>
    <dataValidation type="whole" showInputMessage="1" showErrorMessage="1" sqref="G18 E21:G21 E34:G34 E37:G38 E49 D9:G13 E55:E59 D63:G63 F71:F1048576 F54:G59 C67:C70 D14:D63 D2:E2 G2 C2:C64 F9:F63 E18" xr:uid="{E7359B08-F02D-4249-9C38-8FC681F13DD7}">
      <formula1>999999</formula1>
      <formula2>99999999</formula2>
    </dataValidation>
    <dataValidation allowBlank="1" showInputMessage="1" showErrorMessage="1" promptTitle="Otro sector" prompt="Favor ingreso el nombre del sector" sqref="E43" xr:uid="{B337281C-7FDA-4A98-BAA9-4324EF0E45F4}"/>
    <dataValidation type="date" allowBlank="1" showInputMessage="1" showErrorMessage="1" errorTitle="Formato incorrecto" error="Revise la información de acuerdo con el formato especificado" promptTitle="Fecha con el formato específico" prompt="AAAA-MM-DD" sqref="E19:E20 E27 E24 E32" xr:uid="{7547408D-C51B-4D70-A466-0A264F27D31B}">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9:E42 E50:E53" xr:uid="{BAB1FA22-C64E-49CA-8985-BB72E50C67BC}">
      <formula1>Simple_options_list</formula1>
    </dataValidation>
    <dataValidation type="whole" allowBlank="1" showInputMessage="1" showErrorMessage="1" errorTitle="No editar estas celdas" error="Por favor, no edite estas celdas" sqref="E54 C65:G66" xr:uid="{D8810BF3-C3D7-4681-9E4C-4A6F785D4F6E}">
      <formula1>10000</formula1>
      <formula2>50000</formula2>
    </dataValidation>
    <dataValidation type="whole" operator="greaterThanOrEqual" allowBlank="1" showInputMessage="1" showErrorMessage="1" errorTitle="Número" error="Ingrese un número en la celda" sqref="E44:E45" xr:uid="{908EED8B-680E-4DCD-B5A1-90EE6F22F5EA}">
      <formula1>1</formula1>
    </dataValidation>
    <dataValidation type="date" allowBlank="1" showInputMessage="1" showErrorMessage="1" prompt="Fecha con el formato específico - AAAA-MM-DD" sqref="E30:E31" xr:uid="{F13F6EDE-1238-4F17-B4F0-188A81D7A9B7}">
      <formula1>36161</formula1>
      <formula2>47848</formula2>
    </dataValidation>
    <dataValidation type="list" allowBlank="1" showInputMessage="1" showErrorMessage="1" prompt="Tipo de reporte - Indique el tipo de presentación de información de entre las siguientes opciones:_x000a__x000a_Divulgación sistemática_x000a_Informe EITI_x000a_No disponible_x000a_No se aplica" sqref="E35" xr:uid="{F83B0319-2017-4166-A371-69A547A190C2}">
      <formula1>Reporting_options_list</formula1>
    </dataValidation>
  </dataValidations>
  <hyperlinks>
    <hyperlink ref="C46" r:id="rId1" display="Moneda de la información presentada (código de divisas ISO-4217)" xr:uid="{F9FCD284-216E-4CE6-B1D0-1ADC816BBDC2}"/>
    <hyperlink ref="C34" r:id="rId2" location="r7-2" display="Requisito EITI 7.2: Accesibilidad y apertura de los datos" xr:uid="{54F2BA85-80FF-4D25-9D12-2B33CF4FE1B2}"/>
    <hyperlink ref="C7" r:id="rId3" display="Si tiene alguna pregunta, comuníquese a data@eiti.org" xr:uid="{1913F307-4EA7-411F-89B7-D6A922B3C755}"/>
    <hyperlink ref="C65:G65" r:id="rId4" display="Puede acceder a la versión más reciente de las plantillas de datos resumidos en https://eiti.org/es/documento/plantilla-datos-resumidos-del-eiti" xr:uid="{BEA04943-6F01-47BC-AFAC-9D4E83F02A2F}"/>
    <hyperlink ref="C49" r:id="rId5" location="r4-7" display="Requisito EITI 4.7: Desglose" xr:uid="{23BC5A3E-C41F-45D6-B856-343B8789A75A}"/>
    <hyperlink ref="C66:G66" r:id="rId6" display="Give us your feedback or report a conflict in the data! Write to us at  data@eiti.org" xr:uid="{788AEB88-C062-4001-9A9E-5FCE6B1B0162}"/>
    <hyperlink ref="E48" r:id="rId7" xr:uid="{CF0ECCDA-2567-411D-B6A2-DDACF211E815}"/>
    <hyperlink ref="E62" r:id="rId8" xr:uid="{8E9C1990-4EA6-47E0-9347-3924493D3496}"/>
    <hyperlink ref="E25" r:id="rId9" xr:uid="{DF828D4D-D9A4-436B-AD75-7ABBD872AD41}"/>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count="4">
        <x14:dataValidation type="list" allowBlank="1" showInputMessage="1" showErrorMessage="1" xr:uid="{B81A52E4-197D-4379-8D8B-174448F6BC05}">
          <x14:formula1>
            <xm:f>Lists!$A$3:$A$246</xm:f>
          </x14:formula1>
          <xm:sqref>E14</xm:sqref>
        </x14:dataValidation>
        <x14:dataValidation type="list" allowBlank="1" showInputMessage="1" showErrorMessage="1" xr:uid="{76B746E4-3076-41DF-AB59-BEF5504C54F1}">
          <x14:formula1>
            <xm:f>Lists!$C$3:$C$246</xm:f>
          </x14:formula1>
          <xm:sqref>E15</xm:sqref>
        </x14:dataValidation>
        <x14:dataValidation type="list" allowBlank="1" showInputMessage="1" showErrorMessage="1" xr:uid="{9F975E2A-8ED5-431D-9554-A4884269EEF0}">
          <x14:formula1>
            <xm:f>Lists!$G$3:$G$246</xm:f>
          </x14:formula1>
          <xm:sqref>E16</xm:sqref>
        </x14:dataValidation>
        <x14:dataValidation type="list" allowBlank="1" showInputMessage="1" showErrorMessage="1" xr:uid="{7A065939-CB4A-4026-95E3-E5A52C1E94E0}">
          <x14:formula1>
            <xm:f>Lists!$E$3:$E$246</xm:f>
          </x14:formula1>
          <xm:sqref>E17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B5E47-740A-43BD-8F82-5349C440BCBC}">
  <sheetPr>
    <tabColor theme="0"/>
    <pageSetUpPr fitToPage="1"/>
  </sheetPr>
  <dimension ref="A1:P229"/>
  <sheetViews>
    <sheetView showGridLines="0" tabSelected="1" topLeftCell="A87" zoomScale="60" zoomScaleNormal="60" workbookViewId="0">
      <selection activeCell="C79" sqref="C79"/>
    </sheetView>
  </sheetViews>
  <sheetFormatPr defaultColWidth="4" defaultRowHeight="24" customHeight="1" x14ac:dyDescent="0.35"/>
  <cols>
    <col min="1" max="1" width="4" style="134"/>
    <col min="2" max="2" width="82.81640625" style="134" customWidth="1"/>
    <col min="3" max="3" width="4" style="134" bestFit="1" customWidth="1"/>
    <col min="4" max="4" width="57.26953125" style="134" customWidth="1"/>
    <col min="5" max="5" width="5.453125" style="134" customWidth="1"/>
    <col min="6" max="6" width="53.26953125" style="134" customWidth="1"/>
    <col min="7" max="7" width="4" style="134"/>
    <col min="8" max="8" width="59.81640625" style="134" customWidth="1"/>
    <col min="9" max="9" width="5.1796875" style="134" bestFit="1" customWidth="1"/>
    <col min="10" max="10" width="36.7265625" style="134" customWidth="1"/>
    <col min="11" max="15" width="4" style="134"/>
    <col min="16" max="16" width="42" style="134" bestFit="1" customWidth="1"/>
    <col min="17" max="16384" width="4" style="134"/>
  </cols>
  <sheetData>
    <row r="1" spans="2:16" ht="20" x14ac:dyDescent="0.35"/>
    <row r="2" spans="2:16" ht="20" x14ac:dyDescent="0.35">
      <c r="B2" s="342" t="s">
        <v>118</v>
      </c>
      <c r="C2" s="342"/>
      <c r="D2" s="342"/>
      <c r="E2" s="342"/>
      <c r="F2" s="342"/>
      <c r="G2" s="342"/>
      <c r="H2" s="342"/>
    </row>
    <row r="3" spans="2:16" ht="20" x14ac:dyDescent="0.35">
      <c r="B3" s="343" t="s">
        <v>39</v>
      </c>
      <c r="C3" s="343"/>
      <c r="D3" s="343"/>
      <c r="E3" s="343"/>
      <c r="F3" s="343"/>
      <c r="G3" s="343"/>
      <c r="H3" s="343"/>
    </row>
    <row r="4" spans="2:16" ht="17.149999999999999" customHeight="1" x14ac:dyDescent="0.35">
      <c r="B4" s="344" t="s">
        <v>119</v>
      </c>
      <c r="C4" s="344"/>
      <c r="D4" s="344"/>
      <c r="E4" s="344"/>
      <c r="F4" s="344"/>
      <c r="G4" s="344"/>
      <c r="H4" s="344"/>
    </row>
    <row r="5" spans="2:16" ht="69.75" customHeight="1" x14ac:dyDescent="0.35">
      <c r="B5" s="341" t="s">
        <v>120</v>
      </c>
      <c r="C5" s="341"/>
      <c r="D5" s="341"/>
      <c r="E5" s="341"/>
      <c r="F5" s="341"/>
      <c r="G5" s="341"/>
      <c r="H5" s="341"/>
    </row>
    <row r="6" spans="2:16" ht="60" customHeight="1" x14ac:dyDescent="0.4">
      <c r="B6" s="341" t="s">
        <v>121</v>
      </c>
      <c r="C6" s="341"/>
      <c r="D6" s="341"/>
      <c r="E6" s="341"/>
      <c r="F6" s="341"/>
      <c r="G6" s="341"/>
      <c r="H6" s="341"/>
      <c r="P6" s="135"/>
    </row>
    <row r="7" spans="2:16" ht="15" customHeight="1" x14ac:dyDescent="0.35">
      <c r="B7" s="341" t="s">
        <v>122</v>
      </c>
      <c r="C7" s="341"/>
      <c r="D7" s="341"/>
      <c r="E7" s="341"/>
      <c r="F7" s="341"/>
      <c r="G7" s="341"/>
      <c r="H7" s="341"/>
    </row>
    <row r="8" spans="2:16" ht="56.25" customHeight="1" x14ac:dyDescent="0.35">
      <c r="B8" s="341" t="s">
        <v>123</v>
      </c>
      <c r="C8" s="341"/>
      <c r="D8" s="341"/>
      <c r="E8" s="341"/>
      <c r="F8" s="341"/>
      <c r="G8" s="341"/>
      <c r="H8" s="341"/>
    </row>
    <row r="9" spans="2:16" ht="15" customHeight="1" x14ac:dyDescent="0.4">
      <c r="B9" s="346" t="s">
        <v>43</v>
      </c>
      <c r="C9" s="346"/>
      <c r="D9" s="346"/>
      <c r="E9" s="346"/>
      <c r="F9" s="346"/>
      <c r="G9" s="346"/>
      <c r="H9" s="346"/>
    </row>
    <row r="10" spans="2:16" ht="15" customHeight="1" x14ac:dyDescent="0.4">
      <c r="E10" s="136"/>
      <c r="F10" s="136"/>
      <c r="G10" s="136"/>
      <c r="H10" s="136"/>
    </row>
    <row r="11" spans="2:16" ht="20" x14ac:dyDescent="0.35">
      <c r="B11" s="137" t="s">
        <v>44</v>
      </c>
      <c r="C11" s="138"/>
      <c r="D11" s="139" t="s">
        <v>45</v>
      </c>
      <c r="E11" s="138"/>
      <c r="F11" s="140" t="s">
        <v>20</v>
      </c>
    </row>
    <row r="12" spans="2:16" ht="20" x14ac:dyDescent="0.35"/>
    <row r="13" spans="2:16" ht="20" x14ac:dyDescent="0.35">
      <c r="B13" s="141" t="s">
        <v>124</v>
      </c>
      <c r="D13" s="142"/>
      <c r="F13" s="142"/>
    </row>
    <row r="14" spans="2:16" ht="20" x14ac:dyDescent="0.35">
      <c r="B14" s="143" t="s">
        <v>125</v>
      </c>
      <c r="D14" s="143"/>
      <c r="F14" s="143"/>
    </row>
    <row r="15" spans="2:16" ht="20" x14ac:dyDescent="0.35">
      <c r="B15" s="144"/>
      <c r="D15" s="145"/>
      <c r="F15" s="145"/>
    </row>
    <row r="16" spans="2:16" s="147" customFormat="1" ht="20" x14ac:dyDescent="0.35">
      <c r="B16" s="146" t="s">
        <v>126</v>
      </c>
      <c r="D16" s="146" t="s">
        <v>127</v>
      </c>
      <c r="F16" s="146" t="s">
        <v>128</v>
      </c>
      <c r="H16" s="148" t="s">
        <v>129</v>
      </c>
    </row>
    <row r="17" spans="1:8" ht="32.25" customHeight="1" x14ac:dyDescent="0.35">
      <c r="B17" s="149" t="s">
        <v>130</v>
      </c>
      <c r="D17" s="150"/>
      <c r="F17" s="150"/>
      <c r="H17" s="151"/>
    </row>
    <row r="18" spans="1:8" ht="20" x14ac:dyDescent="0.35">
      <c r="B18" s="152" t="s">
        <v>131</v>
      </c>
      <c r="D18" s="153"/>
      <c r="F18" s="154"/>
      <c r="H18" s="155"/>
    </row>
    <row r="19" spans="1:8" ht="40" x14ac:dyDescent="0.35">
      <c r="B19" s="156" t="s">
        <v>132</v>
      </c>
      <c r="D19" s="154" t="s">
        <v>79</v>
      </c>
      <c r="F19" s="154" t="s">
        <v>133</v>
      </c>
      <c r="H19" s="155"/>
    </row>
    <row r="20" spans="1:8" ht="40" x14ac:dyDescent="0.35">
      <c r="B20" s="156" t="s">
        <v>134</v>
      </c>
      <c r="D20" s="154" t="s">
        <v>79</v>
      </c>
      <c r="F20" s="154" t="s">
        <v>133</v>
      </c>
      <c r="H20" s="155"/>
    </row>
    <row r="21" spans="1:8" ht="40" x14ac:dyDescent="0.35">
      <c r="B21" s="156" t="s">
        <v>135</v>
      </c>
      <c r="D21" s="154" t="s">
        <v>79</v>
      </c>
      <c r="F21" s="154" t="s">
        <v>133</v>
      </c>
      <c r="H21" s="155"/>
    </row>
    <row r="22" spans="1:8" ht="40" x14ac:dyDescent="0.35">
      <c r="B22" s="157" t="s">
        <v>136</v>
      </c>
      <c r="D22" s="158" t="s">
        <v>79</v>
      </c>
      <c r="F22" s="154" t="s">
        <v>133</v>
      </c>
      <c r="H22" s="155"/>
    </row>
    <row r="23" spans="1:8" ht="20" x14ac:dyDescent="0.35">
      <c r="B23" s="144"/>
      <c r="D23" s="145"/>
      <c r="F23" s="145"/>
    </row>
    <row r="24" spans="1:8" ht="20" x14ac:dyDescent="0.35">
      <c r="B24" s="149" t="s">
        <v>137</v>
      </c>
      <c r="D24" s="150"/>
      <c r="F24" s="150"/>
      <c r="H24" s="151"/>
    </row>
    <row r="25" spans="1:8" ht="20" x14ac:dyDescent="0.35">
      <c r="B25" s="152" t="s">
        <v>131</v>
      </c>
      <c r="D25" s="153"/>
      <c r="F25" s="153"/>
      <c r="H25" s="155"/>
    </row>
    <row r="26" spans="1:8" ht="60" x14ac:dyDescent="0.35">
      <c r="B26" s="156" t="s">
        <v>138</v>
      </c>
      <c r="D26" s="154" t="s">
        <v>139</v>
      </c>
      <c r="F26" s="154" t="s">
        <v>68</v>
      </c>
      <c r="G26" s="159"/>
      <c r="H26" s="160"/>
    </row>
    <row r="27" spans="1:8" ht="60" x14ac:dyDescent="0.35">
      <c r="A27" s="161"/>
      <c r="B27" s="162" t="s">
        <v>140</v>
      </c>
      <c r="C27" s="163"/>
      <c r="D27" s="154" t="s">
        <v>139</v>
      </c>
      <c r="F27" s="154" t="s">
        <v>68</v>
      </c>
      <c r="G27" s="159"/>
      <c r="H27" s="160"/>
    </row>
    <row r="28" spans="1:8" ht="60" x14ac:dyDescent="0.35">
      <c r="B28" s="156" t="s">
        <v>141</v>
      </c>
      <c r="D28" s="154" t="s">
        <v>139</v>
      </c>
      <c r="F28" s="154" t="s">
        <v>68</v>
      </c>
      <c r="G28" s="159"/>
      <c r="H28" s="160"/>
    </row>
    <row r="29" spans="1:8" ht="60" x14ac:dyDescent="0.35">
      <c r="B29" s="164" t="s">
        <v>140</v>
      </c>
      <c r="C29" s="163"/>
      <c r="D29" s="154" t="s">
        <v>139</v>
      </c>
      <c r="F29" s="154" t="s">
        <v>68</v>
      </c>
      <c r="G29" s="159"/>
      <c r="H29" s="160"/>
    </row>
    <row r="30" spans="1:8" ht="60" x14ac:dyDescent="0.35">
      <c r="B30" s="156" t="s">
        <v>142</v>
      </c>
      <c r="D30" s="154" t="s">
        <v>139</v>
      </c>
      <c r="F30" s="154" t="s">
        <v>68</v>
      </c>
      <c r="G30" s="159"/>
      <c r="H30" s="160"/>
    </row>
    <row r="31" spans="1:8" ht="20" x14ac:dyDescent="0.35">
      <c r="B31" s="165" t="s">
        <v>143</v>
      </c>
      <c r="C31" s="163"/>
      <c r="D31" s="158" t="s">
        <v>106</v>
      </c>
      <c r="F31" s="154"/>
      <c r="H31" s="155"/>
    </row>
    <row r="32" spans="1:8" ht="20" x14ac:dyDescent="0.35">
      <c r="B32" s="166"/>
      <c r="D32" s="145"/>
      <c r="F32" s="145"/>
      <c r="H32" s="167"/>
    </row>
    <row r="33" spans="2:8" ht="20" x14ac:dyDescent="0.35">
      <c r="B33" s="149" t="s">
        <v>144</v>
      </c>
      <c r="D33" s="168"/>
      <c r="F33" s="168"/>
      <c r="H33" s="151"/>
    </row>
    <row r="34" spans="2:8" ht="60" x14ac:dyDescent="0.35">
      <c r="B34" s="152" t="s">
        <v>145</v>
      </c>
      <c r="D34" s="154" t="s">
        <v>139</v>
      </c>
      <c r="F34" s="154" t="s">
        <v>68</v>
      </c>
      <c r="H34" s="160"/>
    </row>
    <row r="35" spans="2:8" ht="60" x14ac:dyDescent="0.35">
      <c r="B35" s="152" t="s">
        <v>146</v>
      </c>
      <c r="D35" s="154" t="s">
        <v>139</v>
      </c>
      <c r="F35" s="154" t="s">
        <v>68</v>
      </c>
      <c r="H35" s="160"/>
    </row>
    <row r="36" spans="2:8" ht="20" x14ac:dyDescent="0.35">
      <c r="B36" s="169" t="s">
        <v>147</v>
      </c>
      <c r="D36" s="154" t="s">
        <v>106</v>
      </c>
      <c r="F36" s="154"/>
      <c r="H36" s="170"/>
    </row>
    <row r="37" spans="2:8" ht="20" x14ac:dyDescent="0.35">
      <c r="B37" s="144"/>
      <c r="D37" s="145"/>
      <c r="F37" s="145"/>
    </row>
    <row r="38" spans="2:8" ht="20" x14ac:dyDescent="0.35">
      <c r="B38" s="149" t="s">
        <v>148</v>
      </c>
      <c r="D38" s="168"/>
      <c r="F38" s="168"/>
      <c r="H38" s="151"/>
    </row>
    <row r="39" spans="2:8" ht="60" x14ac:dyDescent="0.35">
      <c r="B39" s="171" t="s">
        <v>149</v>
      </c>
      <c r="D39" s="154" t="s">
        <v>139</v>
      </c>
      <c r="F39" s="154" t="s">
        <v>68</v>
      </c>
      <c r="H39" s="160"/>
    </row>
    <row r="40" spans="2:8" ht="20" x14ac:dyDescent="0.35">
      <c r="B40" s="172" t="s">
        <v>150</v>
      </c>
      <c r="D40" s="154" t="s">
        <v>107</v>
      </c>
      <c r="F40" s="154"/>
      <c r="H40" s="160"/>
    </row>
    <row r="41" spans="2:8" ht="20" x14ac:dyDescent="0.35">
      <c r="B41" s="152" t="s">
        <v>151</v>
      </c>
      <c r="D41" s="154" t="s">
        <v>107</v>
      </c>
      <c r="F41" s="154"/>
      <c r="H41" s="155"/>
    </row>
    <row r="42" spans="2:8" ht="20" x14ac:dyDescent="0.35">
      <c r="B42" s="152" t="s">
        <v>152</v>
      </c>
      <c r="D42" s="154" t="s">
        <v>107</v>
      </c>
      <c r="F42" s="154"/>
      <c r="H42" s="155"/>
    </row>
    <row r="43" spans="2:8" ht="20" x14ac:dyDescent="0.35">
      <c r="B43" s="169" t="s">
        <v>153</v>
      </c>
      <c r="D43" s="154" t="s">
        <v>106</v>
      </c>
      <c r="F43" s="154"/>
      <c r="H43" s="170"/>
    </row>
    <row r="44" spans="2:8" ht="20" x14ac:dyDescent="0.35">
      <c r="B44" s="144"/>
      <c r="D44" s="145"/>
      <c r="F44" s="145"/>
    </row>
    <row r="45" spans="2:8" ht="20" x14ac:dyDescent="0.35">
      <c r="B45" s="149" t="s">
        <v>154</v>
      </c>
      <c r="D45" s="173"/>
      <c r="F45" s="173"/>
      <c r="H45" s="151"/>
    </row>
    <row r="46" spans="2:8" ht="100" x14ac:dyDescent="0.35">
      <c r="B46" s="171" t="s">
        <v>155</v>
      </c>
      <c r="D46" s="154" t="s">
        <v>139</v>
      </c>
      <c r="F46" s="154" t="s">
        <v>156</v>
      </c>
      <c r="H46" s="174"/>
    </row>
    <row r="47" spans="2:8" ht="60" x14ac:dyDescent="0.5">
      <c r="B47" s="172" t="s">
        <v>157</v>
      </c>
      <c r="D47" s="154" t="s">
        <v>139</v>
      </c>
      <c r="F47" s="154" t="s">
        <v>68</v>
      </c>
      <c r="G47" s="175"/>
      <c r="H47" s="160"/>
    </row>
    <row r="48" spans="2:8" ht="20" x14ac:dyDescent="0.35">
      <c r="B48" s="176" t="s">
        <v>158</v>
      </c>
      <c r="D48" s="177" t="s">
        <v>159</v>
      </c>
      <c r="F48" s="158"/>
      <c r="H48" s="170"/>
    </row>
    <row r="49" spans="2:8" ht="20" x14ac:dyDescent="0.35">
      <c r="B49" s="144"/>
      <c r="D49" s="145"/>
      <c r="F49" s="145"/>
    </row>
    <row r="50" spans="2:8" ht="20" x14ac:dyDescent="0.35">
      <c r="B50" s="149" t="s">
        <v>160</v>
      </c>
      <c r="D50" s="173"/>
      <c r="F50" s="173"/>
      <c r="H50" s="151"/>
    </row>
    <row r="51" spans="2:8" ht="60" x14ac:dyDescent="0.35">
      <c r="B51" s="171" t="s">
        <v>161</v>
      </c>
      <c r="D51" s="154" t="s">
        <v>139</v>
      </c>
      <c r="F51" s="154" t="s">
        <v>68</v>
      </c>
      <c r="H51" s="160"/>
    </row>
    <row r="52" spans="2:8" ht="60" x14ac:dyDescent="0.35">
      <c r="B52" s="172" t="s">
        <v>162</v>
      </c>
      <c r="D52" s="154" t="s">
        <v>139</v>
      </c>
      <c r="F52" s="154" t="s">
        <v>68</v>
      </c>
      <c r="H52" s="160"/>
    </row>
    <row r="53" spans="2:8" ht="73.5" customHeight="1" x14ac:dyDescent="0.35">
      <c r="B53" s="178" t="s">
        <v>163</v>
      </c>
      <c r="D53" s="154" t="s">
        <v>139</v>
      </c>
      <c r="F53" s="154" t="s">
        <v>68</v>
      </c>
      <c r="H53" s="160"/>
    </row>
    <row r="54" spans="2:8" ht="20" x14ac:dyDescent="0.35">
      <c r="B54" s="144"/>
      <c r="D54" s="145"/>
      <c r="F54" s="145"/>
    </row>
    <row r="55" spans="2:8" ht="20" x14ac:dyDescent="0.35">
      <c r="B55" s="149" t="s">
        <v>164</v>
      </c>
      <c r="D55" s="173"/>
      <c r="F55" s="173"/>
      <c r="H55" s="151"/>
    </row>
    <row r="56" spans="2:8" ht="60" x14ac:dyDescent="0.35">
      <c r="B56" s="169" t="s">
        <v>165</v>
      </c>
      <c r="D56" s="154" t="s">
        <v>139</v>
      </c>
      <c r="F56" s="154" t="s">
        <v>68</v>
      </c>
      <c r="H56" s="160"/>
    </row>
    <row r="57" spans="2:8" ht="20" x14ac:dyDescent="0.35">
      <c r="B57" s="144"/>
      <c r="D57" s="145"/>
      <c r="F57" s="145"/>
    </row>
    <row r="58" spans="2:8" ht="20" x14ac:dyDescent="0.35">
      <c r="B58" s="149" t="s">
        <v>166</v>
      </c>
      <c r="D58" s="173"/>
      <c r="F58" s="173"/>
      <c r="H58" s="151"/>
    </row>
    <row r="59" spans="2:8" ht="20" x14ac:dyDescent="0.35">
      <c r="B59" s="179" t="s">
        <v>167</v>
      </c>
      <c r="D59" s="180"/>
      <c r="F59" s="180"/>
      <c r="H59" s="155"/>
    </row>
    <row r="60" spans="2:8" ht="28" x14ac:dyDescent="0.35">
      <c r="B60" s="171" t="s">
        <v>168</v>
      </c>
      <c r="D60" s="154" t="s">
        <v>79</v>
      </c>
      <c r="F60" s="181" t="s">
        <v>169</v>
      </c>
      <c r="H60" s="160"/>
    </row>
    <row r="61" spans="2:8" ht="160" x14ac:dyDescent="0.35">
      <c r="B61" s="171" t="s">
        <v>170</v>
      </c>
      <c r="D61" s="154" t="s">
        <v>79</v>
      </c>
      <c r="F61" s="154" t="s">
        <v>171</v>
      </c>
      <c r="H61" s="160"/>
    </row>
    <row r="62" spans="2:8" ht="26.5" x14ac:dyDescent="0.35">
      <c r="B62" s="182" t="s">
        <v>172</v>
      </c>
      <c r="D62" s="183">
        <v>26789852</v>
      </c>
      <c r="F62" s="154" t="s">
        <v>173</v>
      </c>
      <c r="H62" s="184"/>
    </row>
    <row r="63" spans="2:8" ht="25.5" customHeight="1" x14ac:dyDescent="0.35">
      <c r="B63" s="172" t="str">
        <f>LEFT(B62,SEARCH(",",B62))&amp;" value"</f>
        <v>Crude oil (2709), value</v>
      </c>
      <c r="D63" s="183">
        <v>6848000000</v>
      </c>
      <c r="F63" s="154" t="s">
        <v>174</v>
      </c>
      <c r="H63" s="184"/>
    </row>
    <row r="64" spans="2:8" ht="29.25" customHeight="1" x14ac:dyDescent="0.35">
      <c r="B64" s="182" t="s">
        <v>175</v>
      </c>
      <c r="D64" s="183">
        <v>39717808</v>
      </c>
      <c r="F64" s="154" t="s">
        <v>176</v>
      </c>
      <c r="H64" s="184"/>
    </row>
    <row r="65" spans="2:8" ht="28.5" customHeight="1" x14ac:dyDescent="0.35">
      <c r="B65" s="172" t="str">
        <f>LEFT(B64,SEARCH(",",B64))&amp;" value"</f>
        <v>Natural gas (2711), value</v>
      </c>
      <c r="D65" s="183">
        <v>3298000000</v>
      </c>
      <c r="F65" s="154" t="s">
        <v>174</v>
      </c>
      <c r="H65" s="184"/>
    </row>
    <row r="66" spans="2:8" ht="26.5" x14ac:dyDescent="0.35">
      <c r="B66" s="182" t="s">
        <v>177</v>
      </c>
      <c r="D66" s="185">
        <v>36.530999999999999</v>
      </c>
      <c r="F66" s="154" t="s">
        <v>178</v>
      </c>
      <c r="H66" s="184"/>
    </row>
    <row r="67" spans="2:8" ht="26.5" x14ac:dyDescent="0.35">
      <c r="B67" s="172" t="str">
        <f>LEFT(B66,SEARCH(",",B66))&amp;" value"</f>
        <v>Gold (7108), value</v>
      </c>
      <c r="D67" s="183">
        <v>83713159226</v>
      </c>
      <c r="F67" s="154" t="s">
        <v>57</v>
      </c>
      <c r="H67" s="184"/>
    </row>
    <row r="68" spans="2:8" ht="26.5" x14ac:dyDescent="0.35">
      <c r="B68" s="182" t="s">
        <v>179</v>
      </c>
      <c r="D68" s="186">
        <v>740.14</v>
      </c>
      <c r="F68" s="154" t="s">
        <v>178</v>
      </c>
      <c r="H68" s="184"/>
    </row>
    <row r="69" spans="2:8" ht="26.5" x14ac:dyDescent="0.35">
      <c r="B69" s="172" t="str">
        <f>LEFT(B68,SEARCH(",",B68))&amp;" value"</f>
        <v>Silver (7106), value</v>
      </c>
      <c r="D69" s="183">
        <v>17804055159</v>
      </c>
      <c r="F69" s="154" t="s">
        <v>57</v>
      </c>
      <c r="H69" s="184"/>
    </row>
    <row r="70" spans="2:8" ht="26.5" x14ac:dyDescent="0.35">
      <c r="B70" s="182" t="s">
        <v>180</v>
      </c>
      <c r="D70" s="183">
        <v>11288</v>
      </c>
      <c r="F70" s="154" t="s">
        <v>178</v>
      </c>
      <c r="H70" s="184"/>
    </row>
    <row r="71" spans="2:8" ht="26.5" x14ac:dyDescent="0.35">
      <c r="B71" s="172" t="str">
        <f>LEFT(B70,SEARCH(",",B70))&amp;" value"</f>
        <v>Zinc (2608), value</v>
      </c>
      <c r="D71" s="183">
        <v>1348586176</v>
      </c>
      <c r="F71" s="154" t="s">
        <v>57</v>
      </c>
      <c r="H71" s="184"/>
    </row>
    <row r="72" spans="2:8" ht="26.5" x14ac:dyDescent="0.35">
      <c r="B72" s="182" t="s">
        <v>181</v>
      </c>
      <c r="D72" s="183">
        <v>22993</v>
      </c>
      <c r="F72" s="154" t="s">
        <v>178</v>
      </c>
      <c r="H72" s="184" t="s">
        <v>182</v>
      </c>
    </row>
    <row r="73" spans="2:8" ht="26.5" x14ac:dyDescent="0.35">
      <c r="B73" s="172" t="str">
        <f>LEFT(B72,SEARCH(",",B72))&amp;" value"</f>
        <v>Lead (2607), value</v>
      </c>
      <c r="D73" s="183">
        <v>2454376894</v>
      </c>
      <c r="F73" s="154" t="s">
        <v>57</v>
      </c>
      <c r="H73" s="184" t="s">
        <v>183</v>
      </c>
    </row>
    <row r="74" spans="2:8" ht="47.5" customHeight="1" x14ac:dyDescent="0.35">
      <c r="B74" s="182" t="s">
        <v>184</v>
      </c>
      <c r="D74" s="183">
        <v>3511</v>
      </c>
      <c r="F74" s="154" t="s">
        <v>178</v>
      </c>
      <c r="H74" s="184" t="s">
        <v>185</v>
      </c>
    </row>
    <row r="75" spans="2:8" ht="44.15" customHeight="1" x14ac:dyDescent="0.35">
      <c r="B75" s="172" t="str">
        <f>LEFT(B74,SEARCH(",",B74))&amp;" value"</f>
        <v>Mineral substances not elsewhere specified (2530), value</v>
      </c>
      <c r="D75" s="183">
        <v>8130249</v>
      </c>
      <c r="F75" s="154" t="s">
        <v>57</v>
      </c>
      <c r="H75" s="184" t="s">
        <v>183</v>
      </c>
    </row>
    <row r="76" spans="2:8" ht="51.65" customHeight="1" x14ac:dyDescent="0.35">
      <c r="B76" s="182" t="s">
        <v>195</v>
      </c>
      <c r="D76" s="183">
        <v>26846</v>
      </c>
      <c r="F76" s="154" t="s">
        <v>178</v>
      </c>
      <c r="H76" s="184" t="s">
        <v>186</v>
      </c>
    </row>
    <row r="77" spans="2:8" ht="66" customHeight="1" x14ac:dyDescent="0.35">
      <c r="B77" s="172" t="s">
        <v>2152</v>
      </c>
      <c r="D77" s="186"/>
      <c r="F77" s="154" t="s">
        <v>57</v>
      </c>
      <c r="H77" s="184" t="s">
        <v>183</v>
      </c>
    </row>
    <row r="78" spans="2:8" ht="36.65" customHeight="1" x14ac:dyDescent="0.35">
      <c r="B78" s="182" t="s">
        <v>195</v>
      </c>
      <c r="D78" s="183">
        <v>5685</v>
      </c>
      <c r="F78" s="154" t="s">
        <v>178</v>
      </c>
      <c r="H78" s="184" t="s">
        <v>2150</v>
      </c>
    </row>
    <row r="79" spans="2:8" ht="23.5" customHeight="1" x14ac:dyDescent="0.35">
      <c r="B79" s="172" t="s">
        <v>2152</v>
      </c>
      <c r="D79" s="186"/>
      <c r="F79" s="154" t="s">
        <v>57</v>
      </c>
      <c r="H79" s="184" t="s">
        <v>2151</v>
      </c>
    </row>
    <row r="80" spans="2:8" ht="20" x14ac:dyDescent="0.35">
      <c r="B80" s="144"/>
      <c r="D80" s="145"/>
      <c r="F80" s="145"/>
    </row>
    <row r="81" spans="2:8" ht="20" x14ac:dyDescent="0.35">
      <c r="B81" s="149" t="s">
        <v>187</v>
      </c>
      <c r="D81" s="173"/>
      <c r="F81" s="173"/>
      <c r="H81" s="151"/>
    </row>
    <row r="82" spans="2:8" ht="84" x14ac:dyDescent="0.35">
      <c r="B82" s="171" t="s">
        <v>188</v>
      </c>
      <c r="D82" s="154" t="s">
        <v>79</v>
      </c>
      <c r="F82" s="187" t="s">
        <v>189</v>
      </c>
      <c r="H82" s="188" t="s">
        <v>190</v>
      </c>
    </row>
    <row r="83" spans="2:8" ht="106" x14ac:dyDescent="0.35">
      <c r="B83" s="171" t="s">
        <v>191</v>
      </c>
      <c r="D83" s="154" t="s">
        <v>79</v>
      </c>
      <c r="F83" s="189" t="s">
        <v>189</v>
      </c>
      <c r="H83" s="188" t="s">
        <v>190</v>
      </c>
    </row>
    <row r="84" spans="2:8" ht="26.5" x14ac:dyDescent="0.35">
      <c r="B84" s="299" t="s">
        <v>172</v>
      </c>
      <c r="D84" s="191">
        <v>4890964</v>
      </c>
      <c r="F84" s="190" t="s">
        <v>173</v>
      </c>
      <c r="H84" s="188" t="s">
        <v>192</v>
      </c>
    </row>
    <row r="85" spans="2:8" ht="26.5" x14ac:dyDescent="0.35">
      <c r="B85" s="172" t="str">
        <f>LEFT(B84,SEARCH(",",B84))&amp;" value"</f>
        <v>Crude oil (2709), value</v>
      </c>
      <c r="D85" s="191">
        <v>1024000000</v>
      </c>
      <c r="F85" s="190" t="s">
        <v>174</v>
      </c>
      <c r="H85" s="188" t="s">
        <v>192</v>
      </c>
    </row>
    <row r="86" spans="2:8" ht="26.5" x14ac:dyDescent="0.35">
      <c r="B86" s="299" t="s">
        <v>175</v>
      </c>
      <c r="D86" s="191">
        <v>1204541000</v>
      </c>
      <c r="F86" s="190" t="s">
        <v>176</v>
      </c>
      <c r="H86" s="188" t="s">
        <v>192</v>
      </c>
    </row>
    <row r="87" spans="2:8" ht="26.5" x14ac:dyDescent="0.35">
      <c r="B87" s="172" t="str">
        <f>LEFT(B86,SEARCH(",",B86))&amp;" value"</f>
        <v>Natural gas (2711), value</v>
      </c>
      <c r="D87" s="191">
        <v>1618000000</v>
      </c>
      <c r="F87" s="190" t="s">
        <v>174</v>
      </c>
      <c r="H87" s="188" t="s">
        <v>192</v>
      </c>
    </row>
    <row r="88" spans="2:8" ht="26.5" x14ac:dyDescent="0.35">
      <c r="B88" s="299" t="s">
        <v>177</v>
      </c>
      <c r="D88" s="191">
        <v>233.86</v>
      </c>
      <c r="F88" s="190" t="s">
        <v>178</v>
      </c>
      <c r="H88" s="188" t="s">
        <v>193</v>
      </c>
    </row>
    <row r="89" spans="2:8" ht="26.5" x14ac:dyDescent="0.35">
      <c r="B89" s="172" t="str">
        <f>LEFT(B88,SEARCH(",",B88))&amp;" value"</f>
        <v>Gold (7108), value</v>
      </c>
      <c r="D89" s="191">
        <v>1763330000</v>
      </c>
      <c r="F89" s="190" t="s">
        <v>174</v>
      </c>
      <c r="H89" s="188" t="s">
        <v>193</v>
      </c>
    </row>
    <row r="90" spans="2:8" ht="26.5" x14ac:dyDescent="0.35">
      <c r="B90" s="299" t="s">
        <v>179</v>
      </c>
      <c r="D90" s="191">
        <v>30115.599999999999</v>
      </c>
      <c r="F90" s="190" t="s">
        <v>178</v>
      </c>
      <c r="H90" s="188" t="s">
        <v>193</v>
      </c>
    </row>
    <row r="91" spans="2:8" ht="26.5" x14ac:dyDescent="0.35">
      <c r="B91" s="172" t="str">
        <f>LEFT(B90,SEARCH(",",B90))&amp;" value"</f>
        <v>Silver (7106), value</v>
      </c>
      <c r="D91" s="191">
        <v>591590000</v>
      </c>
      <c r="F91" s="190" t="s">
        <v>174</v>
      </c>
      <c r="H91" s="188" t="s">
        <v>193</v>
      </c>
    </row>
    <row r="92" spans="2:8" ht="26.5" x14ac:dyDescent="0.35">
      <c r="B92" s="299" t="s">
        <v>194</v>
      </c>
      <c r="D92" s="191">
        <v>1068.5</v>
      </c>
      <c r="F92" s="190" t="s">
        <v>178</v>
      </c>
      <c r="H92" s="188" t="s">
        <v>193</v>
      </c>
    </row>
    <row r="93" spans="2:8" ht="26.5" x14ac:dyDescent="0.35">
      <c r="B93" s="172" t="str">
        <f>LEFT(B92,SEARCH(",",B92))&amp;" value"</f>
        <v>Copper (2603), value</v>
      </c>
      <c r="D93" s="191">
        <v>267354</v>
      </c>
      <c r="F93" s="190" t="s">
        <v>174</v>
      </c>
      <c r="H93" s="188" t="s">
        <v>193</v>
      </c>
    </row>
    <row r="94" spans="2:8" ht="26.5" x14ac:dyDescent="0.35">
      <c r="B94" s="299" t="s">
        <v>195</v>
      </c>
      <c r="D94" s="191">
        <v>29372.3</v>
      </c>
      <c r="F94" s="190" t="s">
        <v>178</v>
      </c>
      <c r="H94" s="188" t="s">
        <v>196</v>
      </c>
    </row>
    <row r="95" spans="2:8" ht="26.5" x14ac:dyDescent="0.35">
      <c r="B95" s="172" t="str">
        <f>LEFT(B94,SEARCH(",",B94))&amp;" value"</f>
        <v>Lithium (8506), value</v>
      </c>
      <c r="D95" s="191">
        <v>128870000</v>
      </c>
      <c r="F95" s="190" t="s">
        <v>174</v>
      </c>
      <c r="H95" s="188" t="s">
        <v>196</v>
      </c>
    </row>
    <row r="96" spans="2:8" ht="26.5" x14ac:dyDescent="0.35">
      <c r="B96" s="299" t="s">
        <v>180</v>
      </c>
      <c r="D96" s="192">
        <v>5749.5</v>
      </c>
      <c r="F96" s="190" t="s">
        <v>178</v>
      </c>
      <c r="H96" s="188" t="s">
        <v>193</v>
      </c>
    </row>
    <row r="97" spans="2:8" ht="26.5" x14ac:dyDescent="0.35">
      <c r="B97" s="172" t="str">
        <f>LEFT(B96,SEARCH(",",B96))&amp;" value"</f>
        <v>Zinc (2608), value</v>
      </c>
      <c r="D97" s="192">
        <v>5310000</v>
      </c>
      <c r="F97" s="190" t="s">
        <v>174</v>
      </c>
      <c r="H97" s="188" t="s">
        <v>193</v>
      </c>
    </row>
    <row r="98" spans="2:8" ht="26.5" x14ac:dyDescent="0.35">
      <c r="B98" s="299" t="s">
        <v>181</v>
      </c>
      <c r="D98" s="192">
        <v>3428.2</v>
      </c>
      <c r="F98" s="190" t="s">
        <v>178</v>
      </c>
      <c r="H98" s="188" t="s">
        <v>193</v>
      </c>
    </row>
    <row r="99" spans="2:8" ht="26.5" x14ac:dyDescent="0.35">
      <c r="B99" s="172" t="str">
        <f>LEFT(B98,SEARCH(",",B98))&amp;" value"</f>
        <v>Lead (2607), value</v>
      </c>
      <c r="D99" s="192">
        <v>6170000</v>
      </c>
      <c r="F99" s="190" t="s">
        <v>174</v>
      </c>
      <c r="H99" s="188" t="s">
        <v>193</v>
      </c>
    </row>
    <row r="100" spans="2:8" ht="26.5" x14ac:dyDescent="0.35">
      <c r="B100" s="299" t="s">
        <v>184</v>
      </c>
      <c r="D100" s="192">
        <v>11769.2</v>
      </c>
      <c r="F100" s="190" t="s">
        <v>178</v>
      </c>
      <c r="H100" s="188" t="s">
        <v>193</v>
      </c>
    </row>
    <row r="101" spans="2:8" ht="26.5" x14ac:dyDescent="0.35">
      <c r="B101" s="300" t="str">
        <f>LEFT(B100,SEARCH(",",B100))&amp;" value"</f>
        <v>Mineral substances not elsewhere specified (2530), value</v>
      </c>
      <c r="D101" s="301">
        <v>13580000</v>
      </c>
      <c r="F101" s="302" t="s">
        <v>174</v>
      </c>
      <c r="H101" s="303" t="s">
        <v>193</v>
      </c>
    </row>
    <row r="102" spans="2:8" ht="20" x14ac:dyDescent="0.35">
      <c r="B102" s="144"/>
      <c r="D102" s="145"/>
      <c r="F102" s="145"/>
    </row>
    <row r="103" spans="2:8" ht="20" x14ac:dyDescent="0.35">
      <c r="B103" s="149" t="s">
        <v>197</v>
      </c>
      <c r="D103" s="173"/>
      <c r="F103" s="193"/>
      <c r="H103" s="151"/>
    </row>
    <row r="104" spans="2:8" ht="147" customHeight="1" x14ac:dyDescent="0.35">
      <c r="B104" s="171" t="s">
        <v>198</v>
      </c>
      <c r="D104" s="154" t="s">
        <v>139</v>
      </c>
      <c r="F104" s="194" t="s">
        <v>68</v>
      </c>
      <c r="H104" s="195" t="s">
        <v>199</v>
      </c>
    </row>
    <row r="105" spans="2:8" ht="115" x14ac:dyDescent="0.35">
      <c r="B105" s="196" t="s">
        <v>200</v>
      </c>
      <c r="D105" s="154" t="s">
        <v>139</v>
      </c>
      <c r="F105" s="194" t="s">
        <v>68</v>
      </c>
      <c r="H105" s="195" t="s">
        <v>199</v>
      </c>
    </row>
    <row r="106" spans="2:8" ht="60" x14ac:dyDescent="0.35">
      <c r="B106" s="197" t="s">
        <v>201</v>
      </c>
      <c r="D106" s="198" t="s">
        <v>202</v>
      </c>
      <c r="F106" s="198" t="s">
        <v>203</v>
      </c>
      <c r="H106" s="170"/>
    </row>
    <row r="107" spans="2:8" ht="20" x14ac:dyDescent="0.35">
      <c r="B107" s="144"/>
      <c r="D107" s="145"/>
      <c r="F107" s="145"/>
    </row>
    <row r="108" spans="2:8" ht="20" x14ac:dyDescent="0.35">
      <c r="B108" s="149" t="s">
        <v>204</v>
      </c>
      <c r="D108" s="193"/>
      <c r="F108" s="193"/>
      <c r="H108" s="151"/>
    </row>
    <row r="109" spans="2:8" ht="40" x14ac:dyDescent="0.35">
      <c r="B109" s="196" t="s">
        <v>205</v>
      </c>
      <c r="D109" s="154" t="s">
        <v>106</v>
      </c>
      <c r="F109" s="154" t="s">
        <v>206</v>
      </c>
      <c r="H109" s="155"/>
    </row>
    <row r="110" spans="2:8" ht="20" x14ac:dyDescent="0.35">
      <c r="B110" s="199" t="s">
        <v>207</v>
      </c>
      <c r="C110" s="200"/>
      <c r="D110" s="150"/>
      <c r="E110" s="200"/>
      <c r="F110" s="150"/>
      <c r="H110" s="155"/>
    </row>
    <row r="111" spans="2:8" ht="20" x14ac:dyDescent="0.35">
      <c r="B111" s="182" t="s">
        <v>172</v>
      </c>
      <c r="D111" s="154"/>
      <c r="F111" s="154" t="s">
        <v>208</v>
      </c>
      <c r="H111" s="155"/>
    </row>
    <row r="112" spans="2:8" ht="20" x14ac:dyDescent="0.35">
      <c r="B112" s="182" t="s">
        <v>175</v>
      </c>
      <c r="D112" s="154"/>
      <c r="F112" s="154" t="s">
        <v>176</v>
      </c>
      <c r="H112" s="155"/>
    </row>
    <row r="113" spans="2:8" ht="20" x14ac:dyDescent="0.35">
      <c r="B113" s="201" t="s">
        <v>209</v>
      </c>
      <c r="C113" s="202"/>
      <c r="D113" s="158"/>
      <c r="E113" s="202"/>
      <c r="F113" s="158" t="s">
        <v>210</v>
      </c>
      <c r="H113" s="155"/>
    </row>
    <row r="114" spans="2:8" ht="20" x14ac:dyDescent="0.35">
      <c r="B114" s="199" t="s">
        <v>211</v>
      </c>
      <c r="C114" s="200"/>
      <c r="D114" s="150"/>
      <c r="E114" s="200"/>
      <c r="F114" s="150"/>
      <c r="H114" s="155"/>
    </row>
    <row r="115" spans="2:8" ht="20" x14ac:dyDescent="0.35">
      <c r="B115" s="182" t="s">
        <v>172</v>
      </c>
      <c r="D115" s="154"/>
      <c r="F115" s="154" t="s">
        <v>208</v>
      </c>
      <c r="H115" s="155"/>
    </row>
    <row r="116" spans="2:8" ht="20" x14ac:dyDescent="0.35">
      <c r="B116" s="172" t="s">
        <v>212</v>
      </c>
      <c r="D116" s="154"/>
      <c r="F116" s="154" t="s">
        <v>174</v>
      </c>
      <c r="H116" s="160"/>
    </row>
    <row r="117" spans="2:8" ht="20" x14ac:dyDescent="0.35">
      <c r="B117" s="182" t="s">
        <v>175</v>
      </c>
      <c r="D117" s="154"/>
      <c r="F117" s="154" t="s">
        <v>176</v>
      </c>
      <c r="H117" s="160"/>
    </row>
    <row r="118" spans="2:8" ht="20" x14ac:dyDescent="0.35">
      <c r="B118" s="172" t="s">
        <v>213</v>
      </c>
      <c r="D118" s="154"/>
      <c r="F118" s="154" t="s">
        <v>174</v>
      </c>
      <c r="H118" s="160"/>
    </row>
    <row r="119" spans="2:8" ht="20" x14ac:dyDescent="0.35">
      <c r="B119" s="182" t="s">
        <v>209</v>
      </c>
      <c r="D119" s="154"/>
      <c r="F119" s="154" t="s">
        <v>210</v>
      </c>
      <c r="H119" s="160"/>
    </row>
    <row r="120" spans="2:8" ht="20" x14ac:dyDescent="0.35">
      <c r="B120" s="172" t="s">
        <v>214</v>
      </c>
      <c r="D120" s="154"/>
      <c r="F120" s="154" t="s">
        <v>174</v>
      </c>
      <c r="H120" s="160"/>
    </row>
    <row r="121" spans="2:8" ht="40" x14ac:dyDescent="0.35">
      <c r="B121" s="203" t="s">
        <v>215</v>
      </c>
      <c r="C121" s="202"/>
      <c r="D121" s="158"/>
      <c r="E121" s="202"/>
      <c r="F121" s="158" t="s">
        <v>174</v>
      </c>
      <c r="G121" s="202"/>
      <c r="H121" s="170"/>
    </row>
    <row r="122" spans="2:8" ht="20" x14ac:dyDescent="0.35">
      <c r="B122" s="144"/>
      <c r="F122" s="204"/>
    </row>
    <row r="123" spans="2:8" ht="16.149999999999999" customHeight="1" x14ac:dyDescent="0.35">
      <c r="B123" s="149" t="s">
        <v>216</v>
      </c>
      <c r="D123" s="193"/>
      <c r="F123" s="193"/>
      <c r="H123" s="151"/>
    </row>
    <row r="124" spans="2:8" ht="40" x14ac:dyDescent="0.35">
      <c r="B124" s="196" t="s">
        <v>217</v>
      </c>
      <c r="D124" s="154" t="s">
        <v>106</v>
      </c>
      <c r="F124" s="154" t="s">
        <v>206</v>
      </c>
      <c r="H124" s="155"/>
    </row>
    <row r="125" spans="2:8" ht="30.75" customHeight="1" x14ac:dyDescent="0.35">
      <c r="B125" s="205" t="s">
        <v>218</v>
      </c>
      <c r="D125" s="158"/>
      <c r="F125" s="158" t="s">
        <v>174</v>
      </c>
      <c r="H125" s="170"/>
    </row>
    <row r="126" spans="2:8" ht="20" x14ac:dyDescent="0.35">
      <c r="B126" s="144"/>
      <c r="D126" s="145"/>
      <c r="F126" s="204"/>
    </row>
    <row r="127" spans="2:8" ht="20" x14ac:dyDescent="0.35">
      <c r="B127" s="149" t="s">
        <v>219</v>
      </c>
      <c r="D127" s="193"/>
      <c r="F127" s="193"/>
      <c r="H127" s="151"/>
    </row>
    <row r="128" spans="2:8" ht="65.25" customHeight="1" x14ac:dyDescent="0.35">
      <c r="B128" s="196" t="s">
        <v>220</v>
      </c>
      <c r="D128" s="154" t="s">
        <v>106</v>
      </c>
      <c r="F128" s="154" t="s">
        <v>221</v>
      </c>
      <c r="H128" s="155"/>
    </row>
    <row r="129" spans="2:8" ht="81" customHeight="1" x14ac:dyDescent="0.35">
      <c r="B129" s="205" t="s">
        <v>222</v>
      </c>
      <c r="D129" s="158"/>
      <c r="F129" s="158" t="s">
        <v>174</v>
      </c>
      <c r="H129" s="170"/>
    </row>
    <row r="130" spans="2:8" ht="20" x14ac:dyDescent="0.35">
      <c r="B130" s="144"/>
      <c r="D130" s="145"/>
      <c r="F130" s="204"/>
    </row>
    <row r="131" spans="2:8" ht="20" x14ac:dyDescent="0.35">
      <c r="B131" s="149" t="s">
        <v>223</v>
      </c>
      <c r="D131" s="193"/>
      <c r="F131" s="193"/>
      <c r="H131" s="151"/>
    </row>
    <row r="132" spans="2:8" ht="60" x14ac:dyDescent="0.35">
      <c r="B132" s="196" t="s">
        <v>224</v>
      </c>
      <c r="D132" s="154" t="s">
        <v>139</v>
      </c>
      <c r="F132" s="206" t="s">
        <v>68</v>
      </c>
      <c r="H132" s="155" t="s">
        <v>225</v>
      </c>
    </row>
    <row r="133" spans="2:8" ht="100.5" customHeight="1" x14ac:dyDescent="0.35">
      <c r="B133" s="205" t="s">
        <v>226</v>
      </c>
      <c r="D133" s="158"/>
      <c r="F133" s="158" t="s">
        <v>174</v>
      </c>
      <c r="H133" s="207" t="s">
        <v>227</v>
      </c>
    </row>
    <row r="134" spans="2:8" ht="20" x14ac:dyDescent="0.35">
      <c r="B134" s="144"/>
      <c r="D134" s="145"/>
      <c r="F134" s="204"/>
    </row>
    <row r="135" spans="2:8" ht="20" x14ac:dyDescent="0.35">
      <c r="B135" s="149" t="s">
        <v>228</v>
      </c>
      <c r="D135" s="193"/>
      <c r="F135" s="193"/>
      <c r="H135" s="151"/>
    </row>
    <row r="136" spans="2:8" ht="40" x14ac:dyDescent="0.35">
      <c r="B136" s="196" t="s">
        <v>229</v>
      </c>
      <c r="D136" s="154" t="s">
        <v>106</v>
      </c>
      <c r="F136" s="154" t="s">
        <v>230</v>
      </c>
      <c r="H136" s="155" t="s">
        <v>231</v>
      </c>
    </row>
    <row r="137" spans="2:8" ht="20" x14ac:dyDescent="0.35">
      <c r="B137" s="205" t="s">
        <v>232</v>
      </c>
      <c r="D137" s="158"/>
      <c r="F137" s="158" t="s">
        <v>174</v>
      </c>
      <c r="H137" s="170"/>
    </row>
    <row r="138" spans="2:8" ht="20" x14ac:dyDescent="0.35">
      <c r="B138" s="144"/>
      <c r="D138" s="145"/>
      <c r="F138" s="204"/>
    </row>
    <row r="139" spans="2:8" ht="20" x14ac:dyDescent="0.35">
      <c r="B139" s="149" t="s">
        <v>233</v>
      </c>
      <c r="D139" s="193"/>
      <c r="F139" s="204"/>
      <c r="H139" s="151"/>
    </row>
    <row r="140" spans="2:8" ht="40" x14ac:dyDescent="0.35">
      <c r="B140" s="197" t="s">
        <v>234</v>
      </c>
      <c r="D140" s="208">
        <v>1.9917808219178081</v>
      </c>
      <c r="F140" s="204"/>
      <c r="H140" s="170"/>
    </row>
    <row r="141" spans="2:8" ht="20" x14ac:dyDescent="0.35">
      <c r="B141" s="144"/>
      <c r="D141" s="145"/>
      <c r="F141" s="204"/>
    </row>
    <row r="142" spans="2:8" ht="20" x14ac:dyDescent="0.35">
      <c r="B142" s="149" t="s">
        <v>235</v>
      </c>
      <c r="D142" s="193"/>
      <c r="F142" s="193"/>
      <c r="H142" s="151"/>
    </row>
    <row r="143" spans="2:8" ht="60" x14ac:dyDescent="0.35">
      <c r="B143" s="171" t="s">
        <v>236</v>
      </c>
      <c r="D143" s="154" t="s">
        <v>139</v>
      </c>
      <c r="F143" s="154" t="s">
        <v>68</v>
      </c>
      <c r="G143" s="209"/>
      <c r="H143" s="155" t="s">
        <v>237</v>
      </c>
    </row>
    <row r="144" spans="2:8" ht="60" x14ac:dyDescent="0.35">
      <c r="B144" s="172" t="s">
        <v>238</v>
      </c>
      <c r="D144" s="154" t="s">
        <v>139</v>
      </c>
      <c r="F144" s="154" t="s">
        <v>68</v>
      </c>
      <c r="H144" s="155" t="s">
        <v>237</v>
      </c>
    </row>
    <row r="145" spans="2:8" ht="60" x14ac:dyDescent="0.35">
      <c r="B145" s="152" t="s">
        <v>239</v>
      </c>
      <c r="D145" s="154" t="s">
        <v>139</v>
      </c>
      <c r="F145" s="154" t="s">
        <v>68</v>
      </c>
      <c r="H145" s="155" t="s">
        <v>237</v>
      </c>
    </row>
    <row r="146" spans="2:8" ht="60" x14ac:dyDescent="0.35">
      <c r="B146" s="156" t="s">
        <v>240</v>
      </c>
      <c r="D146" s="154" t="s">
        <v>139</v>
      </c>
      <c r="F146" s="154" t="s">
        <v>68</v>
      </c>
      <c r="H146" s="155" t="s">
        <v>237</v>
      </c>
    </row>
    <row r="147" spans="2:8" ht="60" x14ac:dyDescent="0.35">
      <c r="B147" s="152" t="s">
        <v>241</v>
      </c>
      <c r="D147" s="154" t="s">
        <v>139</v>
      </c>
      <c r="F147" s="154" t="s">
        <v>68</v>
      </c>
      <c r="H147" s="155" t="s">
        <v>237</v>
      </c>
    </row>
    <row r="148" spans="2:8" ht="60" x14ac:dyDescent="0.35">
      <c r="B148" s="157" t="s">
        <v>242</v>
      </c>
      <c r="D148" s="154" t="s">
        <v>139</v>
      </c>
      <c r="F148" s="154" t="s">
        <v>68</v>
      </c>
      <c r="H148" s="155" t="s">
        <v>237</v>
      </c>
    </row>
    <row r="149" spans="2:8" ht="20" x14ac:dyDescent="0.35">
      <c r="B149" s="144"/>
      <c r="D149" s="145"/>
      <c r="F149" s="204"/>
    </row>
    <row r="150" spans="2:8" ht="40" x14ac:dyDescent="0.35">
      <c r="B150" s="149" t="s">
        <v>243</v>
      </c>
      <c r="D150" s="193"/>
      <c r="F150" s="193"/>
      <c r="H150" s="155"/>
    </row>
    <row r="151" spans="2:8" ht="99.5" x14ac:dyDescent="0.35">
      <c r="B151" s="196" t="s">
        <v>244</v>
      </c>
      <c r="D151" s="154" t="s">
        <v>79</v>
      </c>
      <c r="E151" s="210"/>
      <c r="F151" s="154" t="s">
        <v>245</v>
      </c>
      <c r="G151" s="211"/>
      <c r="H151" s="212" t="s">
        <v>246</v>
      </c>
    </row>
    <row r="152" spans="2:8" ht="40" x14ac:dyDescent="0.35">
      <c r="B152" s="205" t="s">
        <v>247</v>
      </c>
      <c r="D152" s="154"/>
      <c r="F152" s="154" t="s">
        <v>88</v>
      </c>
      <c r="H152" s="170"/>
    </row>
    <row r="153" spans="2:8" ht="20" x14ac:dyDescent="0.35">
      <c r="B153" s="144"/>
      <c r="D153" s="145"/>
      <c r="F153" s="204"/>
    </row>
    <row r="154" spans="2:8" ht="20" x14ac:dyDescent="0.35">
      <c r="B154" s="149" t="s">
        <v>248</v>
      </c>
      <c r="D154" s="193"/>
      <c r="F154" s="193"/>
      <c r="H154" s="151"/>
    </row>
    <row r="155" spans="2:8" ht="40" x14ac:dyDescent="0.35">
      <c r="B155" s="196" t="s">
        <v>249</v>
      </c>
      <c r="D155" s="154" t="s">
        <v>106</v>
      </c>
      <c r="F155" s="154" t="s">
        <v>250</v>
      </c>
      <c r="H155" s="155"/>
    </row>
    <row r="156" spans="2:8" ht="40" x14ac:dyDescent="0.35">
      <c r="B156" s="213" t="s">
        <v>251</v>
      </c>
      <c r="D156" s="154"/>
      <c r="F156" s="154" t="s">
        <v>174</v>
      </c>
      <c r="H156" s="155"/>
    </row>
    <row r="157" spans="2:8" ht="40" x14ac:dyDescent="0.35">
      <c r="B157" s="205" t="s">
        <v>252</v>
      </c>
      <c r="D157" s="158"/>
      <c r="F157" s="158" t="s">
        <v>174</v>
      </c>
      <c r="H157" s="170"/>
    </row>
    <row r="158" spans="2:8" ht="20" x14ac:dyDescent="0.35">
      <c r="B158" s="144"/>
      <c r="D158" s="145"/>
      <c r="F158" s="204"/>
    </row>
    <row r="159" spans="2:8" ht="40" x14ac:dyDescent="0.35">
      <c r="B159" s="149" t="s">
        <v>253</v>
      </c>
      <c r="D159" s="193"/>
      <c r="F159" s="193"/>
      <c r="H159" s="151"/>
    </row>
    <row r="160" spans="2:8" ht="60" x14ac:dyDescent="0.35">
      <c r="B160" s="196" t="s">
        <v>254</v>
      </c>
      <c r="D160" s="154" t="s">
        <v>139</v>
      </c>
      <c r="F160" s="154" t="s">
        <v>68</v>
      </c>
      <c r="G160" s="211"/>
      <c r="H160" s="151" t="s">
        <v>255</v>
      </c>
    </row>
    <row r="161" spans="2:8" ht="60" x14ac:dyDescent="0.35">
      <c r="B161" s="196" t="s">
        <v>256</v>
      </c>
      <c r="D161" s="154" t="s">
        <v>139</v>
      </c>
      <c r="F161" s="154" t="s">
        <v>68</v>
      </c>
      <c r="G161" s="214"/>
      <c r="H161" s="151" t="s">
        <v>255</v>
      </c>
    </row>
    <row r="162" spans="2:8" ht="60" x14ac:dyDescent="0.35">
      <c r="B162" s="197" t="s">
        <v>257</v>
      </c>
      <c r="D162" s="154" t="s">
        <v>139</v>
      </c>
      <c r="F162" s="154" t="s">
        <v>258</v>
      </c>
      <c r="G162" s="215"/>
      <c r="H162" s="151" t="s">
        <v>255</v>
      </c>
    </row>
    <row r="163" spans="2:8" ht="20" x14ac:dyDescent="0.35">
      <c r="B163" s="144"/>
      <c r="D163" s="145"/>
      <c r="F163" s="204"/>
    </row>
    <row r="164" spans="2:8" ht="20" x14ac:dyDescent="0.35">
      <c r="B164" s="149" t="s">
        <v>259</v>
      </c>
      <c r="D164" s="193"/>
      <c r="F164" s="193"/>
      <c r="H164" s="151"/>
    </row>
    <row r="165" spans="2:8" ht="100" x14ac:dyDescent="0.35">
      <c r="B165" s="196" t="s">
        <v>260</v>
      </c>
      <c r="D165" s="154" t="s">
        <v>106</v>
      </c>
      <c r="F165" s="154" t="s">
        <v>261</v>
      </c>
      <c r="H165" s="160" t="s">
        <v>262</v>
      </c>
    </row>
    <row r="166" spans="2:8" ht="40" x14ac:dyDescent="0.35">
      <c r="B166" s="213" t="s">
        <v>263</v>
      </c>
      <c r="D166" s="154"/>
      <c r="F166" s="154" t="s">
        <v>174</v>
      </c>
      <c r="H166" s="155"/>
    </row>
    <row r="167" spans="2:8" ht="40" x14ac:dyDescent="0.35">
      <c r="B167" s="213" t="s">
        <v>264</v>
      </c>
      <c r="D167" s="154"/>
      <c r="E167" s="161"/>
      <c r="F167" s="154" t="s">
        <v>174</v>
      </c>
      <c r="H167" s="155"/>
    </row>
    <row r="168" spans="2:8" ht="20" x14ac:dyDescent="0.35">
      <c r="B168" s="196" t="s">
        <v>265</v>
      </c>
      <c r="D168" s="154" t="s">
        <v>106</v>
      </c>
      <c r="F168" s="216"/>
      <c r="H168" s="160"/>
    </row>
    <row r="169" spans="2:8" ht="40" x14ac:dyDescent="0.35">
      <c r="B169" s="213" t="s">
        <v>266</v>
      </c>
      <c r="D169" s="154"/>
      <c r="F169" s="154" t="s">
        <v>174</v>
      </c>
      <c r="H169" s="155"/>
    </row>
    <row r="170" spans="2:8" ht="40" x14ac:dyDescent="0.35">
      <c r="B170" s="213" t="s">
        <v>267</v>
      </c>
      <c r="D170" s="154"/>
      <c r="F170" s="154" t="s">
        <v>174</v>
      </c>
      <c r="H170" s="155"/>
    </row>
    <row r="171" spans="2:8" ht="40" x14ac:dyDescent="0.35">
      <c r="B171" s="196" t="s">
        <v>268</v>
      </c>
      <c r="D171" s="154" t="s">
        <v>106</v>
      </c>
      <c r="F171" s="154"/>
      <c r="H171" s="155"/>
    </row>
    <row r="172" spans="2:8" ht="40" x14ac:dyDescent="0.35">
      <c r="B172" s="213" t="s">
        <v>269</v>
      </c>
      <c r="D172" s="154"/>
      <c r="F172" s="154" t="s">
        <v>174</v>
      </c>
      <c r="H172" s="155"/>
    </row>
    <row r="173" spans="2:8" ht="40" x14ac:dyDescent="0.35">
      <c r="B173" s="205" t="s">
        <v>270</v>
      </c>
      <c r="D173" s="154"/>
      <c r="F173" s="154" t="s">
        <v>174</v>
      </c>
      <c r="H173" s="155"/>
    </row>
    <row r="174" spans="2:8" ht="20" x14ac:dyDescent="0.35">
      <c r="B174" s="144"/>
      <c r="D174" s="145"/>
      <c r="F174" s="204"/>
    </row>
    <row r="175" spans="2:8" ht="20" x14ac:dyDescent="0.35">
      <c r="B175" s="149" t="s">
        <v>271</v>
      </c>
      <c r="D175" s="193"/>
      <c r="F175" s="193"/>
      <c r="H175" s="151"/>
    </row>
    <row r="176" spans="2:8" ht="120" x14ac:dyDescent="0.35">
      <c r="B176" s="196" t="s">
        <v>272</v>
      </c>
      <c r="D176" s="154" t="s">
        <v>106</v>
      </c>
      <c r="F176" s="154" t="s">
        <v>273</v>
      </c>
      <c r="H176" s="160" t="s">
        <v>274</v>
      </c>
    </row>
    <row r="177" spans="2:10" ht="40" x14ac:dyDescent="0.35">
      <c r="B177" s="205" t="s">
        <v>275</v>
      </c>
      <c r="D177" s="158"/>
      <c r="F177" s="158" t="s">
        <v>174</v>
      </c>
      <c r="H177" s="170"/>
    </row>
    <row r="178" spans="2:10" ht="20" x14ac:dyDescent="0.35">
      <c r="B178" s="144"/>
      <c r="D178" s="145"/>
      <c r="F178" s="204"/>
    </row>
    <row r="179" spans="2:10" ht="20" x14ac:dyDescent="0.35">
      <c r="B179" s="149" t="s">
        <v>276</v>
      </c>
      <c r="D179" s="217"/>
      <c r="F179" s="218"/>
      <c r="H179" s="151"/>
    </row>
    <row r="180" spans="2:10" ht="99" customHeight="1" x14ac:dyDescent="0.35">
      <c r="B180" s="219" t="s">
        <v>277</v>
      </c>
      <c r="D180" s="154" t="s">
        <v>139</v>
      </c>
      <c r="F180" s="154" t="s">
        <v>278</v>
      </c>
      <c r="H180" s="155"/>
      <c r="J180" s="295"/>
    </row>
    <row r="181" spans="2:10" ht="58" x14ac:dyDescent="0.35">
      <c r="B181" s="220" t="s">
        <v>279</v>
      </c>
      <c r="C181" s="221"/>
      <c r="D181" s="223">
        <v>848030000</v>
      </c>
      <c r="E181" s="210"/>
      <c r="F181" s="154" t="s">
        <v>57</v>
      </c>
      <c r="G181" s="214"/>
      <c r="H181" s="296" t="s">
        <v>280</v>
      </c>
    </row>
    <row r="182" spans="2:10" ht="26.5" x14ac:dyDescent="0.35">
      <c r="B182" s="220" t="s">
        <v>281</v>
      </c>
      <c r="C182" s="221"/>
      <c r="D182" s="216"/>
      <c r="E182" s="210"/>
      <c r="F182" s="154"/>
      <c r="G182" s="211"/>
      <c r="H182" s="155"/>
    </row>
    <row r="183" spans="2:10" ht="26.5" x14ac:dyDescent="0.35">
      <c r="B183" s="222" t="s">
        <v>282</v>
      </c>
      <c r="C183" s="221"/>
      <c r="D183" s="223">
        <v>22735942000</v>
      </c>
      <c r="E183" s="210"/>
      <c r="F183" s="154" t="s">
        <v>57</v>
      </c>
      <c r="G183" s="214"/>
      <c r="H183" s="155"/>
    </row>
    <row r="184" spans="2:10" ht="26.5" x14ac:dyDescent="0.35">
      <c r="B184" s="222" t="s">
        <v>283</v>
      </c>
      <c r="C184" s="221"/>
      <c r="D184" s="223">
        <v>2636770000</v>
      </c>
      <c r="E184" s="210"/>
      <c r="F184" s="154" t="s">
        <v>174</v>
      </c>
      <c r="G184" s="211"/>
      <c r="H184" s="155" t="s">
        <v>284</v>
      </c>
    </row>
    <row r="185" spans="2:10" ht="26.5" x14ac:dyDescent="0.75">
      <c r="B185" s="222" t="s">
        <v>285</v>
      </c>
      <c r="C185" s="221"/>
      <c r="D185" s="223">
        <v>68633618180</v>
      </c>
      <c r="E185" s="210"/>
      <c r="F185" s="154" t="s">
        <v>174</v>
      </c>
      <c r="G185" s="224"/>
      <c r="H185" s="155" t="s">
        <v>284</v>
      </c>
    </row>
    <row r="186" spans="2:10" ht="40" x14ac:dyDescent="0.75">
      <c r="B186" s="222" t="s">
        <v>286</v>
      </c>
      <c r="C186" s="221"/>
      <c r="D186" s="223">
        <v>5630000000</v>
      </c>
      <c r="E186" s="210"/>
      <c r="F186" s="154" t="s">
        <v>174</v>
      </c>
      <c r="G186" s="224"/>
      <c r="H186" s="160" t="s">
        <v>287</v>
      </c>
    </row>
    <row r="187" spans="2:10" ht="26.5" x14ac:dyDescent="0.75">
      <c r="B187" s="222" t="s">
        <v>288</v>
      </c>
      <c r="C187" s="221"/>
      <c r="D187" s="223">
        <v>54884000000</v>
      </c>
      <c r="E187" s="210"/>
      <c r="F187" s="154" t="s">
        <v>174</v>
      </c>
      <c r="G187" s="224"/>
      <c r="H187" s="155" t="s">
        <v>289</v>
      </c>
    </row>
    <row r="188" spans="2:10" ht="40" x14ac:dyDescent="0.75">
      <c r="B188" s="222" t="s">
        <v>290</v>
      </c>
      <c r="C188" s="221"/>
      <c r="D188" s="223">
        <v>58913.55</v>
      </c>
      <c r="E188" s="210"/>
      <c r="F188" s="154" t="s">
        <v>291</v>
      </c>
      <c r="G188" s="224"/>
      <c r="H188" s="160" t="s">
        <v>292</v>
      </c>
    </row>
    <row r="189" spans="2:10" ht="40" x14ac:dyDescent="0.75">
      <c r="B189" s="222" t="s">
        <v>293</v>
      </c>
      <c r="C189" s="221"/>
      <c r="D189" s="223">
        <v>12748.45</v>
      </c>
      <c r="E189" s="210"/>
      <c r="F189" s="154" t="s">
        <v>291</v>
      </c>
      <c r="G189" s="224"/>
      <c r="H189" s="160" t="s">
        <v>292</v>
      </c>
    </row>
    <row r="190" spans="2:10" ht="40" x14ac:dyDescent="0.75">
      <c r="B190" s="222" t="s">
        <v>294</v>
      </c>
      <c r="C190" s="221"/>
      <c r="D190" s="223">
        <v>94025</v>
      </c>
      <c r="E190" s="210"/>
      <c r="F190" s="154" t="s">
        <v>295</v>
      </c>
      <c r="G190" s="224"/>
      <c r="H190" s="155" t="s">
        <v>296</v>
      </c>
    </row>
    <row r="191" spans="2:10" ht="40" x14ac:dyDescent="0.75">
      <c r="B191" s="222" t="s">
        <v>297</v>
      </c>
      <c r="C191" s="221"/>
      <c r="D191" s="223">
        <v>6184519</v>
      </c>
      <c r="E191" s="210"/>
      <c r="F191" s="154" t="s">
        <v>295</v>
      </c>
      <c r="G191" s="224"/>
      <c r="H191" s="155" t="s">
        <v>289</v>
      </c>
    </row>
    <row r="192" spans="2:10" ht="80" x14ac:dyDescent="0.75">
      <c r="B192" s="222" t="s">
        <v>298</v>
      </c>
      <c r="C192" s="221"/>
      <c r="D192" s="223">
        <v>385126697823.67999</v>
      </c>
      <c r="E192" s="210"/>
      <c r="F192" s="154" t="s">
        <v>57</v>
      </c>
      <c r="G192" s="224"/>
      <c r="H192" s="160" t="s">
        <v>299</v>
      </c>
      <c r="J192" s="225"/>
    </row>
    <row r="193" spans="1:10" ht="28" x14ac:dyDescent="0.75">
      <c r="B193" s="222" t="s">
        <v>300</v>
      </c>
      <c r="C193" s="221"/>
      <c r="D193" s="223">
        <v>3886243166737.4102</v>
      </c>
      <c r="E193" s="210"/>
      <c r="F193" s="154" t="s">
        <v>57</v>
      </c>
      <c r="G193" s="224"/>
      <c r="H193" s="226" t="s">
        <v>301</v>
      </c>
      <c r="I193" s="227"/>
      <c r="J193" s="225"/>
    </row>
    <row r="194" spans="1:10" ht="20" x14ac:dyDescent="0.35">
      <c r="B194" s="204"/>
      <c r="D194" s="228"/>
      <c r="F194" s="204"/>
    </row>
    <row r="195" spans="1:10" ht="20" x14ac:dyDescent="0.35">
      <c r="B195" s="149" t="s">
        <v>302</v>
      </c>
      <c r="D195" s="150"/>
      <c r="F195" s="150"/>
      <c r="H195" s="151"/>
    </row>
    <row r="196" spans="1:10" ht="20" x14ac:dyDescent="0.35">
      <c r="B196" s="152" t="s">
        <v>131</v>
      </c>
      <c r="D196" s="153"/>
      <c r="F196" s="153"/>
      <c r="H196" s="155"/>
    </row>
    <row r="197" spans="1:10" ht="100" x14ac:dyDescent="0.35">
      <c r="B197" s="172" t="s">
        <v>303</v>
      </c>
      <c r="D197" s="154" t="s">
        <v>79</v>
      </c>
      <c r="E197" s="210"/>
      <c r="F197" s="154" t="s">
        <v>304</v>
      </c>
      <c r="G197" s="229"/>
      <c r="H197" s="160" t="s">
        <v>305</v>
      </c>
    </row>
    <row r="198" spans="1:10" ht="80" x14ac:dyDescent="0.35">
      <c r="A198" s="161"/>
      <c r="B198" s="230" t="s">
        <v>306</v>
      </c>
      <c r="C198" s="163"/>
      <c r="D198" s="154" t="s">
        <v>106</v>
      </c>
      <c r="E198" s="210"/>
      <c r="F198" s="154"/>
      <c r="G198" s="231"/>
      <c r="H198" s="160" t="s">
        <v>305</v>
      </c>
    </row>
    <row r="199" spans="1:10" ht="238.5" x14ac:dyDescent="0.35">
      <c r="B199" s="178" t="s">
        <v>307</v>
      </c>
      <c r="C199" s="163"/>
      <c r="D199" s="154" t="s">
        <v>79</v>
      </c>
      <c r="E199" s="210"/>
      <c r="F199" s="154" t="s">
        <v>308</v>
      </c>
      <c r="G199" s="229"/>
      <c r="H199" s="160" t="s">
        <v>305</v>
      </c>
    </row>
    <row r="200" spans="1:10" ht="20.5" thickBot="1" x14ac:dyDescent="0.4">
      <c r="B200" s="232"/>
      <c r="C200" s="233"/>
      <c r="D200" s="234"/>
      <c r="E200" s="233"/>
      <c r="F200" s="232"/>
      <c r="G200" s="233"/>
      <c r="H200" s="233"/>
    </row>
    <row r="201" spans="1:10" ht="20" x14ac:dyDescent="0.35">
      <c r="B201" s="204"/>
      <c r="D201" s="228"/>
      <c r="F201" s="204"/>
    </row>
    <row r="202" spans="1:10" ht="20.5" thickBot="1" x14ac:dyDescent="0.4">
      <c r="B202" s="347" t="s">
        <v>114</v>
      </c>
      <c r="C202" s="348"/>
      <c r="D202" s="348"/>
      <c r="E202" s="348"/>
      <c r="F202" s="348"/>
      <c r="G202" s="348"/>
      <c r="H202" s="348"/>
    </row>
    <row r="203" spans="1:10" ht="20" x14ac:dyDescent="0.35">
      <c r="B203" s="349" t="s">
        <v>309</v>
      </c>
      <c r="C203" s="350"/>
      <c r="D203" s="350"/>
      <c r="E203" s="350"/>
      <c r="F203" s="350"/>
      <c r="G203" s="350"/>
      <c r="H203" s="350"/>
    </row>
    <row r="204" spans="1:10" ht="20.5" thickBot="1" x14ac:dyDescent="0.4">
      <c r="B204" s="235"/>
      <c r="C204" s="235"/>
      <c r="D204" s="235"/>
      <c r="E204" s="235"/>
      <c r="F204" s="235"/>
      <c r="G204" s="235"/>
      <c r="H204" s="235"/>
    </row>
    <row r="205" spans="1:10" ht="20" x14ac:dyDescent="0.35">
      <c r="B205" s="351" t="s">
        <v>34</v>
      </c>
      <c r="C205" s="351"/>
      <c r="D205" s="351"/>
      <c r="E205" s="351"/>
      <c r="F205" s="351"/>
    </row>
    <row r="206" spans="1:10" ht="20" x14ac:dyDescent="0.35">
      <c r="B206" s="352" t="s">
        <v>116</v>
      </c>
      <c r="C206" s="352"/>
      <c r="D206" s="352"/>
      <c r="E206" s="352"/>
      <c r="F206" s="352"/>
    </row>
    <row r="207" spans="1:10" ht="20" x14ac:dyDescent="0.35">
      <c r="B207" s="345" t="s">
        <v>117</v>
      </c>
      <c r="C207" s="345"/>
      <c r="D207" s="345"/>
      <c r="E207" s="345"/>
      <c r="F207" s="345"/>
    </row>
    <row r="208" spans="1:10" ht="20" x14ac:dyDescent="0.35"/>
    <row r="209" ht="20" x14ac:dyDescent="0.35"/>
    <row r="210" ht="20" x14ac:dyDescent="0.35"/>
    <row r="211" ht="20" x14ac:dyDescent="0.35"/>
    <row r="212" ht="20" x14ac:dyDescent="0.35"/>
    <row r="213" ht="20" x14ac:dyDescent="0.35"/>
    <row r="214" ht="20" x14ac:dyDescent="0.35"/>
    <row r="215" ht="20" x14ac:dyDescent="0.35"/>
    <row r="216" ht="20" x14ac:dyDescent="0.35"/>
    <row r="217" ht="20" x14ac:dyDescent="0.35"/>
    <row r="218" ht="20" x14ac:dyDescent="0.35"/>
    <row r="219" ht="20" x14ac:dyDescent="0.35"/>
    <row r="220" ht="20" x14ac:dyDescent="0.35"/>
    <row r="221" ht="20" x14ac:dyDescent="0.35"/>
    <row r="222" ht="20" x14ac:dyDescent="0.35"/>
    <row r="223" ht="20" x14ac:dyDescent="0.35"/>
    <row r="224" ht="20" x14ac:dyDescent="0.35"/>
    <row r="225" ht="20" x14ac:dyDescent="0.35"/>
    <row r="226" ht="20" x14ac:dyDescent="0.35"/>
    <row r="227" ht="20" x14ac:dyDescent="0.35"/>
    <row r="228" ht="20" x14ac:dyDescent="0.35"/>
    <row r="229" ht="20" x14ac:dyDescent="0.35"/>
  </sheetData>
  <mergeCells count="13">
    <mergeCell ref="B207:F207"/>
    <mergeCell ref="B8:H8"/>
    <mergeCell ref="B9:H9"/>
    <mergeCell ref="B202:H202"/>
    <mergeCell ref="B203:H203"/>
    <mergeCell ref="B205:F205"/>
    <mergeCell ref="B206:F206"/>
    <mergeCell ref="B7:H7"/>
    <mergeCell ref="B2:H2"/>
    <mergeCell ref="B3:H3"/>
    <mergeCell ref="B4:H4"/>
    <mergeCell ref="B5:H5"/>
    <mergeCell ref="B6:H6"/>
  </mergeCells>
  <dataValidations count="30">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84:D101 D111:D113 D115:D120 D62:D79" xr:uid="{8C581533-CC90-4510-B617-D95B96353C97}">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09 D104:D105 D196:D199 D56 D51:D53 D36 D46:D47 D128 D26:D31 D124 D19:D22 D180 D176 D171 D168 D165 D143:D148 D155 D151 D43 D136 D132 D160:D162 D82:D83 D60:D61" xr:uid="{7AD2F0B9-2918-4C07-BE2C-EE6B8928151A}">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21" xr:uid="{C507BB9E-80F8-40AD-A136-C2048FD8EDC8}">
      <formula1>0</formula1>
    </dataValidation>
    <dataValidation type="textLength" allowBlank="1" showInputMessage="1" showErrorMessage="1" errorTitle="Por favor, no editar estas celda" error="Por favor, no edite estas celdas" sqref="B104:B106 B124:B125 B140 B136:B137 B132:B133 B128:B129" xr:uid="{E7CD0379-6762-4241-9B1F-C5310B47CF95}">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84" xr:uid="{4C22755F-28B4-4CA2-A732-5B14AD97A976}">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82" xr:uid="{AA1816B5-C5AC-460C-93E8-C64BF1990338}">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81" xr:uid="{FC182813-8862-4145-A12E-FB03815C5ED6}">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83" xr:uid="{4488CF6F-58EB-403C-B3FE-414F2390711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77 D172:D173 D169:D170 D166:D167 D156:D157 D152 D137 D133 D129 D125" xr:uid="{313B1B4E-A13B-45BE-A685-0D010F6E5C17}">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86" xr:uid="{29D0DBD6-EEF0-4BFF-A778-2F4834C408E6}">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37 F156:F157 F133 F129 F125 F177 F172:F173 F169:F170 F166:F167 F181:F184 F187:F193" xr:uid="{D5E0AD98-24B0-4DED-946D-C0DCBA72B774}">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87" xr:uid="{991B2304-9832-4727-9D59-032172CDD13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88:D193" xr:uid="{DAC46987-95C3-4721-B398-B3B26012544A}">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4 B62 B111:B113 B68 B96 B94 B92 B90 B88 B86 B84 B119 B117 B115 B70 B74 B66" xr:uid="{174497E4-D23C-4B8F-96B9-2A52521C288D}">
      <formula1>Commodities_list</formula1>
    </dataValidation>
    <dataValidation type="whole" allowBlank="1" showInputMessage="1" showErrorMessage="1" errorTitle="Por favor, no editar estas celda" error="Por favor, no edite estas celdas" sqref="B176:B177 B165:B170 B160:B162 B155:B157 B151:B152 B143:B148 B196:B199" xr:uid="{289348C3-5F20-4E9D-A6FB-52145B616A9C}">
      <formula1>10000</formula1>
      <formula2>50000</formula2>
    </dataValidation>
    <dataValidation type="whole" allowBlank="1" showInputMessage="1" showErrorMessage="1" errorTitle="Por favor, no editar estas celda" error="Por favor, no edite estas celdas" sqref="B200:H201 B180:B181 B183:B193" xr:uid="{453D7267-A0CC-4B22-B984-96251402AC54}">
      <formula1>4</formula1>
      <formula2>5</formula2>
    </dataValidation>
    <dataValidation allowBlank="1" showInputMessage="1" showErrorMessage="1" promptTitle="Nombre del registro" prompt="Ingrese el nombre del Registro de Beneficiarios Reales" sqref="D48" xr:uid="{5BFBD9C1-1AB2-4297-8874-E546279357DC}"/>
    <dataValidation allowBlank="1" showInputMessage="1" showErrorMessage="1" promptTitle="Additional relevant files" prompt="If several files relevant to the report exist, please indicate as such here. If several, please copy this into several rows." sqref="D48" xr:uid="{B0DF7D6E-B206-4910-8D7C-46F7B620658A}"/>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80 F185:F186" xr:uid="{1F8FF9C9-22C8-4825-A6D6-F58BA6B74D85}">
      <formula1>0</formula1>
    </dataValidation>
    <dataValidation allowBlank="1" showInputMessage="1" showErrorMessage="1" errorTitle="Por favor, no editar estas celda" error="Por favor, no edite estas celdas" sqref="B171:B173" xr:uid="{FCB32B0D-9BA0-4805-8630-24CB57C0BAEA}"/>
    <dataValidation type="whole" allowBlank="1" showInputMessage="1" showErrorMessage="1" errorTitle="No editar estas celdas" error="Por favor, no edite estas celdas" sqref="B204 B202" xr:uid="{9F3A259D-AAEA-4A99-89C9-C6148507D45F}">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85" xr:uid="{06E41BDF-3225-4BE8-89C9-08D7460F8B2A}">
      <formula1>2</formula1>
    </dataValidation>
    <dataValidation type="whole" showInputMessage="1" showErrorMessage="1" sqref="B60:B61 B174:D174 F174 B178:D178 F178 D25 F32 D32 F37 D37 F44 D44 F49 D49 F54 D54 F102 F106:F107 B82:B83 E109 B110:G110 B114:G114 D18 F122 C124:C125 F126 B130:D130 F130 B134:D134 F134 C136:C137 F149 C151:C152 F153 B158:D158 F158 B163:D163 C165:C173 C104:C106 B107:D107 H126 C128:C129 C132:C133 B126:D126 C140 C143:C148 C155:C157 C160:C162 B153:D153 C176:C177 F163 F18 F59 B120:B121 B149:D149 C196:C199 C115:C121 H153 H149 H141 H138 H134 H130 H102 H107 E111:E113 G111:G113 H122 C111:C113 I1:I16 H23 H80 D59 B102:D102 A1:A83 E59:E79 H178 H174 H163 H158 H57 H54 H49 H44 H37 H32 A195:A199 F194 G196:G199 E196:E199 B122:D122 G109 B194:D194 H194 B109:C109 B141:D141 B116 B11:F11 B205:F207 B1:H1 B10:H10 B12:H16 G18:G23 B18:C23 E18:E23 D23 F23 B118 B25:C32 E25:E32 E34:E37 G34:G37 B34:C37 B39:C44 E39:E44 G39:G44 G46:G49 B46:C49 E46:E49 E51:E54 G51:G54 B51:C54 B56:C57 D57 F57 E56:E57 G56:G57 E104:E107 G104:G107 E115:E122 G115:G122 E124:E126 G124:G126 E128:E130 G128:G130 G132:G134 E132:E134 E136:E138 F138 B138:D138 G136:G138 G143:G149 E143:E149 G151:G153 E151:E153 G155:G158 E155:E158 E160:E163 G160:G163 E165:E174 G165:G174 G176:G178 E176:E178 E140:G141 F25:G25 G31:G32 E82:E102 G82:G102 B80:F80 G59:G80 C59:C79 C82:C101 C180:C193 G180:G194 E180:E194" xr:uid="{30EAD621-18A2-44DB-82AC-ED88A80C6071}">
      <formula1>999999</formula1>
      <formula2>99999999</formula2>
    </dataValidation>
    <dataValidation showInputMessage="1" showErrorMessage="1" sqref="B59" xr:uid="{362AA104-8C11-4504-AE67-8A75785D98FB}"/>
    <dataValidation type="textLength" allowBlank="1" showInputMessage="1" showErrorMessage="1" sqref="H82:H101 H18:H22 H160:H162 H34:H36 H31 H46:H48 H51:H53 H56 H41:H43 H104:H106 H109:H121 H124:H125 H128:H129 H132:H133 H136:H137 H140 H59:H79 H151:H152 H155:H157 H143:H148 H196:H199 H176:H177 H25 H165:H167 H169:H173 H180:H193" xr:uid="{C5121972-CE54-49EC-B3BD-00F1F8B946D4}">
      <formula1>0</formula1>
      <formula2>350</formula2>
    </dataValidation>
    <dataValidation type="whole" showInputMessage="1" showErrorMessage="1" errorTitle="No editar estas celdas" error="Por favor, no edite estas celdas" sqref="B2:H9 B17:H17 B24:H24 B33:H33 B38:H38 B45:H45 B50:H50 B55:H55 B58:H58 B81:H81 B103:H103 B108:H108 B123:H123 B127:H127 B131:H131 B135:H135 B139:H139 B142:H142 B150:H150 B154:H154 B159:H159 B164:H164 B175:H175 B179:H179 B195:H195 D106 D140" xr:uid="{2C0ED62E-3C19-42E2-BFE2-557973FB34D3}">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94 F96 F111:F113 F115 F117 F119 F84 F86 F88 F90 F92 F98 F100 F72 F74 F66 F68 F70 F76 F78" xr:uid="{3CF7C925-D027-44EA-9552-78693AA3E420}">
      <formula1>"&lt;Unidad&gt;,Sm3,Sm3 o.e.,Barriles,Toneladas,oz,carats,Pce"</formula1>
    </dataValidation>
    <dataValidation type="custom" allowBlank="1" showErrorMessage="1" sqref="H26:H30" xr:uid="{3602E839-C8EA-4DCB-B796-4D93F897414C}">
      <formula1>AND(GTE(LEN(H26),MIN((0),(350))),LTE(LEN(H26),MAX((0),(350))))</formula1>
    </dataValidation>
    <dataValidation type="decimal" allowBlank="1" showErrorMessage="1" sqref="G26:G30" xr:uid="{C6C2775A-6C22-42BA-BB9D-D982F4011E2D}">
      <formula1>999999</formula1>
      <formula2>99999999</formula2>
    </dataValidation>
    <dataValidation type="list" allowBlank="1" showInputMessage="1" showErrorMessage="1" prompt="Tipo de reporte - Indique el tipo de presentación de información de entre las siguientes opciones:_x000a__x000a_Divulgación sistemática_x000a_Régimen informativo del EITI_x000a_No disponible_x000a_No se aplica" sqref="D34:D35 D39:D42" xr:uid="{D24A7C6A-60FE-406A-A22E-54CBBEAC637D}">
      <formula1>Reporting_options_list</formula1>
    </dataValidation>
  </dataValidations>
  <hyperlinks>
    <hyperlink ref="B17" r:id="rId1" location="r2-1" display="Requisito EITI 2.1: Marco legal y régimen fiscal" xr:uid="{929F8FB2-EBD5-4617-A968-607864865E65}"/>
    <hyperlink ref="B24" r:id="rId2" location="r2-2" display="Requisito EITI 2.2: Adjudicación de contratos y licencias" xr:uid="{AA713131-51E4-4BDD-A5A3-65E6DF7D097D}"/>
    <hyperlink ref="B45" r:id="rId3" location="r2-5" display="Requisito EITI 2.5: Beneficiarios reales" xr:uid="{01C440F0-B12B-4D44-B27C-AC46221F32F8}"/>
    <hyperlink ref="B50" r:id="rId4" location="r2-6" display="Requisito EITI 2.6: Participación estatal" xr:uid="{F472928B-C24C-4170-9FF1-F8551F1F6599}"/>
    <hyperlink ref="B55" r:id="rId5" location="r3-1" display="Requisito EITI 3.1: Exploración" xr:uid="{85F6A206-207E-45EB-A387-2C9EC18C82D3}"/>
    <hyperlink ref="B59" r:id="rId6" display="(Códigos del Sistema Armonizado)" xr:uid="{A3AE25C3-2309-4967-8C24-8070BFD69477}"/>
    <hyperlink ref="B81" r:id="rId7" location="r3-3" display="Requisito EITI 3.3: Exportaciones" xr:uid="{FBA4ED3F-CDBD-4AE5-B60F-DD0AB2AEBF6E}"/>
    <hyperlink ref="B103" r:id="rId8" location="r4-1" display="Requisito EITI 4.1: Exhaustividad:" xr:uid="{36A94E9C-7C1F-445A-BD18-07A35B663DD9}"/>
    <hyperlink ref="B108" r:id="rId9" location="r4-2" display="Requisito EITI 4.2: Ingresos en especie" xr:uid="{42E837E5-C080-4697-8FB4-548F142C9B62}"/>
    <hyperlink ref="B123" r:id="rId10" location="r4-3" display="Requisito EITI 4.3: Acuerdos de permuta" xr:uid="{D051D876-02F5-4F40-81A5-873DB59598CE}"/>
    <hyperlink ref="B127" r:id="rId11" location="r4-4" display="Requisito EITI 4.4: Ingresos por transporte" xr:uid="{DD685BF2-1F45-4B28-BAB0-2029C939E459}"/>
    <hyperlink ref="B131" r:id="rId12" location="r4-5" display="Requisito EITI 4.5: Transacciones de empresas de titularidad estatal" xr:uid="{5870A789-57A7-4072-808A-5936AF945004}"/>
    <hyperlink ref="B135" r:id="rId13" location="r4-6" display="Requisito EITI 4.6: Pagos directos subnacionales" xr:uid="{ECFE40F1-0F41-489A-969D-0853369C4A5A}"/>
    <hyperlink ref="B139" r:id="rId14" location="r4-8" display="Requisito EITI 4.8: Puntualidad de los datos" xr:uid="{9624F9BF-9995-4F62-B045-1316C182D955}"/>
    <hyperlink ref="B142" r:id="rId15" location="r4-9" display="Requisito EITI 4.9: Calidad de los datos" xr:uid="{49800358-0DAC-4E30-AC9D-E8FF120D4C46}"/>
    <hyperlink ref="B154" r:id="rId16" location="r5-2" display="Requisito EITI 5.2: Transferencias subnacionales" xr:uid="{1BBCBAFC-8F9D-48D7-84BE-7CC26C5567FB}"/>
    <hyperlink ref="B159" r:id="rId17" location="r5-3" display="Requisito EITI 5.3: Gestión de ingresos y gastos" xr:uid="{E7026370-9F75-4EA6-BBB9-C3E81577CC32}"/>
    <hyperlink ref="B175" r:id="rId18" location="r6-2" display="Requisito EITI 6.2: Gastos cuasifiscales" xr:uid="{4A32B27F-A7FA-4ED6-99CC-6173D0A66261}"/>
    <hyperlink ref="B179" r:id="rId19" location="r6-3" display="Requisito EITI 6.3: Contribución económica" xr:uid="{1896CFB7-32B0-4465-AE02-B113A47F5056}"/>
    <hyperlink ref="B164" r:id="rId20" location="r6-1" display="Requisito EITI 6.1: Gastos sociales" xr:uid="{12C1D087-ADDE-4EF3-BB08-5027C8368B55}"/>
    <hyperlink ref="B33" r:id="rId21" location="r2-3" display="Requisito EITI 2.3: Registro de licencias" xr:uid="{568C2344-7354-4188-996D-AD74CDA03195}"/>
    <hyperlink ref="B58" r:id="rId22" location="r3-2" display="Requisito EITI 3.2: Producción por producto básico" xr:uid="{77459FAC-CD7B-43A4-8E2C-3B6998482446}"/>
    <hyperlink ref="B195" r:id="rId23" location="r6-4" display="Requisito EITI 6.4: Impacto ambiental" xr:uid="{BE99C177-83E9-415B-8A15-E1BB3CCEF4D6}"/>
    <hyperlink ref="B203:F203" r:id="rId24" display="Give us your feedback or report a conflict in the data! Write to us at  data@eiti.org" xr:uid="{1CB10F31-F8C2-4FB1-BC72-99D6641BAA15}"/>
    <hyperlink ref="B202:F202" r:id="rId25" display="Puede acceder a la versión más reciente de las plantillas de datos resumidos en https://eiti.org/es/documento/plantilla-datos-resumidos-del-eiti" xr:uid="{22B7E212-7A09-40BF-8998-E3610EF1A651}"/>
    <hyperlink ref="B150" r:id="rId26" location="r5-1" display="Requisito EITI 5.1: Distribución de ingresos de las industrias extractivas" xr:uid="{B05CC508-A8E1-411E-8BE6-A0930777A1DC}"/>
    <hyperlink ref="B38" r:id="rId27" location="r2-4" display="Requisito EITI 2.4: Divulgación de contratos" xr:uid="{0CA8AABB-11AD-4B28-8E87-F766EB9C1F4E}"/>
    <hyperlink ref="F47" r:id="rId28" xr:uid="{252C05CE-898F-478F-B95E-1C0973AC631E}"/>
    <hyperlink ref="F51" r:id="rId29" xr:uid="{551B2FC2-BE12-4997-BBE7-81D516312F88}"/>
    <hyperlink ref="F52" r:id="rId30" xr:uid="{F32A9E35-7B7A-48AC-8237-07BCC6740270}"/>
    <hyperlink ref="F53" r:id="rId31" xr:uid="{E75A6E22-552F-4524-AE2D-1F7388C8B8BC}"/>
    <hyperlink ref="F56" r:id="rId32" xr:uid="{CBE6C92E-BE5E-47B3-A134-591BD8F2E30B}"/>
    <hyperlink ref="F60" r:id="rId33" xr:uid="{74551DEC-F541-4C11-AF27-B6E19E538E73}"/>
    <hyperlink ref="F61" r:id="rId34" display="https://www.argentina.gob.ar/economia/energia/hidrocarburos/precios-de-hidrocarburos" xr:uid="{6CB25295-4CC4-428B-B614-EE01BA6316A1}"/>
    <hyperlink ref="F82" r:id="rId35" xr:uid="{17B33803-2D1B-4A85-A760-9D8EB2360ECD}"/>
    <hyperlink ref="F83" r:id="rId36" xr:uid="{CF4AC8CB-6B13-4F4E-95EB-DA931408CF5B}"/>
    <hyperlink ref="F151" r:id="rId37" xr:uid="{5F76320C-2C38-4708-A296-BF7490003DB9}"/>
    <hyperlink ref="F162" r:id="rId38" xr:uid="{C64423ED-DCB1-4110-8A89-C1B7C365BA50}"/>
    <hyperlink ref="F180" r:id="rId39" xr:uid="{9D924A5C-370B-4B24-BA5E-D9D775A7D7A9}"/>
    <hyperlink ref="F197" r:id="rId40" xr:uid="{DAB800B1-CD0C-4EB9-B54C-7867991279AB}"/>
    <hyperlink ref="F199" r:id="rId41" xr:uid="{2D88DC3F-4E7D-4EC9-99E6-7DB10C0CAF40}"/>
    <hyperlink ref="F190" r:id="rId42" xr:uid="{F6B90EFF-5895-4C75-BDAC-3CE7D561D0EC}"/>
    <hyperlink ref="F191" r:id="rId43" xr:uid="{095D2636-C463-4003-AD21-CDAA84FCAC99}"/>
    <hyperlink ref="H181" r:id="rId44" xr:uid="{DEF52859-6F98-48C2-A39E-B9E8828FB41F}"/>
    <hyperlink ref="H193" r:id="rId45" xr:uid="{7473C327-EF57-42F1-9658-CF26C63DECC7}"/>
    <hyperlink ref="H188" r:id="rId46" xr:uid="{87B759A9-455D-4D3C-94E7-ACCA711F427A}"/>
    <hyperlink ref="F46" r:id="rId47" xr:uid="{89D0467B-33FF-47FF-B174-119D38471DC3}"/>
  </hyperlinks>
  <pageMargins left="0.25" right="0.25" top="0.75" bottom="0.75" header="0.3" footer="0.3"/>
  <pageSetup paperSize="8" scale="76" fitToHeight="0" orientation="landscape" horizontalDpi="2400" verticalDpi="2400" r:id="rId48"/>
  <legacyDrawing r:id="rId4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DE2D1-F3D6-4069-880F-EDE9EB2C09B6}">
  <dimension ref="B1:L96"/>
  <sheetViews>
    <sheetView showGridLines="0" topLeftCell="D21" zoomScaleNormal="100" workbookViewId="0">
      <selection activeCell="F36" sqref="F36"/>
    </sheetView>
  </sheetViews>
  <sheetFormatPr defaultColWidth="4" defaultRowHeight="24" customHeight="1" x14ac:dyDescent="0.35"/>
  <cols>
    <col min="1" max="1" width="4" style="2"/>
    <col min="2" max="2" width="68.453125" style="2" customWidth="1"/>
    <col min="3" max="3" width="44.453125" style="2" customWidth="1"/>
    <col min="4" max="4" width="38.81640625" style="2" customWidth="1"/>
    <col min="5" max="5" width="46.81640625" style="2" bestFit="1" customWidth="1"/>
    <col min="6" max="8" width="26.453125" style="2" customWidth="1"/>
    <col min="9" max="9" width="26.453125" style="236" customWidth="1"/>
    <col min="10" max="10" width="26.453125" style="2" customWidth="1"/>
    <col min="11" max="11" width="4" style="2" customWidth="1"/>
    <col min="12" max="33" width="4" style="2"/>
    <col min="34" max="34" width="12.1796875" style="2" bestFit="1" customWidth="1"/>
    <col min="35" max="16384" width="4" style="2"/>
  </cols>
  <sheetData>
    <row r="1" spans="2:12" ht="15" x14ac:dyDescent="0.35"/>
    <row r="2" spans="2:12" ht="15" x14ac:dyDescent="0.35">
      <c r="B2" s="330" t="s">
        <v>310</v>
      </c>
      <c r="C2" s="330"/>
      <c r="D2" s="330"/>
      <c r="E2" s="330"/>
      <c r="F2" s="330"/>
      <c r="G2" s="330"/>
      <c r="H2" s="330"/>
      <c r="I2" s="330"/>
      <c r="J2" s="330"/>
    </row>
    <row r="3" spans="2:12" ht="22.5" x14ac:dyDescent="0.35">
      <c r="B3" s="331" t="s">
        <v>39</v>
      </c>
      <c r="C3" s="331"/>
      <c r="D3" s="331"/>
      <c r="E3" s="331"/>
      <c r="F3" s="331"/>
      <c r="G3" s="331"/>
      <c r="H3" s="331"/>
      <c r="I3" s="331"/>
      <c r="J3" s="331"/>
    </row>
    <row r="4" spans="2:12" ht="15" customHeight="1" x14ac:dyDescent="0.35">
      <c r="B4" s="333" t="s">
        <v>311</v>
      </c>
      <c r="C4" s="333"/>
      <c r="D4" s="333"/>
      <c r="E4" s="333"/>
      <c r="F4" s="333"/>
      <c r="G4" s="333"/>
      <c r="H4" s="333"/>
      <c r="I4" s="333"/>
      <c r="J4" s="333"/>
    </row>
    <row r="5" spans="2:12" ht="15" customHeight="1" x14ac:dyDescent="0.35">
      <c r="B5" s="333" t="s">
        <v>312</v>
      </c>
      <c r="C5" s="333"/>
      <c r="D5" s="333"/>
      <c r="E5" s="333"/>
      <c r="F5" s="333"/>
      <c r="G5" s="333"/>
      <c r="H5" s="333"/>
      <c r="I5" s="333"/>
      <c r="J5" s="333"/>
    </row>
    <row r="6" spans="2:12" ht="15" customHeight="1" x14ac:dyDescent="0.35">
      <c r="B6" s="333" t="s">
        <v>313</v>
      </c>
      <c r="C6" s="333"/>
      <c r="D6" s="333"/>
      <c r="E6" s="333"/>
      <c r="F6" s="333"/>
      <c r="G6" s="333"/>
      <c r="H6" s="333"/>
      <c r="I6" s="333"/>
      <c r="J6" s="333"/>
    </row>
    <row r="7" spans="2:12" ht="15.65" customHeight="1" x14ac:dyDescent="0.35">
      <c r="B7" s="333" t="s">
        <v>314</v>
      </c>
      <c r="C7" s="333"/>
      <c r="D7" s="333"/>
      <c r="E7" s="333"/>
      <c r="F7" s="333"/>
      <c r="G7" s="333"/>
      <c r="H7" s="333"/>
      <c r="I7" s="333"/>
      <c r="J7" s="333"/>
    </row>
    <row r="8" spans="2:12" ht="15" x14ac:dyDescent="0.4">
      <c r="B8" s="334" t="s">
        <v>43</v>
      </c>
      <c r="C8" s="334"/>
      <c r="D8" s="334"/>
      <c r="E8" s="334"/>
      <c r="F8" s="334"/>
      <c r="G8" s="334"/>
      <c r="H8" s="334"/>
      <c r="I8" s="334"/>
      <c r="J8" s="334"/>
    </row>
    <row r="9" spans="2:12" ht="15" x14ac:dyDescent="0.35"/>
    <row r="10" spans="2:12" ht="22.5" x14ac:dyDescent="0.35">
      <c r="B10" s="354" t="s">
        <v>315</v>
      </c>
      <c r="C10" s="354"/>
      <c r="D10" s="354"/>
      <c r="E10" s="354"/>
      <c r="F10" s="354"/>
      <c r="G10" s="354"/>
      <c r="H10" s="354"/>
      <c r="I10" s="354"/>
      <c r="J10" s="354"/>
    </row>
    <row r="11" spans="2:12" s="237" customFormat="1" ht="25.5" customHeight="1" x14ac:dyDescent="0.35">
      <c r="B11" s="355" t="s">
        <v>316</v>
      </c>
      <c r="C11" s="355"/>
      <c r="D11" s="355"/>
      <c r="E11" s="355"/>
      <c r="F11" s="355"/>
      <c r="G11" s="355"/>
      <c r="H11" s="355"/>
      <c r="I11" s="355"/>
      <c r="J11" s="355"/>
    </row>
    <row r="12" spans="2:12" s="48" customFormat="1" ht="15" x14ac:dyDescent="0.35">
      <c r="B12" s="356"/>
      <c r="C12" s="356"/>
      <c r="D12" s="356"/>
      <c r="E12" s="356"/>
      <c r="F12" s="356"/>
      <c r="G12" s="356"/>
      <c r="H12" s="356"/>
      <c r="I12" s="356"/>
      <c r="J12" s="356"/>
    </row>
    <row r="13" spans="2:12" s="48" customFormat="1" ht="19" x14ac:dyDescent="0.35">
      <c r="B13" s="353" t="s">
        <v>317</v>
      </c>
      <c r="C13" s="353"/>
      <c r="D13" s="353"/>
      <c r="E13" s="353"/>
      <c r="F13" s="353"/>
      <c r="G13" s="353"/>
      <c r="H13" s="353"/>
      <c r="I13" s="353"/>
      <c r="J13" s="353"/>
    </row>
    <row r="14" spans="2:12" s="68" customFormat="1" ht="16" x14ac:dyDescent="0.35">
      <c r="B14" s="238" t="s">
        <v>318</v>
      </c>
      <c r="C14" s="238" t="s">
        <v>319</v>
      </c>
      <c r="D14" s="52" t="s">
        <v>320</v>
      </c>
      <c r="E14" s="52" t="s">
        <v>321</v>
      </c>
      <c r="F14" s="239"/>
      <c r="G14" s="240"/>
      <c r="I14" s="241"/>
    </row>
    <row r="15" spans="2:12" s="68" customFormat="1" ht="16" x14ac:dyDescent="0.35">
      <c r="B15" s="52" t="s">
        <v>322</v>
      </c>
      <c r="C15" s="52" t="s">
        <v>323</v>
      </c>
      <c r="D15" s="52" t="s">
        <v>324</v>
      </c>
      <c r="E15" s="314">
        <f>SUMIF(Government_revenues_table[Government entity],Government_agencies[[#This Row],[Full name of agency]],Government_revenues_table[Revenue value])</f>
        <v>154894637852.57004</v>
      </c>
      <c r="F15" s="240"/>
      <c r="G15" s="240"/>
      <c r="I15" s="241"/>
    </row>
    <row r="16" spans="2:12" s="68" customFormat="1" ht="16" x14ac:dyDescent="0.35">
      <c r="B16" s="68" t="s">
        <v>325</v>
      </c>
      <c r="C16" s="52" t="s">
        <v>323</v>
      </c>
      <c r="D16" s="52" t="s">
        <v>326</v>
      </c>
      <c r="E16" s="314">
        <f>SUMIF(Government_revenues_table[Government entity],Government_agencies[[#This Row],[Full name of agency]],Government_revenues_table[Revenue value])</f>
        <v>3836824528.5060997</v>
      </c>
      <c r="F16" s="240"/>
      <c r="G16" s="52"/>
      <c r="I16" s="241"/>
      <c r="J16" s="239"/>
      <c r="K16" s="239"/>
      <c r="L16" s="239"/>
    </row>
    <row r="17" spans="2:12" s="68" customFormat="1" ht="19" x14ac:dyDescent="0.35">
      <c r="B17" s="304" t="s">
        <v>327</v>
      </c>
      <c r="C17" s="52" t="s">
        <v>323</v>
      </c>
      <c r="D17" s="52" t="s">
        <v>328</v>
      </c>
      <c r="E17" s="314">
        <f>SUMIF(Government_revenues_table[Government entity],Government_agencies[[#This Row],[Full name of agency]],Government_revenues_table[Revenue value])</f>
        <v>0</v>
      </c>
      <c r="F17" s="240"/>
      <c r="G17" s="52"/>
      <c r="I17" s="241"/>
      <c r="J17" s="240"/>
      <c r="K17" s="240"/>
      <c r="L17" s="240"/>
    </row>
    <row r="18" spans="2:12" s="68" customFormat="1" ht="16" x14ac:dyDescent="0.4">
      <c r="B18" s="257" t="s">
        <v>329</v>
      </c>
      <c r="C18" s="52" t="s">
        <v>323</v>
      </c>
      <c r="D18" s="52" t="s">
        <v>330</v>
      </c>
      <c r="E18" s="314">
        <f>SUMIF(Government_revenues_table[Government entity],Government_agencies[[#This Row],[Full name of agency]],Government_revenues_table[Revenue value])</f>
        <v>1140589.68</v>
      </c>
      <c r="I18" s="241"/>
      <c r="J18" s="240"/>
      <c r="K18" s="240"/>
      <c r="L18" s="240"/>
    </row>
    <row r="19" spans="2:12" s="48" customFormat="1" ht="15" x14ac:dyDescent="0.35">
      <c r="C19" s="2"/>
      <c r="D19" s="242"/>
      <c r="I19" s="243"/>
    </row>
    <row r="20" spans="2:12" s="48" customFormat="1" ht="19" x14ac:dyDescent="0.35">
      <c r="B20" s="353" t="s">
        <v>331</v>
      </c>
      <c r="C20" s="353"/>
      <c r="D20" s="353"/>
      <c r="E20" s="353"/>
      <c r="F20" s="353"/>
      <c r="G20" s="353"/>
      <c r="H20" s="353"/>
      <c r="I20" s="353"/>
      <c r="J20" s="353"/>
    </row>
    <row r="21" spans="2:12" s="48" customFormat="1" ht="15" x14ac:dyDescent="0.35">
      <c r="B21" s="357" t="s">
        <v>332</v>
      </c>
      <c r="C21" s="358"/>
      <c r="D21" s="358"/>
      <c r="E21" s="358"/>
      <c r="I21" s="243"/>
    </row>
    <row r="22" spans="2:12" s="48" customFormat="1" ht="15" x14ac:dyDescent="0.35">
      <c r="B22" s="244"/>
      <c r="C22" s="245"/>
      <c r="D22" s="359"/>
      <c r="E22" s="359"/>
      <c r="I22" s="243"/>
    </row>
    <row r="23" spans="2:12" s="48" customFormat="1" ht="15" x14ac:dyDescent="0.35">
      <c r="I23" s="243"/>
    </row>
    <row r="24" spans="2:12" s="48" customFormat="1" ht="15" x14ac:dyDescent="0.35">
      <c r="B24" s="246" t="s">
        <v>333</v>
      </c>
      <c r="C24" s="246" t="s">
        <v>334</v>
      </c>
      <c r="D24" s="2" t="s">
        <v>335</v>
      </c>
      <c r="E24" s="2" t="s">
        <v>336</v>
      </c>
      <c r="F24" s="2" t="s">
        <v>337</v>
      </c>
      <c r="G24" s="2" t="s">
        <v>338</v>
      </c>
      <c r="H24" s="2" t="s">
        <v>339</v>
      </c>
      <c r="I24" s="236" t="s">
        <v>340</v>
      </c>
    </row>
    <row r="25" spans="2:12" s="68" customFormat="1" ht="16" x14ac:dyDescent="0.4">
      <c r="B25" s="247" t="s">
        <v>341</v>
      </c>
      <c r="C25" s="68" t="s">
        <v>342</v>
      </c>
      <c r="D25" s="52">
        <v>30618725320</v>
      </c>
      <c r="E25" s="68" t="s">
        <v>343</v>
      </c>
      <c r="F25" s="68" t="s">
        <v>344</v>
      </c>
      <c r="G25" s="248" t="s">
        <v>345</v>
      </c>
      <c r="H25" s="248"/>
      <c r="I25" s="315">
        <f>(SUMIFS(Table10[Revenue value],Table10[Company],Companies[[#This Row],[Full company name]],Table10[Reporting currency],"USD"))+IFERROR(SUMIFS(Table10[Revenue value],Table10[Company],Companies[[#This Row],[Full company name]],Table10[Reporting currency],"&lt;&gt;USD")/'Part 1 - About'!$E$47,0)</f>
        <v>111378495.13953818</v>
      </c>
    </row>
    <row r="26" spans="2:12" s="68" customFormat="1" ht="16" x14ac:dyDescent="0.4">
      <c r="B26" s="247" t="s">
        <v>346</v>
      </c>
      <c r="C26" s="68" t="s">
        <v>342</v>
      </c>
      <c r="D26" s="52">
        <v>30500544844</v>
      </c>
      <c r="E26" s="68" t="s">
        <v>343</v>
      </c>
      <c r="F26" s="68" t="s">
        <v>347</v>
      </c>
      <c r="G26" s="248" t="s">
        <v>348</v>
      </c>
      <c r="H26" s="248"/>
      <c r="I26" s="316">
        <f>(SUMIFS(Table10[Revenue value],Table10[Company],Companies[[#This Row],[Full company name]],Table10[Reporting currency],"USD"))+IFERROR(SUMIFS(Table10[Revenue value],Table10[Company],Companies[[#This Row],[Full company name]],Table10[Reporting currency],"&lt;&gt;USD")/'Part 1 - About'!$E$47,0)</f>
        <v>6739812.8771780701</v>
      </c>
    </row>
    <row r="27" spans="2:12" s="68" customFormat="1" ht="16" x14ac:dyDescent="0.4">
      <c r="B27" s="247" t="s">
        <v>349</v>
      </c>
      <c r="C27" s="68" t="s">
        <v>342</v>
      </c>
      <c r="D27" s="52">
        <v>30708380829</v>
      </c>
      <c r="E27" s="68" t="s">
        <v>343</v>
      </c>
      <c r="F27" s="68" t="s">
        <v>350</v>
      </c>
      <c r="G27" s="248" t="s">
        <v>351</v>
      </c>
      <c r="H27" s="248"/>
      <c r="I27" s="316">
        <f>(SUMIFS(Table10[Revenue value],Table10[Company],Companies[[#This Row],[Full company name]],Table10[Reporting currency],"USD"))+IFERROR(SUMIFS(Table10[Revenue value],Table10[Company],Companies[[#This Row],[Full company name]],Table10[Reporting currency],"&lt;&gt;USD")/'Part 1 - About'!$E$47,0)</f>
        <v>17876393.722765263</v>
      </c>
    </row>
    <row r="28" spans="2:12" s="68" customFormat="1" ht="16" x14ac:dyDescent="0.4">
      <c r="B28" s="247" t="s">
        <v>352</v>
      </c>
      <c r="C28" s="68" t="s">
        <v>342</v>
      </c>
      <c r="D28" s="52">
        <v>30679893064</v>
      </c>
      <c r="E28" s="68" t="s">
        <v>343</v>
      </c>
      <c r="F28" s="68" t="s">
        <v>353</v>
      </c>
      <c r="G28" s="248" t="s">
        <v>354</v>
      </c>
      <c r="H28" s="248"/>
      <c r="I28" s="316">
        <f>(SUMIFS(Table10[Revenue value],Table10[Company],Companies[[#This Row],[Full company name]],Table10[Reporting currency],"USD"))+IFERROR(SUMIFS(Table10[Revenue value],Table10[Company],Companies[[#This Row],[Full company name]],Table10[Reporting currency],"&lt;&gt;USD")/'Part 1 - About'!$E$47,0)</f>
        <v>14002850.249468762</v>
      </c>
    </row>
    <row r="29" spans="2:12" s="68" customFormat="1" ht="16" x14ac:dyDescent="0.4">
      <c r="B29" s="247" t="s">
        <v>355</v>
      </c>
      <c r="C29" s="68" t="s">
        <v>342</v>
      </c>
      <c r="D29" s="52">
        <v>30677262466</v>
      </c>
      <c r="E29" s="68" t="s">
        <v>343</v>
      </c>
      <c r="F29" s="68" t="s">
        <v>356</v>
      </c>
      <c r="G29" s="248"/>
      <c r="H29" s="248"/>
      <c r="I29" s="316">
        <f>(SUMIFS(Table10[Revenue value],Table10[Company],Companies[[#This Row],[Full company name]],Table10[Reporting currency],"USD"))+IFERROR(SUMIFS(Table10[Revenue value],Table10[Company],Companies[[#This Row],[Full company name]],Table10[Reporting currency],"&lt;&gt;USD")/'Part 1 - About'!$E$47,0)</f>
        <v>19205482.066440001</v>
      </c>
    </row>
    <row r="30" spans="2:12" s="68" customFormat="1" ht="16" x14ac:dyDescent="0.4">
      <c r="B30" s="247" t="s">
        <v>357</v>
      </c>
      <c r="C30" s="68" t="s">
        <v>342</v>
      </c>
      <c r="D30" s="52">
        <v>30663301744</v>
      </c>
      <c r="E30" s="68" t="s">
        <v>343</v>
      </c>
      <c r="F30" s="68" t="s">
        <v>358</v>
      </c>
      <c r="G30" s="248" t="s">
        <v>359</v>
      </c>
      <c r="H30" s="248"/>
      <c r="I30" s="316">
        <f>(SUMIFS(Table10[Revenue value],Table10[Company],Companies[[#This Row],[Full company name]],Table10[Reporting currency],"USD"))+IFERROR(SUMIFS(Table10[Revenue value],Table10[Company],Companies[[#This Row],[Full company name]],Table10[Reporting currency],"&lt;&gt;USD")/'Part 1 - About'!$E$47,0)</f>
        <v>2502239.3249752088</v>
      </c>
    </row>
    <row r="31" spans="2:12" s="68" customFormat="1" ht="16" x14ac:dyDescent="0.4">
      <c r="B31" s="247" t="s">
        <v>360</v>
      </c>
      <c r="C31" s="68" t="s">
        <v>342</v>
      </c>
      <c r="D31" s="52">
        <v>30682347194</v>
      </c>
      <c r="E31" s="68" t="s">
        <v>343</v>
      </c>
      <c r="F31" s="68" t="s">
        <v>356</v>
      </c>
      <c r="G31" s="248" t="s">
        <v>361</v>
      </c>
      <c r="H31" s="248"/>
      <c r="I31" s="316">
        <f>(SUMIFS(Table10[Revenue value],Table10[Company],Companies[[#This Row],[Full company name]],Table10[Reporting currency],"USD"))+IFERROR(SUMIFS(Table10[Revenue value],Table10[Company],Companies[[#This Row],[Full company name]],Table10[Reporting currency],"&lt;&gt;USD")/'Part 1 - About'!$E$47,0)</f>
        <v>148821175.69726592</v>
      </c>
    </row>
    <row r="32" spans="2:12" s="68" customFormat="1" ht="16" x14ac:dyDescent="0.35">
      <c r="B32" s="52" t="s">
        <v>362</v>
      </c>
      <c r="C32" s="68" t="s">
        <v>342</v>
      </c>
      <c r="D32" s="52">
        <v>30642796069</v>
      </c>
      <c r="E32" s="68" t="s">
        <v>343</v>
      </c>
      <c r="F32" s="68" t="s">
        <v>363</v>
      </c>
      <c r="G32" s="248" t="s">
        <v>364</v>
      </c>
      <c r="H32" s="248"/>
      <c r="I32" s="316">
        <f>(SUMIFS(Table10[Revenue value],Table10[Company],Companies[[#This Row],[Full company name]],Table10[Reporting currency],"USD"))+IFERROR(SUMIFS(Table10[Revenue value],Table10[Company],Companies[[#This Row],[Full company name]],Table10[Reporting currency],"&lt;&gt;USD")/'Part 1 - About'!$E$47,0)</f>
        <v>8141764.6607168149</v>
      </c>
    </row>
    <row r="33" spans="2:9" s="68" customFormat="1" ht="16" x14ac:dyDescent="0.4">
      <c r="B33" s="247" t="s">
        <v>365</v>
      </c>
      <c r="C33" s="68" t="s">
        <v>342</v>
      </c>
      <c r="D33" s="52">
        <v>30707924892</v>
      </c>
      <c r="E33" s="68" t="s">
        <v>343</v>
      </c>
      <c r="F33" s="68" t="s">
        <v>366</v>
      </c>
      <c r="G33" s="248" t="s">
        <v>367</v>
      </c>
      <c r="H33" s="248"/>
      <c r="I33" s="316">
        <f>(SUMIFS(Table10[Revenue value],Table10[Company],Companies[[#This Row],[Full company name]],Table10[Reporting currency],"USD"))+IFERROR(SUMIFS(Table10[Revenue value],Table10[Company],Companies[[#This Row],[Full company name]],Table10[Reporting currency],"&lt;&gt;USD")/'Part 1 - About'!$E$47,0)</f>
        <v>4511458.0706898998</v>
      </c>
    </row>
    <row r="34" spans="2:9" s="68" customFormat="1" ht="16" x14ac:dyDescent="0.4">
      <c r="B34" s="247" t="s">
        <v>368</v>
      </c>
      <c r="C34" s="68" t="s">
        <v>342</v>
      </c>
      <c r="D34" s="52">
        <v>30707654011</v>
      </c>
      <c r="E34" s="68" t="s">
        <v>343</v>
      </c>
      <c r="F34" s="68" t="s">
        <v>369</v>
      </c>
      <c r="G34" s="248" t="s">
        <v>370</v>
      </c>
      <c r="H34" s="248"/>
      <c r="I34" s="316">
        <f>(SUMIFS(Table10[Revenue value],Table10[Company],Companies[[#This Row],[Full company name]],Table10[Reporting currency],"USD"))+IFERROR(SUMIFS(Table10[Revenue value],Table10[Company],Companies[[#This Row],[Full company name]],Table10[Reporting currency],"&lt;&gt;USD")/'Part 1 - About'!$E$47,0)</f>
        <v>37779684.166737504</v>
      </c>
    </row>
    <row r="35" spans="2:9" s="68" customFormat="1" ht="16" x14ac:dyDescent="0.4">
      <c r="B35" s="247" t="s">
        <v>371</v>
      </c>
      <c r="C35" s="68" t="s">
        <v>342</v>
      </c>
      <c r="D35" s="52">
        <v>30692277232</v>
      </c>
      <c r="E35" s="68" t="s">
        <v>343</v>
      </c>
      <c r="F35" s="68" t="s">
        <v>372</v>
      </c>
      <c r="G35" s="248" t="s">
        <v>373</v>
      </c>
      <c r="H35" s="248"/>
      <c r="I35" s="316">
        <f>(SUMIFS(Table10[Revenue value],Table10[Company],Companies[[#This Row],[Full company name]],Table10[Reporting currency],"USD"))+IFERROR(SUMIFS(Table10[Revenue value],Table10[Company],Companies[[#This Row],[Full company name]],Table10[Reporting currency],"&lt;&gt;USD")/'Part 1 - About'!$E$47,0)</f>
        <v>11434868.648088254</v>
      </c>
    </row>
    <row r="36" spans="2:9" s="68" customFormat="1" ht="16" x14ac:dyDescent="0.35">
      <c r="B36" s="52" t="s">
        <v>374</v>
      </c>
      <c r="C36" s="68" t="s">
        <v>342</v>
      </c>
      <c r="D36" s="52">
        <v>30708625414</v>
      </c>
      <c r="E36" s="68" t="s">
        <v>343</v>
      </c>
      <c r="F36" s="68" t="s">
        <v>356</v>
      </c>
      <c r="G36" s="248" t="s">
        <v>375</v>
      </c>
      <c r="H36" s="248"/>
      <c r="I36" s="316">
        <f>(SUMIFS(Table10[Revenue value],Table10[Company],Companies[[#This Row],[Full company name]],Table10[Reporting currency],"USD"))+IFERROR(SUMIFS(Table10[Revenue value],Table10[Company],Companies[[#This Row],[Full company name]],Table10[Reporting currency],"&lt;&gt;USD")/'Part 1 - About'!$E$47,0)</f>
        <v>65798820.933683351</v>
      </c>
    </row>
    <row r="37" spans="2:9" s="68" customFormat="1" ht="16" x14ac:dyDescent="0.35">
      <c r="B37" s="52" t="s">
        <v>376</v>
      </c>
      <c r="C37" s="52" t="s">
        <v>342</v>
      </c>
      <c r="D37" s="52">
        <v>30707984054</v>
      </c>
      <c r="E37" s="52" t="s">
        <v>343</v>
      </c>
      <c r="F37" s="52" t="s">
        <v>377</v>
      </c>
      <c r="G37" s="249" t="s">
        <v>378</v>
      </c>
      <c r="H37" s="249"/>
      <c r="I37" s="317">
        <f>(SUMIFS(Table10[Revenue value],Table10[Company],Companies[[#This Row],[Full company name]],Table10[Reporting currency],"USD"))+IFERROR(SUMIFS(Table10[Revenue value],Table10[Company],Companies[[#This Row],[Full company name]],Table10[Reporting currency],"&lt;&gt;USD")/'Part 1 - About'!$E$47,0)</f>
        <v>3128519.9912168859</v>
      </c>
    </row>
    <row r="38" spans="2:9" s="68" customFormat="1" ht="16" x14ac:dyDescent="0.4">
      <c r="B38" s="247" t="s">
        <v>379</v>
      </c>
      <c r="C38" s="52" t="s">
        <v>342</v>
      </c>
      <c r="D38" s="52">
        <v>30709776254</v>
      </c>
      <c r="E38" s="52" t="s">
        <v>343</v>
      </c>
      <c r="F38" s="68" t="s">
        <v>380</v>
      </c>
      <c r="G38" s="249" t="s">
        <v>381</v>
      </c>
      <c r="H38" s="249"/>
      <c r="I38" s="317">
        <f>(SUMIFS(Table10[Revenue value],Table10[Company],Companies[[#This Row],[Full company name]],Table10[Reporting currency],"USD"))+IFERROR(SUMIFS(Table10[Revenue value],Table10[Company],Companies[[#This Row],[Full company name]],Table10[Reporting currency],"&lt;&gt;USD")/'Part 1 - About'!$E$47,0)</f>
        <v>6358063.1273551499</v>
      </c>
    </row>
    <row r="39" spans="2:9" s="68" customFormat="1" ht="16" x14ac:dyDescent="0.4">
      <c r="B39" s="247" t="s">
        <v>382</v>
      </c>
      <c r="C39" s="68" t="s">
        <v>342</v>
      </c>
      <c r="D39" s="52">
        <v>30687272311</v>
      </c>
      <c r="E39" s="52" t="s">
        <v>343</v>
      </c>
      <c r="F39" s="68" t="s">
        <v>383</v>
      </c>
      <c r="G39" s="249" t="s">
        <v>384</v>
      </c>
      <c r="H39" s="249"/>
      <c r="I39" s="317">
        <f>(SUMIFS(Table10[Revenue value],Table10[Company],Companies[[#This Row],[Full company name]],Table10[Reporting currency],"USD"))+IFERROR(SUMIFS(Table10[Revenue value],Table10[Company],Companies[[#This Row],[Full company name]],Table10[Reporting currency],"&lt;&gt;USD")/'Part 1 - About'!$E$47,0)</f>
        <v>5823498.1661708457</v>
      </c>
    </row>
    <row r="40" spans="2:9" s="68" customFormat="1" ht="16" x14ac:dyDescent="0.35">
      <c r="B40" s="68" t="s">
        <v>385</v>
      </c>
      <c r="C40" s="68" t="s">
        <v>386</v>
      </c>
      <c r="D40" s="52">
        <v>30546689979</v>
      </c>
      <c r="E40" s="52" t="s">
        <v>387</v>
      </c>
      <c r="F40" s="68" t="s">
        <v>388</v>
      </c>
      <c r="G40" s="249" t="s">
        <v>389</v>
      </c>
      <c r="H40" s="249"/>
      <c r="I40" s="317">
        <f>(SUMIFS(Table10[Revenue value],Table10[Company],Companies[[#This Row],[Full company name]],Table10[Reporting currency],"USD"))+IFERROR(SUMIFS(Table10[Revenue value],Table10[Company],Companies[[#This Row],[Full company name]],Table10[Reporting currency],"&lt;&gt;USD")/'Part 1 - About'!$E$47,0)</f>
        <v>475780864.6609301</v>
      </c>
    </row>
    <row r="41" spans="2:9" s="68" customFormat="1" ht="16" x14ac:dyDescent="0.35">
      <c r="B41" s="68" t="s">
        <v>390</v>
      </c>
      <c r="C41" s="68" t="s">
        <v>342</v>
      </c>
      <c r="D41" s="52">
        <v>30569719344</v>
      </c>
      <c r="E41" s="52" t="s">
        <v>387</v>
      </c>
      <c r="F41" s="68" t="s">
        <v>388</v>
      </c>
      <c r="G41" s="249" t="s">
        <v>391</v>
      </c>
      <c r="H41" s="249"/>
      <c r="I41" s="317">
        <f>(SUMIFS(Table10[Revenue value],Table10[Company],Companies[[#This Row],[Full company name]],Table10[Reporting currency],"USD"))+IFERROR(SUMIFS(Table10[Revenue value],Table10[Company],Companies[[#This Row],[Full company name]],Table10[Reporting currency],"&lt;&gt;USD")/'Part 1 - About'!$E$47,0)</f>
        <v>146951197.18934578</v>
      </c>
    </row>
    <row r="42" spans="2:9" s="68" customFormat="1" ht="16" x14ac:dyDescent="0.4">
      <c r="B42" s="247" t="s">
        <v>392</v>
      </c>
      <c r="C42" s="68" t="s">
        <v>342</v>
      </c>
      <c r="D42" s="52">
        <v>33515950899</v>
      </c>
      <c r="E42" s="68" t="s">
        <v>387</v>
      </c>
      <c r="F42" s="68" t="s">
        <v>388</v>
      </c>
      <c r="G42" s="249" t="s">
        <v>393</v>
      </c>
      <c r="H42" s="249"/>
      <c r="I42" s="317">
        <f>(SUMIFS(Table10[Revenue value],Table10[Company],Companies[[#This Row],[Full company name]],Table10[Reporting currency],"USD"))+IFERROR(SUMIFS(Table10[Revenue value],Table10[Company],Companies[[#This Row],[Full company name]],Table10[Reporting currency],"&lt;&gt;USD")/'Part 1 - About'!$E$47,0)</f>
        <v>9045008.5347782951</v>
      </c>
    </row>
    <row r="43" spans="2:9" s="68" customFormat="1" ht="16" x14ac:dyDescent="0.35">
      <c r="B43" s="68" t="s">
        <v>394</v>
      </c>
      <c r="C43" s="68" t="s">
        <v>342</v>
      </c>
      <c r="D43" s="52">
        <v>30523479241</v>
      </c>
      <c r="E43" s="68" t="s">
        <v>387</v>
      </c>
      <c r="F43" s="68" t="s">
        <v>388</v>
      </c>
      <c r="G43" s="249" t="s">
        <v>395</v>
      </c>
      <c r="H43" s="249"/>
      <c r="I43" s="317">
        <f>(SUMIFS(Table10[Revenue value],Table10[Company],Companies[[#This Row],[Full company name]],Table10[Reporting currency],"USD"))+IFERROR(SUMIFS(Table10[Revenue value],Table10[Company],Companies[[#This Row],[Full company name]],Table10[Reporting currency],"&lt;&gt;USD")/'Part 1 - About'!$E$47,0)</f>
        <v>10186635.824621053</v>
      </c>
    </row>
    <row r="44" spans="2:9" s="68" customFormat="1" ht="16" x14ac:dyDescent="0.4">
      <c r="B44" s="247" t="s">
        <v>396</v>
      </c>
      <c r="C44" s="68" t="s">
        <v>342</v>
      </c>
      <c r="D44" s="52">
        <v>30711635382</v>
      </c>
      <c r="E44" s="68" t="s">
        <v>387</v>
      </c>
      <c r="F44" s="68" t="s">
        <v>388</v>
      </c>
      <c r="G44" s="249" t="s">
        <v>397</v>
      </c>
      <c r="H44" s="249"/>
      <c r="I44" s="317">
        <f>(SUMIFS(Table10[Revenue value],Table10[Company],Companies[[#This Row],[Full company name]],Table10[Reporting currency],"USD"))+IFERROR(SUMIFS(Table10[Revenue value],Table10[Company],Companies[[#This Row],[Full company name]],Table10[Reporting currency],"&lt;&gt;USD")/'Part 1 - About'!$E$47,0)</f>
        <v>5355802.100297492</v>
      </c>
    </row>
    <row r="45" spans="2:9" s="68" customFormat="1" ht="16" x14ac:dyDescent="0.4">
      <c r="B45" s="247" t="s">
        <v>398</v>
      </c>
      <c r="C45" s="68" t="s">
        <v>342</v>
      </c>
      <c r="D45" s="52">
        <v>30658473499</v>
      </c>
      <c r="E45" s="68" t="s">
        <v>387</v>
      </c>
      <c r="F45" s="68" t="s">
        <v>388</v>
      </c>
      <c r="G45" s="249" t="s">
        <v>397</v>
      </c>
      <c r="H45" s="249"/>
      <c r="I45" s="317">
        <f>(SUMIFS(Table10[Revenue value],Table10[Company],Companies[[#This Row],[Full company name]],Table10[Reporting currency],"USD"))+IFERROR(SUMIFS(Table10[Revenue value],Table10[Company],Companies[[#This Row],[Full company name]],Table10[Reporting currency],"&lt;&gt;USD")/'Part 1 - About'!$E$47,0)</f>
        <v>7651959.5531945033</v>
      </c>
    </row>
    <row r="46" spans="2:9" s="68" customFormat="1" ht="16" x14ac:dyDescent="0.4">
      <c r="B46" s="247" t="s">
        <v>399</v>
      </c>
      <c r="C46" s="68" t="s">
        <v>342</v>
      </c>
      <c r="D46" s="52">
        <v>30695570933</v>
      </c>
      <c r="E46" s="68" t="s">
        <v>387</v>
      </c>
      <c r="F46" s="68" t="s">
        <v>388</v>
      </c>
      <c r="G46" s="249" t="s">
        <v>400</v>
      </c>
      <c r="H46" s="249"/>
      <c r="I46" s="317">
        <f>(SUMIFS(Table10[Revenue value],Table10[Company],Companies[[#This Row],[Full company name]],Table10[Reporting currency],"USD"))+IFERROR(SUMIFS(Table10[Revenue value],Table10[Company],Companies[[#This Row],[Full company name]],Table10[Reporting currency],"&lt;&gt;USD")/'Part 1 - About'!$E$47,0)</f>
        <v>6936904.0500070825</v>
      </c>
    </row>
    <row r="47" spans="2:9" s="68" customFormat="1" ht="16" x14ac:dyDescent="0.4">
      <c r="B47" s="247" t="s">
        <v>401</v>
      </c>
      <c r="C47" s="68" t="s">
        <v>342</v>
      </c>
      <c r="D47" s="52">
        <v>30638375628</v>
      </c>
      <c r="E47" s="68" t="s">
        <v>387</v>
      </c>
      <c r="F47" s="68" t="s">
        <v>388</v>
      </c>
      <c r="G47" s="249" t="s">
        <v>402</v>
      </c>
      <c r="H47" s="249"/>
      <c r="I47" s="317">
        <f>(SUMIFS(Table10[Revenue value],Table10[Company],Companies[[#This Row],[Full company name]],Table10[Reporting currency],"USD"))+IFERROR(SUMIFS(Table10[Revenue value],Table10[Company],Companies[[#This Row],[Full company name]],Table10[Reporting currency],"&lt;&gt;USD")/'Part 1 - About'!$E$47,0)</f>
        <v>1990480.8900363608</v>
      </c>
    </row>
    <row r="48" spans="2:9" s="68" customFormat="1" ht="16" x14ac:dyDescent="0.4">
      <c r="B48" s="247" t="s">
        <v>403</v>
      </c>
      <c r="C48" s="68" t="s">
        <v>342</v>
      </c>
      <c r="D48" s="52" t="s">
        <v>404</v>
      </c>
      <c r="E48" s="68" t="s">
        <v>387</v>
      </c>
      <c r="F48" s="68" t="s">
        <v>388</v>
      </c>
      <c r="G48" s="249" t="s">
        <v>400</v>
      </c>
      <c r="H48" s="249"/>
      <c r="I48" s="317">
        <f>(SUMIFS(Table10[Revenue value],Table10[Company],Companies[[#This Row],[Full company name]],Table10[Reporting currency],"USD"))+IFERROR(SUMIFS(Table10[Revenue value],Table10[Company],Companies[[#This Row],[Full company name]],Table10[Reporting currency],"&lt;&gt;USD")/'Part 1 - About'!$E$47,0)</f>
        <v>2145852.972659017</v>
      </c>
    </row>
    <row r="49" spans="2:10" s="48" customFormat="1" ht="15.5" x14ac:dyDescent="0.35">
      <c r="C49" s="2"/>
      <c r="F49" s="319"/>
      <c r="G49" s="318"/>
      <c r="I49" s="250"/>
    </row>
    <row r="50" spans="2:10" s="48" customFormat="1" ht="19" x14ac:dyDescent="0.35">
      <c r="B50" s="353" t="s">
        <v>405</v>
      </c>
      <c r="C50" s="353"/>
      <c r="D50" s="353"/>
      <c r="E50" s="353"/>
      <c r="F50" s="353"/>
      <c r="G50" s="353"/>
      <c r="H50" s="353"/>
      <c r="I50" s="353"/>
      <c r="J50" s="353"/>
    </row>
    <row r="51" spans="2:10" s="48" customFormat="1" ht="15" x14ac:dyDescent="0.4">
      <c r="B51" s="246" t="s">
        <v>406</v>
      </c>
      <c r="C51" s="247" t="s">
        <v>407</v>
      </c>
      <c r="D51" s="247" t="s">
        <v>408</v>
      </c>
      <c r="E51" s="247" t="s">
        <v>409</v>
      </c>
      <c r="F51" s="2" t="s">
        <v>410</v>
      </c>
      <c r="G51" s="2" t="s">
        <v>411</v>
      </c>
      <c r="H51" s="2" t="s">
        <v>412</v>
      </c>
      <c r="I51" s="236" t="s">
        <v>413</v>
      </c>
      <c r="J51" s="2" t="s">
        <v>414</v>
      </c>
    </row>
    <row r="52" spans="2:10" ht="15" x14ac:dyDescent="0.4">
      <c r="B52" s="48" t="s">
        <v>415</v>
      </c>
      <c r="C52" s="247"/>
      <c r="D52" s="247"/>
      <c r="E52" s="247"/>
      <c r="F52" s="247"/>
      <c r="H52" s="48" t="s">
        <v>416</v>
      </c>
      <c r="J52" s="48" t="s">
        <v>417</v>
      </c>
    </row>
    <row r="53" spans="2:10" s="48" customFormat="1" ht="15.5" thickBot="1" x14ac:dyDescent="0.4">
      <c r="B53" s="131"/>
      <c r="C53" s="74"/>
      <c r="D53" s="75"/>
      <c r="E53" s="74"/>
      <c r="F53" s="92"/>
      <c r="G53" s="92"/>
      <c r="H53" s="92"/>
      <c r="I53" s="251"/>
      <c r="J53" s="92"/>
    </row>
    <row r="54" spans="2:10" ht="15" x14ac:dyDescent="0.35">
      <c r="B54" s="29"/>
      <c r="C54" s="29"/>
      <c r="D54" s="29"/>
      <c r="E54" s="29"/>
    </row>
    <row r="55" spans="2:10" s="48" customFormat="1" ht="15.5" thickBot="1" x14ac:dyDescent="0.4">
      <c r="B55" s="360" t="s">
        <v>114</v>
      </c>
      <c r="C55" s="361"/>
      <c r="D55" s="361"/>
      <c r="E55" s="361"/>
      <c r="F55" s="361"/>
      <c r="G55" s="361"/>
      <c r="H55" s="361"/>
      <c r="I55" s="361"/>
      <c r="J55" s="361"/>
    </row>
    <row r="56" spans="2:10" s="48" customFormat="1" ht="15" x14ac:dyDescent="0.35">
      <c r="B56" s="362" t="s">
        <v>115</v>
      </c>
      <c r="C56" s="363"/>
      <c r="D56" s="363"/>
      <c r="E56" s="363"/>
      <c r="F56" s="363"/>
      <c r="G56" s="363"/>
      <c r="H56" s="363"/>
      <c r="I56" s="363"/>
      <c r="J56" s="363"/>
    </row>
    <row r="57" spans="2:10" ht="15.5" thickBot="1" x14ac:dyDescent="0.4">
      <c r="B57" s="29"/>
      <c r="C57" s="29"/>
      <c r="D57" s="29"/>
      <c r="E57" s="29"/>
      <c r="G57" s="252"/>
      <c r="H57" s="252"/>
      <c r="I57" s="253"/>
      <c r="J57" s="252"/>
    </row>
    <row r="58" spans="2:10" ht="15" x14ac:dyDescent="0.35">
      <c r="B58" s="337" t="s">
        <v>34</v>
      </c>
      <c r="C58" s="337"/>
      <c r="D58" s="337"/>
      <c r="E58" s="337"/>
      <c r="F58" s="337"/>
      <c r="J58" s="254"/>
    </row>
    <row r="59" spans="2:10" ht="15" customHeight="1" x14ac:dyDescent="0.35">
      <c r="B59" s="321" t="s">
        <v>116</v>
      </c>
      <c r="C59" s="321"/>
      <c r="D59" s="321"/>
      <c r="E59" s="321"/>
      <c r="F59" s="321"/>
      <c r="G59" s="254"/>
      <c r="H59" s="254"/>
      <c r="J59" s="254"/>
    </row>
    <row r="60" spans="2:10" ht="15" x14ac:dyDescent="0.35">
      <c r="B60" s="339" t="s">
        <v>117</v>
      </c>
      <c r="C60" s="339"/>
      <c r="D60" s="339"/>
      <c r="E60" s="339"/>
      <c r="F60" s="339"/>
    </row>
    <row r="61" spans="2:10" ht="15" x14ac:dyDescent="0.35"/>
    <row r="62" spans="2:10" ht="15" x14ac:dyDescent="0.35"/>
    <row r="63" spans="2:10" s="48" customFormat="1" ht="15" x14ac:dyDescent="0.35">
      <c r="B63" s="2"/>
      <c r="C63" s="2"/>
      <c r="D63" s="2"/>
      <c r="E63" s="2"/>
      <c r="I63" s="243"/>
    </row>
    <row r="64" spans="2:10" ht="15" x14ac:dyDescent="0.35"/>
    <row r="65" ht="15" x14ac:dyDescent="0.35"/>
    <row r="66" ht="15" x14ac:dyDescent="0.35"/>
    <row r="67" ht="15" x14ac:dyDescent="0.35"/>
    <row r="68" ht="15" x14ac:dyDescent="0.35"/>
    <row r="69" ht="15" x14ac:dyDescent="0.35"/>
    <row r="70" ht="15" x14ac:dyDescent="0.35"/>
    <row r="71" ht="15" customHeight="1" x14ac:dyDescent="0.35"/>
    <row r="72" ht="15" customHeight="1" x14ac:dyDescent="0.35"/>
    <row r="73" ht="15" x14ac:dyDescent="0.35"/>
    <row r="74" ht="15" x14ac:dyDescent="0.35"/>
    <row r="75" ht="18.75" customHeight="1" x14ac:dyDescent="0.35"/>
    <row r="76" ht="15" x14ac:dyDescent="0.35"/>
    <row r="77" ht="15" x14ac:dyDescent="0.35"/>
    <row r="78" ht="15" x14ac:dyDescent="0.35"/>
    <row r="79" ht="15" x14ac:dyDescent="0.35"/>
    <row r="80" ht="15" x14ac:dyDescent="0.35"/>
    <row r="81" ht="15" x14ac:dyDescent="0.35"/>
    <row r="82" ht="15" x14ac:dyDescent="0.35"/>
    <row r="83" ht="15" x14ac:dyDescent="0.35"/>
    <row r="84" ht="15" x14ac:dyDescent="0.35"/>
    <row r="85" ht="15" x14ac:dyDescent="0.35"/>
    <row r="86" ht="15" x14ac:dyDescent="0.35"/>
    <row r="87" ht="15" x14ac:dyDescent="0.35"/>
    <row r="88" ht="15" x14ac:dyDescent="0.35"/>
    <row r="89" ht="15" x14ac:dyDescent="0.35"/>
    <row r="90" ht="15" x14ac:dyDescent="0.35"/>
    <row r="91" ht="15" x14ac:dyDescent="0.35"/>
    <row r="92" ht="15" x14ac:dyDescent="0.35"/>
    <row r="93" ht="15" x14ac:dyDescent="0.35"/>
    <row r="94" ht="15" x14ac:dyDescent="0.35"/>
    <row r="95" ht="15" x14ac:dyDescent="0.35"/>
    <row r="96" ht="15" x14ac:dyDescent="0.35"/>
  </sheetData>
  <protectedRanges>
    <protectedRange algorithmName="SHA-512" hashValue="19r0bVvPR7yZA0UiYij7Tv1CBk3noIABvFePbLhCJ4nk3L6A+Fy+RdPPS3STf+a52x4pG2PQK4FAkXK9epnlIA==" saltValue="gQC4yrLvnbJqxYZ0KSEoZA==" spinCount="100000" sqref="B47" name="Government revenues_1"/>
    <protectedRange algorithmName="SHA-512" hashValue="19r0bVvPR7yZA0UiYij7Tv1CBk3noIABvFePbLhCJ4nk3L6A+Fy+RdPPS3STf+a52x4pG2PQK4FAkXK9epnlIA==" saltValue="gQC4yrLvnbJqxYZ0KSEoZA==" spinCount="100000" sqref="B46" name="Government revenues_1_1"/>
    <protectedRange algorithmName="SHA-512" hashValue="19r0bVvPR7yZA0UiYij7Tv1CBk3noIABvFePbLhCJ4nk3L6A+Fy+RdPPS3STf+a52x4pG2PQK4FAkXK9epnlIA==" saltValue="gQC4yrLvnbJqxYZ0KSEoZA==" spinCount="100000" sqref="B42" name="Government revenues_1_2"/>
    <protectedRange algorithmName="SHA-512" hashValue="19r0bVvPR7yZA0UiYij7Tv1CBk3noIABvFePbLhCJ4nk3L6A+Fy+RdPPS3STf+a52x4pG2PQK4FAkXK9epnlIA==" saltValue="gQC4yrLvnbJqxYZ0KSEoZA==" spinCount="100000" sqref="B45" name="Government revenues_1_3"/>
    <protectedRange algorithmName="SHA-512" hashValue="19r0bVvPR7yZA0UiYij7Tv1CBk3noIABvFePbLhCJ4nk3L6A+Fy+RdPPS3STf+a52x4pG2PQK4FAkXK9epnlIA==" saltValue="gQC4yrLvnbJqxYZ0KSEoZA==" spinCount="100000" sqref="B48" name="Government revenues_1_4"/>
    <protectedRange algorithmName="SHA-512" hashValue="19r0bVvPR7yZA0UiYij7Tv1CBk3noIABvFePbLhCJ4nk3L6A+Fy+RdPPS3STf+a52x4pG2PQK4FAkXK9epnlIA==" saltValue="gQC4yrLvnbJqxYZ0KSEoZA==" spinCount="100000" sqref="B18" name="Government revenues"/>
  </protectedRanges>
  <mergeCells count="20">
    <mergeCell ref="B59:F59"/>
    <mergeCell ref="B60:F60"/>
    <mergeCell ref="B21:E21"/>
    <mergeCell ref="D22:E22"/>
    <mergeCell ref="B50:J50"/>
    <mergeCell ref="B55:J55"/>
    <mergeCell ref="B56:J56"/>
    <mergeCell ref="B58:F58"/>
    <mergeCell ref="B20:J20"/>
    <mergeCell ref="B2:J2"/>
    <mergeCell ref="B3:J3"/>
    <mergeCell ref="B4:J4"/>
    <mergeCell ref="B5:J5"/>
    <mergeCell ref="B6:J6"/>
    <mergeCell ref="B7:J7"/>
    <mergeCell ref="B8:J8"/>
    <mergeCell ref="B10:J10"/>
    <mergeCell ref="B11:J11"/>
    <mergeCell ref="B12:J12"/>
    <mergeCell ref="B13:J13"/>
  </mergeCells>
  <dataValidations count="23">
    <dataValidation allowBlank="1" showInputMessage="1" showErrorMessage="1" promptTitle="Organismo gubernamental receptor" prompt="Ingrese el nombre del organismo gubernamental receptor._x000a__x000a_Por favor, evite utilizar siglas e ingrese el nombre completo." sqref="B15:B17" xr:uid="{C0107590-DA0A-4212-898B-8802C891D986}"/>
    <dataValidation type="list" allowBlank="1" showInputMessage="1" showErrorMessage="1" promptTitle="Tipo de organismo gubernamental" prompt="Elija de la lista desplegable el tipo de organismo gubernamental._x000a_De ser posible, evite utilizar tipos personalizados." sqref="C15:C18" xr:uid="{B3C8BD00-2C8D-4F22-9E37-B54E37CA2365}">
      <formula1>Agency_type</formula1>
    </dataValidation>
    <dataValidation allowBlank="1" showInputMessage="1" showErrorMessage="1" promptTitle="Identificación" prompt="Ingrese el número de identificación correspondiente a la entidad gubernamental informante, si se aplica." sqref="D15:D18" xr:uid="{84F57C9B-C2F6-40BC-AB2B-5E7B82551188}"/>
    <dataValidation type="list" allowBlank="1" showInputMessage="1" showErrorMessage="1" sqref="C37:C48" xr:uid="{C2074067-CFCD-4C38-AA3B-C0498A12844C}">
      <formula1>"&lt; Tipo de compañía &gt;,empresas de titularidad estatal y corporaciones públicas, privada"</formula1>
    </dataValidation>
    <dataValidation type="whole" allowBlank="1" showInputMessage="1" showErrorMessage="1" errorTitle="No editar estas celdas" error="Por favor, no edite estas celdas" sqref="B55" xr:uid="{A9CA5557-2A9D-42D8-A869-328F1A88B3B2}">
      <formula1>10000</formula1>
      <formula2>50000</formula2>
    </dataValidation>
    <dataValidation type="whole" showInputMessage="1" showErrorMessage="1" sqref="B58:F60" xr:uid="{7646CBB4-C1F5-4683-B99F-3492AFF6A005}">
      <formula1>999999</formula1>
      <formula2>99999999</formula2>
    </dataValidation>
    <dataValidation type="whole" allowBlank="1" showInputMessage="1" showErrorMessage="1" errorTitle="No editar - basado en la parte 5" error="Estas celdas se completarán automáticamente" promptTitle="No editar - basado en la parte 5" prompt=" " sqref="I37:I48" xr:uid="{09785091-4376-4B2E-AC80-24327F5F99FA}">
      <formula1>1</formula1>
      <formula2>2</formula2>
    </dataValidation>
    <dataValidation type="textLength" allowBlank="1" showInputMessage="1" showErrorMessage="1" sqref="C57:F57 A22 A37:A50 B49:K50 A51:K51 A14:E14 A1:K13 A19:B21 A23:E23 G57:J59 B56:B57 B53:J54 F22:K23 F19:L21 C19:E20 F14:K18 B38:B39 K52:K58 B44 A52:A58 A24:H36 J24:K48 I24 I26:I36" xr:uid="{29F78954-7F67-4E61-AA77-8F8A67D0695A}">
      <formula1>9999999</formula1>
      <formula2>99999999</formula2>
    </dataValidation>
    <dataValidation errorStyle="warning" allowBlank="1" showInputMessage="1" showErrorMessage="1" errorTitle="Dirección web" error="Ingrese un enlace en estas celdas" sqref="G37:H48" xr:uid="{12ED79F9-06D1-4D8C-B2D8-A541021B933B}"/>
    <dataValidation allowBlank="1" showInputMessage="1" showErrorMessage="1" promptTitle="Ingrese los productos básicos" prompt="Ingrese los productos básicos de la empresa que correspondan, separados por comas." sqref="F37:F41" xr:uid="{66FA59F2-512E-490D-A284-FA0306CDB718}"/>
    <dataValidation allowBlank="1" showInputMessage="1" showErrorMessage="1" promptTitle="Número de identificación" prompt="Indique el número único de identificación, p. ej. el NIF, número societario o similares" sqref="D37:D48" xr:uid="{DD9A3802-26E3-466F-A491-BBFEAEA6C24F}"/>
    <dataValidation allowBlank="1" showInputMessage="1" showErrorMessage="1" promptTitle="Nombre de la empresa" prompt="Ingrese el nombre de la empresa._x000a__x000a_Por favor, evite utilizar siglas e ingrese el nombre completo." sqref="B37 B43 B40:B41" xr:uid="{9F95E01F-80B8-473F-969A-BFA35E49FB71}"/>
    <dataValidation type="list" allowBlank="1" showInputMessage="1" showErrorMessage="1" promptTitle="Seleccione el sector" prompt="Seleccione de la lista el sector correspondiente a la empresa" sqref="E37:E48" xr:uid="{80254FFB-F6A3-40A9-B389-32600D63D2C7}">
      <formula1>Sector_list</formula1>
    </dataValidation>
    <dataValidation type="list" showInputMessage="1" showErrorMessage="1" sqref="B45:B48 B42" xr:uid="{8E310D89-5FCD-4EAF-B2FF-EEFE6E5824D3}">
      <formula1>Companies_list</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52" xr:uid="{8EB88F9A-0D46-45D5-AF17-1C872B7448EC}">
      <formula1>"&lt;Unidad&gt;,Sm3,Sm3 o.e.,Barriles,Toneladas,oz,carats,Pce"</formula1>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52" xr:uid="{42CD5487-99DD-47A7-8003-22E3F95AC13F}">
      <formula1>0</formula1>
      <formula2>1000000000000000</formula2>
    </dataValidation>
    <dataValidation type="decimal" allowBlank="1" showInputMessage="1" showErrorMessage="1" errorTitle="Ingrese únicamente números" error="En estas celdas sólo deberían incluirse números" promptTitle="Volumen de producción" prompt="Ingrese el volumen de producción del proyecto." sqref="G52" xr:uid="{2E8736BA-7592-4E61-906F-2D4D1FC0810B}">
      <formula1>0</formula1>
      <formula2>1000000000000000</formula2>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52" xr:uid="{F6CD838E-FBE1-4E4F-A0C4-C360C598797D}">
      <formula1>Commodity_names</formula1>
    </dataValidation>
    <dataValidation type="list" allowBlank="1" showInputMessage="1" showErrorMessage="1" sqref="F52" xr:uid="{009263EB-3131-4A14-919A-D112A1A2C7CE}">
      <formula1>Project_phases_list</formula1>
    </dataValidation>
    <dataValidation allowBlank="1" showInputMessage="1" showErrorMessage="1" promptTitle="Número de referencia" prompt="Ingrese el número de referencia del acuerdo legal: contrato, licencia, arrendamiento, concesión…" sqref="C52" xr:uid="{C93CCDB3-31EC-4ABF-BFFF-92F83250D77A}"/>
    <dataValidation allowBlank="1" showInputMessage="1" showErrorMessage="1" promptTitle="Empresas afiliadas" prompt="Ingrese las empresas afiliadas al proyecto que correspondan, separadas por comas." sqref="D52" xr:uid="{EFAEB684-7FD8-4F1C-A5F7-ACF2F20AF6D6}"/>
    <dataValidation allowBlank="1" showInputMessage="1" showErrorMessage="1" promptTitle="Nombre del proyecto" prompt="Ingrese el nombre del proyecto._x000a__x000a_Por favor, evite utilizar siglas e ingrese el nombre completo." sqref="B52" xr:uid="{EBF85EFD-BDC3-4F26-8853-6E0F7A7D5120}"/>
    <dataValidation type="list" allowBlank="1" showInputMessage="1" showErrorMessage="1" promptTitle="Organismo gubernamental receptor" prompt="Ingrese el nombre del organismo gubernamental receptor._x000a__x000a_Por favor, evite utilizar siglas e ingrese el nombre completo._x000a_" sqref="B18" xr:uid="{86FD6E6C-FFF2-472C-8B22-3977A47D465C}">
      <formula1>Government_entities_list</formula1>
    </dataValidation>
  </dataValidations>
  <hyperlinks>
    <hyperlink ref="B8" r:id="rId1" display="Si tiene alguna pregunta, comuníquese a data@eiti.org" xr:uid="{F93F3E01-22E0-4522-9C4D-AD891538587B}"/>
    <hyperlink ref="B56:F56" r:id="rId2" display="Give us your feedback or report a conflict in the data! Write to us at  data@eiti.org" xr:uid="{B9515183-F29A-4B30-88AA-6CBBF0CAED81}"/>
    <hyperlink ref="B55:F55" r:id="rId3" display="Puede acceder a la versión más reciente de las plantillas de datos resumidos en https://eiti.org/es/documento/plantilla-datos-resumidos-del-eiti" xr:uid="{C2FF474F-DAC6-422D-B8D3-D12058908CA9}"/>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3BA7C-9EEA-4B11-8C60-243E5AA8D8C4}">
  <dimension ref="B1:V82"/>
  <sheetViews>
    <sheetView showGridLines="0" topLeftCell="H41" zoomScaleNormal="100" workbookViewId="0">
      <selection activeCell="H66" sqref="H66"/>
    </sheetView>
  </sheetViews>
  <sheetFormatPr defaultColWidth="8.7265625" defaultRowHeight="15" x14ac:dyDescent="0.4"/>
  <cols>
    <col min="1" max="1" width="2.7265625" style="247" customWidth="1"/>
    <col min="2" max="5" width="0" style="247" hidden="1" customWidth="1"/>
    <col min="6" max="6" width="50.453125" style="247" customWidth="1"/>
    <col min="7" max="7" width="16.7265625" style="247" customWidth="1"/>
    <col min="8" max="8" width="46.81640625" style="247" customWidth="1"/>
    <col min="9" max="9" width="50.1796875" style="247" customWidth="1"/>
    <col min="10" max="10" width="52.81640625" style="247" customWidth="1"/>
    <col min="11" max="11" width="15.54296875" style="247" bestFit="1" customWidth="1"/>
    <col min="12" max="12" width="2.7265625" style="247" customWidth="1"/>
    <col min="13" max="13" width="19.54296875" style="247" bestFit="1" customWidth="1"/>
    <col min="14" max="14" width="73.453125" style="247" bestFit="1" customWidth="1"/>
    <col min="15" max="15" width="4" style="247" customWidth="1"/>
    <col min="16" max="17" width="8.7265625" style="247"/>
    <col min="18" max="19" width="8.7265625" style="247" customWidth="1"/>
    <col min="20" max="20" width="8.7265625" style="247"/>
    <col min="21" max="21" width="19.81640625" style="247" bestFit="1" customWidth="1"/>
    <col min="22" max="22" width="15.54296875" style="247" bestFit="1" customWidth="1"/>
    <col min="23" max="16384" width="8.7265625" style="247"/>
  </cols>
  <sheetData>
    <row r="1" spans="6:14" s="2" customFormat="1" ht="15.75" hidden="1" customHeight="1" x14ac:dyDescent="0.35"/>
    <row r="2" spans="6:14" s="2" customFormat="1" hidden="1" x14ac:dyDescent="0.35"/>
    <row r="3" spans="6:14" s="2" customFormat="1" hidden="1" x14ac:dyDescent="0.35">
      <c r="N3" s="3" t="s">
        <v>418</v>
      </c>
    </row>
    <row r="4" spans="6:14" s="2" customFormat="1" hidden="1" x14ac:dyDescent="0.35">
      <c r="F4" s="2" t="s">
        <v>419</v>
      </c>
      <c r="N4" s="3">
        <v>45275</v>
      </c>
    </row>
    <row r="5" spans="6:14" s="2" customFormat="1" hidden="1" x14ac:dyDescent="0.35"/>
    <row r="6" spans="6:14" s="2" customFormat="1" hidden="1" x14ac:dyDescent="0.35">
      <c r="F6" s="2" t="s">
        <v>420</v>
      </c>
    </row>
    <row r="7" spans="6:14" s="2" customFormat="1" x14ac:dyDescent="0.35"/>
    <row r="8" spans="6:14" s="2" customFormat="1" x14ac:dyDescent="0.35">
      <c r="F8" s="330" t="s">
        <v>421</v>
      </c>
      <c r="G8" s="330"/>
      <c r="H8" s="330"/>
      <c r="I8" s="330"/>
      <c r="J8" s="330"/>
      <c r="K8" s="330"/>
      <c r="L8" s="330"/>
      <c r="M8" s="330"/>
      <c r="N8" s="330"/>
    </row>
    <row r="9" spans="6:14" s="2" customFormat="1" ht="22.5" x14ac:dyDescent="0.35">
      <c r="F9" s="365" t="s">
        <v>39</v>
      </c>
      <c r="G9" s="365"/>
      <c r="H9" s="365"/>
      <c r="I9" s="365"/>
      <c r="J9" s="365"/>
      <c r="K9" s="365"/>
      <c r="L9" s="365"/>
      <c r="M9" s="365"/>
      <c r="N9" s="365"/>
    </row>
    <row r="10" spans="6:14" s="2" customFormat="1" ht="15" customHeight="1" x14ac:dyDescent="0.35">
      <c r="F10" s="366" t="s">
        <v>422</v>
      </c>
      <c r="G10" s="366"/>
      <c r="H10" s="366"/>
      <c r="I10" s="366"/>
      <c r="J10" s="366"/>
      <c r="K10" s="366"/>
      <c r="L10" s="366"/>
      <c r="M10" s="366"/>
      <c r="N10" s="366"/>
    </row>
    <row r="11" spans="6:14" s="2" customFormat="1" ht="15" customHeight="1" x14ac:dyDescent="0.35">
      <c r="F11" s="332" t="s">
        <v>423</v>
      </c>
      <c r="G11" s="332"/>
      <c r="H11" s="332"/>
      <c r="I11" s="332"/>
      <c r="J11" s="332"/>
      <c r="K11" s="332"/>
      <c r="L11" s="332"/>
      <c r="M11" s="332"/>
      <c r="N11" s="332"/>
    </row>
    <row r="12" spans="6:14" s="2" customFormat="1" ht="15" customHeight="1" x14ac:dyDescent="0.35">
      <c r="F12" s="332" t="s">
        <v>424</v>
      </c>
      <c r="G12" s="332"/>
      <c r="H12" s="332"/>
      <c r="I12" s="332"/>
      <c r="J12" s="332"/>
      <c r="K12" s="332"/>
      <c r="L12" s="332"/>
      <c r="M12" s="332"/>
      <c r="N12" s="332"/>
    </row>
    <row r="13" spans="6:14" s="2" customFormat="1" ht="15" customHeight="1" x14ac:dyDescent="0.35">
      <c r="F13" s="364" t="s">
        <v>425</v>
      </c>
      <c r="G13" s="364"/>
      <c r="H13" s="364"/>
      <c r="I13" s="364"/>
      <c r="J13" s="364"/>
      <c r="K13" s="364"/>
      <c r="L13" s="364"/>
      <c r="M13" s="364"/>
      <c r="N13" s="364"/>
    </row>
    <row r="14" spans="6:14" s="2" customFormat="1" ht="15" customHeight="1" x14ac:dyDescent="0.35">
      <c r="F14" s="368" t="s">
        <v>426</v>
      </c>
      <c r="G14" s="368"/>
      <c r="H14" s="368"/>
      <c r="I14" s="368"/>
      <c r="J14" s="368"/>
      <c r="K14" s="368"/>
      <c r="L14" s="368"/>
      <c r="M14" s="368"/>
      <c r="N14" s="368"/>
    </row>
    <row r="15" spans="6:14" s="2" customFormat="1" ht="15" customHeight="1" x14ac:dyDescent="0.35">
      <c r="F15" s="369" t="s">
        <v>427</v>
      </c>
      <c r="G15" s="369"/>
      <c r="H15" s="369"/>
      <c r="I15" s="369"/>
      <c r="J15" s="369"/>
      <c r="K15" s="369"/>
      <c r="L15" s="369"/>
      <c r="M15" s="369"/>
      <c r="N15" s="369"/>
    </row>
    <row r="16" spans="6:14" s="2" customFormat="1" x14ac:dyDescent="0.4">
      <c r="F16" s="370" t="s">
        <v>43</v>
      </c>
      <c r="G16" s="370"/>
      <c r="H16" s="370"/>
      <c r="I16" s="370"/>
      <c r="J16" s="370"/>
      <c r="K16" s="370"/>
      <c r="L16" s="370"/>
      <c r="M16" s="370"/>
      <c r="N16" s="370"/>
    </row>
    <row r="17" spans="2:21" s="2" customFormat="1" x14ac:dyDescent="0.35"/>
    <row r="18" spans="2:21" s="2" customFormat="1" ht="22.5" x14ac:dyDescent="0.35">
      <c r="F18" s="354" t="s">
        <v>428</v>
      </c>
      <c r="G18" s="354"/>
      <c r="H18" s="354"/>
      <c r="I18" s="354"/>
      <c r="J18" s="354"/>
      <c r="K18" s="354"/>
      <c r="M18" s="371" t="s">
        <v>429</v>
      </c>
      <c r="N18" s="371"/>
    </row>
    <row r="19" spans="2:21" s="2" customFormat="1" ht="15.65" customHeight="1" x14ac:dyDescent="0.35">
      <c r="M19" s="372" t="s">
        <v>430</v>
      </c>
      <c r="N19" s="373"/>
    </row>
    <row r="20" spans="2:21" ht="15" customHeight="1" x14ac:dyDescent="0.4">
      <c r="F20" s="374" t="s">
        <v>431</v>
      </c>
      <c r="G20" s="374"/>
      <c r="H20" s="374"/>
      <c r="I20" s="374"/>
      <c r="J20" s="374"/>
      <c r="K20" s="375"/>
      <c r="M20" s="2"/>
      <c r="N20" s="2"/>
    </row>
    <row r="21" spans="2:21" ht="22.5" x14ac:dyDescent="0.4">
      <c r="B21" s="255" t="s">
        <v>432</v>
      </c>
      <c r="C21" s="255" t="s">
        <v>433</v>
      </c>
      <c r="D21" s="255" t="s">
        <v>434</v>
      </c>
      <c r="E21" s="255" t="s">
        <v>435</v>
      </c>
      <c r="F21" s="247" t="s">
        <v>436</v>
      </c>
      <c r="G21" s="247" t="s">
        <v>336</v>
      </c>
      <c r="H21" s="247" t="s">
        <v>437</v>
      </c>
      <c r="I21" s="247" t="s">
        <v>438</v>
      </c>
      <c r="J21" s="247" t="s">
        <v>439</v>
      </c>
      <c r="K21" s="2" t="s">
        <v>414</v>
      </c>
      <c r="M21" s="365" t="s">
        <v>440</v>
      </c>
      <c r="N21" s="365"/>
    </row>
    <row r="22" spans="2:21" s="257" customFormat="1" ht="20.149999999999999" customHeight="1" x14ac:dyDescent="0.4">
      <c r="B22" s="256" t="s">
        <v>441</v>
      </c>
      <c r="C22" s="256" t="s">
        <v>441</v>
      </c>
      <c r="D22" s="256" t="s">
        <v>441</v>
      </c>
      <c r="E22" s="256" t="s">
        <v>441</v>
      </c>
      <c r="F22" s="257" t="s">
        <v>442</v>
      </c>
      <c r="G22" s="257" t="s">
        <v>387</v>
      </c>
      <c r="H22" s="257" t="s">
        <v>443</v>
      </c>
      <c r="I22" s="257" t="s">
        <v>322</v>
      </c>
      <c r="J22" s="305">
        <v>46054954245.700027</v>
      </c>
      <c r="K22" s="257" t="s">
        <v>57</v>
      </c>
      <c r="M22" s="376" t="s">
        <v>444</v>
      </c>
      <c r="N22" s="376"/>
    </row>
    <row r="23" spans="2:21" s="257" customFormat="1" ht="15.75" customHeight="1" x14ac:dyDescent="0.4">
      <c r="B23" s="256" t="s">
        <v>441</v>
      </c>
      <c r="C23" s="256" t="s">
        <v>441</v>
      </c>
      <c r="D23" s="256" t="s">
        <v>441</v>
      </c>
      <c r="E23" s="256" t="s">
        <v>441</v>
      </c>
      <c r="F23" s="257" t="s">
        <v>445</v>
      </c>
      <c r="G23" s="257" t="s">
        <v>387</v>
      </c>
      <c r="H23" s="257" t="s">
        <v>446</v>
      </c>
      <c r="I23" s="257" t="s">
        <v>322</v>
      </c>
      <c r="J23" s="305">
        <v>24672656490.540039</v>
      </c>
      <c r="K23" s="257" t="s">
        <v>57</v>
      </c>
      <c r="M23" s="376"/>
      <c r="N23" s="376"/>
    </row>
    <row r="24" spans="2:21" s="257" customFormat="1" ht="15.75" customHeight="1" x14ac:dyDescent="0.4">
      <c r="B24" s="260" t="s">
        <v>441</v>
      </c>
      <c r="C24" s="260" t="s">
        <v>441</v>
      </c>
      <c r="D24" s="260" t="s">
        <v>441</v>
      </c>
      <c r="E24" s="260" t="s">
        <v>441</v>
      </c>
      <c r="F24" s="257" t="s">
        <v>447</v>
      </c>
      <c r="G24" s="257" t="s">
        <v>387</v>
      </c>
      <c r="H24" s="257" t="s">
        <v>448</v>
      </c>
      <c r="I24" s="257" t="s">
        <v>322</v>
      </c>
      <c r="J24" s="305">
        <v>13662545922.179996</v>
      </c>
      <c r="K24" s="257" t="s">
        <v>57</v>
      </c>
      <c r="M24" s="376"/>
      <c r="N24" s="376"/>
    </row>
    <row r="25" spans="2:21" s="257" customFormat="1" ht="15.75" customHeight="1" x14ac:dyDescent="0.4">
      <c r="B25" s="256" t="s">
        <v>441</v>
      </c>
      <c r="C25" s="256" t="s">
        <v>441</v>
      </c>
      <c r="D25" s="256" t="s">
        <v>441</v>
      </c>
      <c r="E25" s="256" t="s">
        <v>441</v>
      </c>
      <c r="F25" s="257" t="s">
        <v>449</v>
      </c>
      <c r="G25" s="257" t="s">
        <v>387</v>
      </c>
      <c r="H25" s="257" t="s">
        <v>450</v>
      </c>
      <c r="I25" s="257" t="s">
        <v>322</v>
      </c>
      <c r="J25" s="305">
        <v>12879602383.430002</v>
      </c>
      <c r="K25" s="257" t="s">
        <v>57</v>
      </c>
      <c r="M25" s="376"/>
      <c r="N25" s="376"/>
    </row>
    <row r="26" spans="2:21" s="257" customFormat="1" ht="15.75" customHeight="1" x14ac:dyDescent="0.4">
      <c r="B26" s="256" t="s">
        <v>441</v>
      </c>
      <c r="C26" s="256" t="s">
        <v>441</v>
      </c>
      <c r="D26" s="256" t="s">
        <v>441</v>
      </c>
      <c r="E26" s="256" t="s">
        <v>441</v>
      </c>
      <c r="F26" s="257" t="s">
        <v>449</v>
      </c>
      <c r="G26" s="52" t="s">
        <v>343</v>
      </c>
      <c r="H26" s="257" t="s">
        <v>450</v>
      </c>
      <c r="I26" s="257" t="s">
        <v>322</v>
      </c>
      <c r="J26" s="305">
        <v>12338227044.220001</v>
      </c>
      <c r="K26" s="257" t="s">
        <v>57</v>
      </c>
      <c r="M26" s="376"/>
      <c r="N26" s="376"/>
    </row>
    <row r="27" spans="2:21" s="257" customFormat="1" ht="16" x14ac:dyDescent="0.4">
      <c r="B27" s="256" t="s">
        <v>441</v>
      </c>
      <c r="C27" s="256" t="s">
        <v>441</v>
      </c>
      <c r="D27" s="256" t="s">
        <v>441</v>
      </c>
      <c r="E27" s="256" t="s">
        <v>441</v>
      </c>
      <c r="F27" s="257" t="s">
        <v>451</v>
      </c>
      <c r="G27" s="257" t="s">
        <v>387</v>
      </c>
      <c r="H27" s="257" t="s">
        <v>452</v>
      </c>
      <c r="I27" s="257" t="s">
        <v>322</v>
      </c>
      <c r="J27" s="305">
        <v>9688445121.4900017</v>
      </c>
      <c r="K27" s="257" t="s">
        <v>57</v>
      </c>
      <c r="M27" s="377" t="s">
        <v>453</v>
      </c>
      <c r="N27" s="377"/>
    </row>
    <row r="28" spans="2:21" s="257" customFormat="1" ht="16" x14ac:dyDescent="0.4">
      <c r="B28" s="256" t="s">
        <v>441</v>
      </c>
      <c r="C28" s="256" t="s">
        <v>441</v>
      </c>
      <c r="D28" s="256" t="s">
        <v>441</v>
      </c>
      <c r="E28" s="256" t="s">
        <v>441</v>
      </c>
      <c r="F28" s="257" t="s">
        <v>451</v>
      </c>
      <c r="G28" s="52" t="s">
        <v>343</v>
      </c>
      <c r="H28" s="257" t="s">
        <v>452</v>
      </c>
      <c r="I28" s="257" t="s">
        <v>322</v>
      </c>
      <c r="J28" s="305">
        <v>9269624455.3199978</v>
      </c>
      <c r="K28" s="257" t="s">
        <v>57</v>
      </c>
      <c r="M28" s="377" t="s">
        <v>454</v>
      </c>
      <c r="N28" s="377"/>
    </row>
    <row r="29" spans="2:21" s="257" customFormat="1" ht="16.5" thickBot="1" x14ac:dyDescent="0.45">
      <c r="B29" s="256" t="s">
        <v>441</v>
      </c>
      <c r="C29" s="256" t="s">
        <v>441</v>
      </c>
      <c r="D29" s="256" t="s">
        <v>441</v>
      </c>
      <c r="E29" s="256" t="s">
        <v>441</v>
      </c>
      <c r="F29" s="257" t="s">
        <v>455</v>
      </c>
      <c r="G29" s="257" t="s">
        <v>387</v>
      </c>
      <c r="H29" s="257" t="s">
        <v>456</v>
      </c>
      <c r="I29" s="257" t="s">
        <v>322</v>
      </c>
      <c r="J29" s="305">
        <v>7018677472.1100006</v>
      </c>
      <c r="K29" s="257" t="s">
        <v>57</v>
      </c>
      <c r="M29" s="258"/>
      <c r="N29" s="258"/>
    </row>
    <row r="30" spans="2:21" s="257" customFormat="1" ht="16" x14ac:dyDescent="0.4">
      <c r="B30" s="256" t="s">
        <v>441</v>
      </c>
      <c r="C30" s="256" t="s">
        <v>441</v>
      </c>
      <c r="D30" s="256" t="s">
        <v>441</v>
      </c>
      <c r="E30" s="256" t="s">
        <v>441</v>
      </c>
      <c r="F30" s="257" t="s">
        <v>447</v>
      </c>
      <c r="G30" s="257" t="s">
        <v>387</v>
      </c>
      <c r="H30" s="257" t="s">
        <v>457</v>
      </c>
      <c r="I30" s="257" t="s">
        <v>322</v>
      </c>
      <c r="J30" s="305">
        <v>5864689974.3000011</v>
      </c>
      <c r="K30" s="257" t="s">
        <v>57</v>
      </c>
      <c r="P30" s="97"/>
      <c r="Q30" s="52"/>
      <c r="R30" s="259"/>
      <c r="S30" s="52"/>
      <c r="T30" s="259"/>
      <c r="U30" s="52"/>
    </row>
    <row r="31" spans="2:21" s="257" customFormat="1" ht="16" x14ac:dyDescent="0.4">
      <c r="B31" s="256" t="s">
        <v>441</v>
      </c>
      <c r="C31" s="256" t="s">
        <v>441</v>
      </c>
      <c r="D31" s="256" t="s">
        <v>441</v>
      </c>
      <c r="E31" s="256" t="s">
        <v>441</v>
      </c>
      <c r="F31" s="257" t="s">
        <v>447</v>
      </c>
      <c r="G31" s="52" t="s">
        <v>343</v>
      </c>
      <c r="H31" s="257" t="s">
        <v>448</v>
      </c>
      <c r="I31" s="257" t="s">
        <v>322</v>
      </c>
      <c r="J31" s="305">
        <v>5155135800.3699999</v>
      </c>
      <c r="K31" s="257" t="s">
        <v>57</v>
      </c>
      <c r="P31" s="367"/>
      <c r="Q31" s="367"/>
      <c r="R31" s="367"/>
      <c r="S31" s="367"/>
      <c r="T31" s="367"/>
      <c r="U31" s="367"/>
    </row>
    <row r="32" spans="2:21" s="257" customFormat="1" ht="16" x14ac:dyDescent="0.4">
      <c r="B32" s="256" t="s">
        <v>441</v>
      </c>
      <c r="C32" s="256" t="s">
        <v>441</v>
      </c>
      <c r="D32" s="256" t="s">
        <v>441</v>
      </c>
      <c r="E32" s="256" t="s">
        <v>441</v>
      </c>
      <c r="F32" s="257" t="s">
        <v>458</v>
      </c>
      <c r="G32" s="257" t="s">
        <v>387</v>
      </c>
      <c r="H32" s="257" t="s">
        <v>459</v>
      </c>
      <c r="I32" s="257" t="s">
        <v>325</v>
      </c>
      <c r="J32" s="305">
        <v>3783991674.0060997</v>
      </c>
      <c r="K32" s="257" t="s">
        <v>57</v>
      </c>
    </row>
    <row r="33" spans="2:21" s="257" customFormat="1" ht="16" x14ac:dyDescent="0.4">
      <c r="B33" s="256" t="s">
        <v>441</v>
      </c>
      <c r="C33" s="256" t="s">
        <v>441</v>
      </c>
      <c r="D33" s="256" t="s">
        <v>441</v>
      </c>
      <c r="E33" s="256" t="s">
        <v>441</v>
      </c>
      <c r="F33" s="257" t="s">
        <v>447</v>
      </c>
      <c r="G33" s="52" t="s">
        <v>343</v>
      </c>
      <c r="H33" s="257" t="s">
        <v>457</v>
      </c>
      <c r="I33" s="257" t="s">
        <v>322</v>
      </c>
      <c r="J33" s="305">
        <v>2860304425.8100004</v>
      </c>
      <c r="K33" s="257" t="s">
        <v>57</v>
      </c>
    </row>
    <row r="34" spans="2:21" s="257" customFormat="1" ht="16" x14ac:dyDescent="0.4">
      <c r="B34" s="256" t="s">
        <v>441</v>
      </c>
      <c r="C34" s="256" t="s">
        <v>441</v>
      </c>
      <c r="D34" s="256" t="s">
        <v>441</v>
      </c>
      <c r="E34" s="256" t="s">
        <v>441</v>
      </c>
      <c r="F34" s="257" t="s">
        <v>460</v>
      </c>
      <c r="G34" s="257" t="s">
        <v>387</v>
      </c>
      <c r="H34" s="257" t="s">
        <v>461</v>
      </c>
      <c r="I34" s="257" t="s">
        <v>322</v>
      </c>
      <c r="J34" s="305">
        <v>2278716648.1099997</v>
      </c>
      <c r="K34" s="257" t="s">
        <v>57</v>
      </c>
    </row>
    <row r="35" spans="2:21" s="257" customFormat="1" ht="16" x14ac:dyDescent="0.4">
      <c r="B35" s="256" t="s">
        <v>441</v>
      </c>
      <c r="C35" s="256" t="s">
        <v>441</v>
      </c>
      <c r="D35" s="256" t="s">
        <v>441</v>
      </c>
      <c r="E35" s="256" t="s">
        <v>441</v>
      </c>
      <c r="F35" s="257" t="s">
        <v>445</v>
      </c>
      <c r="G35" s="52" t="s">
        <v>343</v>
      </c>
      <c r="H35" s="257" t="s">
        <v>446</v>
      </c>
      <c r="I35" s="257" t="s">
        <v>322</v>
      </c>
      <c r="J35" s="305">
        <v>1293133341.6700001</v>
      </c>
      <c r="K35" s="257" t="s">
        <v>57</v>
      </c>
    </row>
    <row r="36" spans="2:21" s="257" customFormat="1" ht="16" x14ac:dyDescent="0.4">
      <c r="B36" s="256" t="s">
        <v>441</v>
      </c>
      <c r="C36" s="256" t="s">
        <v>441</v>
      </c>
      <c r="D36" s="256" t="s">
        <v>441</v>
      </c>
      <c r="E36" s="256" t="s">
        <v>441</v>
      </c>
      <c r="F36" s="257" t="s">
        <v>462</v>
      </c>
      <c r="G36" s="257" t="s">
        <v>387</v>
      </c>
      <c r="H36" s="257" t="s">
        <v>463</v>
      </c>
      <c r="I36" s="257" t="s">
        <v>322</v>
      </c>
      <c r="J36" s="305">
        <v>653418368.00000024</v>
      </c>
      <c r="K36" s="257" t="s">
        <v>57</v>
      </c>
    </row>
    <row r="37" spans="2:21" s="257" customFormat="1" ht="16" x14ac:dyDescent="0.4">
      <c r="B37" s="256" t="s">
        <v>441</v>
      </c>
      <c r="C37" s="256" t="s">
        <v>441</v>
      </c>
      <c r="D37" s="256" t="s">
        <v>441</v>
      </c>
      <c r="E37" s="256" t="s">
        <v>441</v>
      </c>
      <c r="F37" s="257" t="s">
        <v>462</v>
      </c>
      <c r="G37" s="257" t="s">
        <v>387</v>
      </c>
      <c r="H37" s="257" t="s">
        <v>464</v>
      </c>
      <c r="I37" s="257" t="s">
        <v>322</v>
      </c>
      <c r="J37" s="305">
        <v>590826987.86000013</v>
      </c>
      <c r="K37" s="257" t="s">
        <v>57</v>
      </c>
    </row>
    <row r="38" spans="2:21" s="257" customFormat="1" ht="16" x14ac:dyDescent="0.4">
      <c r="B38" s="260" t="s">
        <v>441</v>
      </c>
      <c r="C38" s="260" t="s">
        <v>441</v>
      </c>
      <c r="D38" s="260" t="s">
        <v>441</v>
      </c>
      <c r="E38" s="260" t="s">
        <v>441</v>
      </c>
      <c r="F38" s="257" t="s">
        <v>451</v>
      </c>
      <c r="G38" s="257" t="s">
        <v>387</v>
      </c>
      <c r="H38" s="257" t="s">
        <v>465</v>
      </c>
      <c r="I38" s="257" t="s">
        <v>322</v>
      </c>
      <c r="J38" s="305">
        <v>270681703.08999991</v>
      </c>
      <c r="K38" s="257" t="s">
        <v>57</v>
      </c>
    </row>
    <row r="39" spans="2:21" s="257" customFormat="1" ht="16" x14ac:dyDescent="0.4">
      <c r="B39" s="256" t="s">
        <v>441</v>
      </c>
      <c r="C39" s="256" t="s">
        <v>441</v>
      </c>
      <c r="D39" s="256" t="s">
        <v>441</v>
      </c>
      <c r="E39" s="256" t="s">
        <v>441</v>
      </c>
      <c r="F39" s="257" t="s">
        <v>455</v>
      </c>
      <c r="G39" s="52" t="s">
        <v>343</v>
      </c>
      <c r="H39" s="257" t="s">
        <v>456</v>
      </c>
      <c r="I39" s="257" t="s">
        <v>322</v>
      </c>
      <c r="J39" s="305">
        <v>164018249.81000003</v>
      </c>
      <c r="K39" s="257" t="s">
        <v>57</v>
      </c>
      <c r="U39" s="261"/>
    </row>
    <row r="40" spans="2:21" s="257" customFormat="1" ht="16" x14ac:dyDescent="0.4">
      <c r="B40" s="256" t="s">
        <v>441</v>
      </c>
      <c r="C40" s="256" t="s">
        <v>441</v>
      </c>
      <c r="D40" s="256" t="s">
        <v>441</v>
      </c>
      <c r="E40" s="256" t="s">
        <v>441</v>
      </c>
      <c r="F40" s="257" t="s">
        <v>466</v>
      </c>
      <c r="G40" s="257" t="s">
        <v>387</v>
      </c>
      <c r="H40" s="257" t="s">
        <v>467</v>
      </c>
      <c r="I40" s="257" t="s">
        <v>322</v>
      </c>
      <c r="J40" s="305">
        <v>96547033.699999973</v>
      </c>
      <c r="K40" s="257" t="s">
        <v>57</v>
      </c>
      <c r="U40" s="262"/>
    </row>
    <row r="41" spans="2:21" s="257" customFormat="1" ht="16" x14ac:dyDescent="0.4">
      <c r="B41" s="256" t="s">
        <v>441</v>
      </c>
      <c r="C41" s="256" t="s">
        <v>441</v>
      </c>
      <c r="D41" s="256" t="s">
        <v>441</v>
      </c>
      <c r="E41" s="256" t="s">
        <v>441</v>
      </c>
      <c r="F41" s="257" t="s">
        <v>468</v>
      </c>
      <c r="G41" s="257" t="s">
        <v>387</v>
      </c>
      <c r="H41" s="257" t="s">
        <v>469</v>
      </c>
      <c r="I41" s="257" t="s">
        <v>325</v>
      </c>
      <c r="J41" s="305">
        <v>52832854.5</v>
      </c>
      <c r="K41" s="257" t="s">
        <v>57</v>
      </c>
    </row>
    <row r="42" spans="2:21" s="257" customFormat="1" ht="16" x14ac:dyDescent="0.4">
      <c r="B42" s="256" t="s">
        <v>441</v>
      </c>
      <c r="C42" s="256" t="s">
        <v>441</v>
      </c>
      <c r="D42" s="256" t="s">
        <v>441</v>
      </c>
      <c r="E42" s="256" t="s">
        <v>441</v>
      </c>
      <c r="F42" s="257" t="s">
        <v>460</v>
      </c>
      <c r="G42" s="52" t="s">
        <v>343</v>
      </c>
      <c r="H42" s="257" t="s">
        <v>461</v>
      </c>
      <c r="I42" s="257" t="s">
        <v>322</v>
      </c>
      <c r="J42" s="305">
        <v>45437323.509999998</v>
      </c>
      <c r="K42" s="257" t="s">
        <v>57</v>
      </c>
    </row>
    <row r="43" spans="2:21" s="257" customFormat="1" ht="16" x14ac:dyDescent="0.4">
      <c r="B43" s="256" t="s">
        <v>441</v>
      </c>
      <c r="C43" s="256" t="s">
        <v>441</v>
      </c>
      <c r="D43" s="256" t="s">
        <v>441</v>
      </c>
      <c r="E43" s="256" t="s">
        <v>441</v>
      </c>
      <c r="F43" s="257" t="s">
        <v>442</v>
      </c>
      <c r="G43" s="52" t="s">
        <v>343</v>
      </c>
      <c r="H43" s="257" t="s">
        <v>443</v>
      </c>
      <c r="I43" s="257" t="s">
        <v>322</v>
      </c>
      <c r="J43" s="305">
        <v>36718197.829999998</v>
      </c>
      <c r="K43" s="257" t="s">
        <v>57</v>
      </c>
    </row>
    <row r="44" spans="2:21" s="257" customFormat="1" ht="16" x14ac:dyDescent="0.4">
      <c r="B44" s="256" t="s">
        <v>441</v>
      </c>
      <c r="C44" s="256" t="s">
        <v>441</v>
      </c>
      <c r="D44" s="256" t="s">
        <v>441</v>
      </c>
      <c r="E44" s="256" t="s">
        <v>441</v>
      </c>
      <c r="F44" s="257" t="s">
        <v>470</v>
      </c>
      <c r="G44" s="257" t="s">
        <v>387</v>
      </c>
      <c r="H44" s="257" t="s">
        <v>471</v>
      </c>
      <c r="I44" s="257" t="s">
        <v>329</v>
      </c>
      <c r="J44" s="305">
        <v>673878.02</v>
      </c>
      <c r="K44" s="257" t="s">
        <v>57</v>
      </c>
    </row>
    <row r="45" spans="2:21" s="257" customFormat="1" ht="16" x14ac:dyDescent="0.4">
      <c r="B45" s="256" t="s">
        <v>441</v>
      </c>
      <c r="C45" s="256" t="s">
        <v>441</v>
      </c>
      <c r="D45" s="256" t="s">
        <v>441</v>
      </c>
      <c r="E45" s="256" t="s">
        <v>441</v>
      </c>
      <c r="F45" s="257" t="s">
        <v>470</v>
      </c>
      <c r="G45" s="257" t="s">
        <v>343</v>
      </c>
      <c r="H45" s="257" t="s">
        <v>471</v>
      </c>
      <c r="I45" s="257" t="s">
        <v>329</v>
      </c>
      <c r="J45" s="305">
        <v>466711.66</v>
      </c>
      <c r="K45" s="257" t="s">
        <v>57</v>
      </c>
    </row>
    <row r="46" spans="2:21" s="257" customFormat="1" ht="16" x14ac:dyDescent="0.4">
      <c r="B46" s="256" t="s">
        <v>441</v>
      </c>
      <c r="C46" s="256" t="s">
        <v>441</v>
      </c>
      <c r="D46" s="256" t="s">
        <v>441</v>
      </c>
      <c r="E46" s="256" t="s">
        <v>441</v>
      </c>
      <c r="F46" s="257" t="s">
        <v>451</v>
      </c>
      <c r="G46" s="52" t="s">
        <v>343</v>
      </c>
      <c r="H46" s="257" t="s">
        <v>465</v>
      </c>
      <c r="I46" s="257" t="s">
        <v>322</v>
      </c>
      <c r="J46" s="305">
        <v>276663.52</v>
      </c>
      <c r="K46" s="257" t="s">
        <v>57</v>
      </c>
    </row>
    <row r="47" spans="2:21" s="257" customFormat="1" ht="16" x14ac:dyDescent="0.4">
      <c r="B47" s="256" t="s">
        <v>441</v>
      </c>
      <c r="C47" s="256" t="s">
        <v>441</v>
      </c>
      <c r="D47" s="256" t="s">
        <v>441</v>
      </c>
      <c r="E47" s="256" t="s">
        <v>441</v>
      </c>
      <c r="F47" s="257" t="s">
        <v>472</v>
      </c>
      <c r="G47" s="257" t="s">
        <v>387</v>
      </c>
      <c r="H47" s="257" t="s">
        <v>473</v>
      </c>
      <c r="I47" s="257" t="s">
        <v>325</v>
      </c>
      <c r="J47" s="305">
        <v>0</v>
      </c>
      <c r="K47" s="257" t="s">
        <v>57</v>
      </c>
    </row>
    <row r="48" spans="2:21" ht="15.5" thickBot="1" x14ac:dyDescent="0.45"/>
    <row r="49" spans="6:22" ht="16.5" thickBot="1" x14ac:dyDescent="0.45">
      <c r="I49" s="306" t="s">
        <v>474</v>
      </c>
      <c r="J49" s="263">
        <f>SUMIF(Government_revenues_table[Currency],"USD",Government_revenues_table[Revenue value])+(IFERROR(SUMIF(Government_revenues_table[Currency],"&lt;&gt;USD",Government_revenues_table[Revenue value])/'Part 1 - About'!$E$47,0))</f>
        <v>2248655659.0275693</v>
      </c>
      <c r="V49" s="264"/>
    </row>
    <row r="50" spans="6:22" ht="21" customHeight="1" thickBot="1" x14ac:dyDescent="0.45">
      <c r="I50" s="307"/>
      <c r="J50" s="308"/>
    </row>
    <row r="51" spans="6:22" ht="16.5" thickBot="1" x14ac:dyDescent="0.45">
      <c r="I51" s="306" t="str">
        <f>"Total in "&amp;'Part 1 - About'!E46</f>
        <v>Total in ARS</v>
      </c>
      <c r="J51" s="263">
        <f>IF('Part 1 - About'!$E$46="USD",0,SUMIF(Government_revenues_table[Currency],'Part 1 - About'!$E$46,Government_revenues_table[Revenue value]))+(IFERROR(SUMIF(Government_revenues_table[Currency],"USD",Government_revenues_table[Revenue value])*'Part 1 - About'!$E$47,0))</f>
        <v>158732602970.75613</v>
      </c>
    </row>
    <row r="55" spans="6:22" ht="22.5" x14ac:dyDescent="0.4">
      <c r="F55" s="265" t="s">
        <v>475</v>
      </c>
      <c r="G55" s="265"/>
      <c r="H55" s="266"/>
      <c r="I55" s="266"/>
      <c r="J55" s="266"/>
      <c r="K55" s="266"/>
    </row>
    <row r="56" spans="6:22" x14ac:dyDescent="0.4">
      <c r="F56" s="267" t="s">
        <v>476</v>
      </c>
      <c r="G56" s="268"/>
      <c r="H56" s="268"/>
      <c r="I56" s="268"/>
      <c r="J56" s="269"/>
      <c r="K56" s="268"/>
    </row>
    <row r="57" spans="6:22" x14ac:dyDescent="0.4">
      <c r="F57" s="267"/>
      <c r="G57" s="268"/>
      <c r="H57" s="268"/>
      <c r="I57" s="268"/>
      <c r="J57" s="269"/>
      <c r="K57" s="268"/>
    </row>
    <row r="58" spans="6:22" x14ac:dyDescent="0.4">
      <c r="F58" s="267"/>
      <c r="G58" s="268"/>
      <c r="H58" s="268"/>
      <c r="I58" s="268"/>
      <c r="J58" s="269"/>
      <c r="K58" s="268"/>
    </row>
    <row r="59" spans="6:22" x14ac:dyDescent="0.4">
      <c r="F59" s="267" t="s">
        <v>477</v>
      </c>
      <c r="G59" s="268" t="s">
        <v>478</v>
      </c>
      <c r="H59" s="268"/>
      <c r="I59" s="268"/>
      <c r="J59" s="269"/>
      <c r="K59" s="268"/>
    </row>
    <row r="60" spans="6:22" x14ac:dyDescent="0.4">
      <c r="F60" s="267" t="s">
        <v>479</v>
      </c>
      <c r="G60" s="268" t="s">
        <v>480</v>
      </c>
      <c r="H60" s="268"/>
      <c r="I60" s="268"/>
      <c r="J60" s="269"/>
      <c r="K60" s="268"/>
    </row>
    <row r="61" spans="6:22" x14ac:dyDescent="0.4">
      <c r="F61" s="267"/>
      <c r="G61" s="270" t="s">
        <v>336</v>
      </c>
      <c r="H61" s="270" t="s">
        <v>437</v>
      </c>
      <c r="I61" s="270" t="s">
        <v>438</v>
      </c>
      <c r="J61" s="271" t="s">
        <v>439</v>
      </c>
      <c r="K61" s="270" t="s">
        <v>414</v>
      </c>
    </row>
    <row r="62" spans="6:22" x14ac:dyDescent="0.4">
      <c r="F62" s="267"/>
      <c r="G62" s="272" t="s">
        <v>84</v>
      </c>
      <c r="H62" s="272" t="s">
        <v>481</v>
      </c>
      <c r="I62" s="272" t="s">
        <v>482</v>
      </c>
      <c r="J62" s="273"/>
      <c r="K62" s="274" t="s">
        <v>174</v>
      </c>
    </row>
    <row r="63" spans="6:22" x14ac:dyDescent="0.4">
      <c r="F63" s="267"/>
      <c r="G63" s="268" t="s">
        <v>343</v>
      </c>
      <c r="H63" s="268" t="s">
        <v>483</v>
      </c>
      <c r="I63" s="268" t="s">
        <v>482</v>
      </c>
      <c r="J63" s="269"/>
      <c r="K63" s="268" t="s">
        <v>174</v>
      </c>
    </row>
    <row r="64" spans="6:22" ht="15.5" thickBot="1" x14ac:dyDescent="0.45">
      <c r="F64" s="267"/>
      <c r="G64" s="275" t="s">
        <v>484</v>
      </c>
      <c r="H64" s="275"/>
      <c r="I64" s="275"/>
      <c r="J64" s="276"/>
      <c r="K64" s="275" t="s">
        <v>174</v>
      </c>
    </row>
    <row r="65" spans="6:14" ht="15.5" thickTop="1" x14ac:dyDescent="0.4">
      <c r="F65" s="267" t="s">
        <v>485</v>
      </c>
      <c r="G65" s="268" t="s">
        <v>486</v>
      </c>
      <c r="H65" s="268"/>
      <c r="I65" s="268"/>
      <c r="J65" s="269"/>
      <c r="K65" s="268"/>
    </row>
    <row r="66" spans="6:14" x14ac:dyDescent="0.4">
      <c r="F66" s="267" t="s">
        <v>487</v>
      </c>
      <c r="G66" s="268" t="s">
        <v>486</v>
      </c>
      <c r="H66" s="268"/>
      <c r="I66" s="268"/>
      <c r="J66" s="269"/>
      <c r="K66" s="268"/>
    </row>
    <row r="67" spans="6:14" x14ac:dyDescent="0.4">
      <c r="F67" s="267" t="s">
        <v>488</v>
      </c>
      <c r="G67" s="268" t="s">
        <v>486</v>
      </c>
      <c r="H67" s="268"/>
      <c r="I67" s="268"/>
      <c r="J67" s="269"/>
      <c r="K67" s="268"/>
    </row>
    <row r="68" spans="6:14" x14ac:dyDescent="0.4">
      <c r="F68" s="267"/>
      <c r="G68" s="268"/>
      <c r="H68" s="268"/>
      <c r="I68" s="268"/>
      <c r="J68" s="269"/>
      <c r="K68" s="268"/>
    </row>
    <row r="69" spans="6:14" x14ac:dyDescent="0.4">
      <c r="F69" s="267"/>
      <c r="G69" s="268"/>
      <c r="H69" s="268"/>
      <c r="I69" s="268"/>
      <c r="J69" s="269"/>
      <c r="K69" s="268"/>
    </row>
    <row r="70" spans="6:14" ht="18.75" customHeight="1" x14ac:dyDescent="0.4">
      <c r="F70" s="267"/>
      <c r="G70" s="268"/>
      <c r="H70" s="268"/>
      <c r="I70" s="268"/>
      <c r="J70" s="269"/>
      <c r="K70" s="268"/>
    </row>
    <row r="71" spans="6:14" ht="15.75" customHeight="1" x14ac:dyDescent="0.4">
      <c r="F71" s="267"/>
      <c r="G71" s="268"/>
      <c r="H71" s="268"/>
      <c r="I71" s="268"/>
      <c r="J71" s="269"/>
      <c r="K71" s="268"/>
    </row>
    <row r="72" spans="6:14" x14ac:dyDescent="0.4">
      <c r="F72" s="267"/>
      <c r="G72" s="268"/>
      <c r="H72" s="268"/>
      <c r="I72" s="268"/>
      <c r="J72" s="269"/>
      <c r="K72" s="268"/>
    </row>
    <row r="73" spans="6:14" x14ac:dyDescent="0.4">
      <c r="F73" s="267"/>
      <c r="G73" s="268"/>
      <c r="H73" s="268"/>
      <c r="I73" s="268"/>
      <c r="J73" s="269"/>
      <c r="K73" s="268"/>
    </row>
    <row r="74" spans="6:14" x14ac:dyDescent="0.4">
      <c r="F74" s="29"/>
      <c r="G74" s="29"/>
      <c r="H74" s="29"/>
      <c r="I74" s="29"/>
      <c r="J74" s="29"/>
      <c r="K74" s="29"/>
    </row>
    <row r="75" spans="6:14" ht="15.75" customHeight="1" thickBot="1" x14ac:dyDescent="0.45">
      <c r="F75" s="378"/>
      <c r="G75" s="378"/>
      <c r="H75" s="378"/>
      <c r="I75" s="378"/>
      <c r="J75" s="378"/>
      <c r="K75" s="378"/>
      <c r="L75" s="378"/>
      <c r="M75" s="378"/>
      <c r="N75" s="378"/>
    </row>
    <row r="76" spans="6:14" x14ac:dyDescent="0.4">
      <c r="F76" s="379"/>
      <c r="G76" s="379"/>
      <c r="H76" s="379"/>
      <c r="I76" s="379"/>
      <c r="J76" s="379"/>
      <c r="K76" s="379"/>
      <c r="L76" s="379"/>
      <c r="M76" s="379"/>
      <c r="N76" s="379"/>
    </row>
    <row r="77" spans="6:14" ht="15.5" thickBot="1" x14ac:dyDescent="0.45">
      <c r="F77" s="360" t="s">
        <v>114</v>
      </c>
      <c r="G77" s="361"/>
      <c r="H77" s="361"/>
      <c r="I77" s="361"/>
      <c r="J77" s="361"/>
      <c r="K77" s="361"/>
      <c r="L77" s="361"/>
      <c r="M77" s="361"/>
      <c r="N77" s="361"/>
    </row>
    <row r="78" spans="6:14" x14ac:dyDescent="0.4">
      <c r="F78" s="362" t="s">
        <v>115</v>
      </c>
      <c r="G78" s="363"/>
      <c r="H78" s="363"/>
      <c r="I78" s="363"/>
      <c r="J78" s="363"/>
      <c r="K78" s="363"/>
      <c r="L78" s="363"/>
      <c r="M78" s="363"/>
      <c r="N78" s="363"/>
    </row>
    <row r="79" spans="6:14" ht="15.5" thickBot="1" x14ac:dyDescent="0.45">
      <c r="F79" s="380"/>
      <c r="G79" s="380"/>
      <c r="H79" s="380"/>
      <c r="I79" s="380"/>
      <c r="J79" s="380"/>
      <c r="K79" s="380"/>
      <c r="L79" s="380"/>
      <c r="M79" s="380"/>
      <c r="N79" s="380"/>
    </row>
    <row r="80" spans="6:14" x14ac:dyDescent="0.4">
      <c r="F80" s="337" t="s">
        <v>34</v>
      </c>
      <c r="G80" s="337"/>
      <c r="H80" s="337"/>
      <c r="I80" s="337"/>
      <c r="J80" s="337"/>
    </row>
    <row r="81" spans="6:10" ht="15" customHeight="1" x14ac:dyDescent="0.4">
      <c r="F81" s="321" t="s">
        <v>116</v>
      </c>
      <c r="G81" s="321"/>
      <c r="H81" s="321"/>
      <c r="I81" s="321"/>
      <c r="J81" s="321"/>
    </row>
    <row r="82" spans="6:10" x14ac:dyDescent="0.4">
      <c r="F82" s="339" t="s">
        <v>117</v>
      </c>
      <c r="G82" s="339"/>
      <c r="H82" s="339"/>
      <c r="I82" s="339"/>
      <c r="J82" s="339"/>
    </row>
  </sheetData>
  <sheetProtection insertRows="0"/>
  <protectedRanges>
    <protectedRange algorithmName="SHA-512" hashValue="19r0bVvPR7yZA0UiYij7Tv1CBk3noIABvFePbLhCJ4nk3L6A+Fy+RdPPS3STf+a52x4pG2PQK4FAkXK9epnlIA==" saltValue="gQC4yrLvnbJqxYZ0KSEoZA==" spinCount="100000" sqref="I22:I47 K62 K49 F22:G47 K22:K47" name="Government revenues"/>
  </protectedRanges>
  <mergeCells count="26">
    <mergeCell ref="F81:J81"/>
    <mergeCell ref="F82:J82"/>
    <mergeCell ref="F75:N75"/>
    <mergeCell ref="F76:N76"/>
    <mergeCell ref="F77:N77"/>
    <mergeCell ref="F78:N78"/>
    <mergeCell ref="F79:N79"/>
    <mergeCell ref="F80:J80"/>
    <mergeCell ref="P31:U31"/>
    <mergeCell ref="F14:N14"/>
    <mergeCell ref="F15:N15"/>
    <mergeCell ref="F16:N16"/>
    <mergeCell ref="F18:K18"/>
    <mergeCell ref="M18:N18"/>
    <mergeCell ref="M19:N19"/>
    <mergeCell ref="F20:K20"/>
    <mergeCell ref="M21:N21"/>
    <mergeCell ref="M22:N26"/>
    <mergeCell ref="M27:N27"/>
    <mergeCell ref="M28:N28"/>
    <mergeCell ref="F13:N13"/>
    <mergeCell ref="F8:N8"/>
    <mergeCell ref="F9:N9"/>
    <mergeCell ref="F10:N10"/>
    <mergeCell ref="F11:N11"/>
    <mergeCell ref="F12:N12"/>
  </mergeCells>
  <dataValidations count="10">
    <dataValidation type="whole" allowBlank="1" showInputMessage="1" showErrorMessage="1" errorTitle="No editar estas celdas" error="Por favor, no edite estas celdas" sqref="F77" xr:uid="{D19F9B5F-0BEE-4E40-AF63-E67E3E0A4623}">
      <formula1>10000</formula1>
      <formula2>50000</formula2>
    </dataValidation>
    <dataValidation type="whole" showInputMessage="1" showErrorMessage="1" sqref="F80:J82" xr:uid="{2B05A599-5CCB-434C-8526-7D0AA8B0CD80}">
      <formula1>999999</formula1>
      <formula2>99999999</formula2>
    </dataValidation>
    <dataValidation type="textLength" allowBlank="1" showInputMessage="1" showErrorMessage="1" sqref="L55:N74 F7:N16 M28:N47 F17:K20 B7:E20 B75:E79 F78:N79 F75:N76 L17:L47 M17:N26 B48:H54 I52:J54 I48:J48 K48:N54 O7:O74 A7:A79" xr:uid="{EAFA4774-AD97-4A3D-87F9-3DD4B9DB08B8}">
      <formula1>9999999</formula1>
      <formula2>99999999</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I47" xr:uid="{AAFB45F7-A5AC-49FD-9878-97825A000DF7}">
      <formula1>Government_entities_list</formula1>
    </dataValidation>
    <dataValidation type="whole" allowBlank="1" showInputMessage="1" showErrorMessage="1" sqref="F74:K74" xr:uid="{B24D0DE0-4A4A-45B4-8A3B-AA222CC594A6}">
      <formula1>10000</formula1>
      <formula2>50000</formula2>
    </dataValidation>
    <dataValidation allowBlank="1" showInputMessage="1" showErrorMessage="1" errorTitle="Por favor, no editar estas celda" error="Por favor, no edite estas celdas" sqref="I21" xr:uid="{EEDDBBCC-3514-493E-A2EE-04F34A0BBB1D}"/>
    <dataValidation type="textLength" allowBlank="1" showInputMessage="1" showErrorMessage="1" errorTitle="Por favor, no editar estas celda" error="Por favor, no edite estas celdas" sqref="J21:K21 F21:H21 F55:K56" xr:uid="{88B67280-7A0A-4183-A7BF-4B10CDF84452}">
      <formula1>10000</formula1>
      <formula2>50000</formula2>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47" xr:uid="{5124EFED-EBEB-4726-936F-7A169E0890AE}"/>
    <dataValidation type="list" allowBlank="1" showInputMessage="1" showErrorMessage="1" sqref="K62:K64" xr:uid="{8920B40E-91B2-4B06-99DD-C30BFCD9411E}">
      <formula1>Currency_code_list</formula1>
    </dataValidation>
    <dataValidation type="list" allowBlank="1" showInputMessage="1" showErrorMessage="1" sqref="F22:F47" xr:uid="{1CE40094-CAC4-4A74-A7A4-36A335C129DB}">
      <formula1>GFS_list</formula1>
    </dataValidation>
  </dataValidations>
  <hyperlinks>
    <hyperlink ref="F20" r:id="rId1" location="r4-1" display="EITI Requirement 4.1" xr:uid="{6EC172B4-D31C-4D4A-BA56-EE94619AD8FF}"/>
    <hyperlink ref="M19" r:id="rId2" location="r5-1" display="EITI Requirement 5.1" xr:uid="{851D1492-3201-466E-99D5-DDB5FA799C06}"/>
    <hyperlink ref="M28:N28" r:id="rId3" display="or, https://www.imf.org/external/np/sta/gfsm/" xr:uid="{8C6D922F-7179-4D82-B823-BC4118C3C702}"/>
    <hyperlink ref="M27:N27" r:id="rId4" display="Puede encontrar más información orientativa en https://eiti.org/es/documento/plantilla-datos-resumidos-del-eiti" xr:uid="{BEBD1484-925F-47A0-9B8A-31E6A49BEFDB}"/>
    <hyperlink ref="F78:J78" r:id="rId5" display="Give us your feedback or report a conflict in the data! Write to us at  data@eiti.org" xr:uid="{4EB5C613-8D0D-41B1-BA26-788B1A452730}"/>
    <hyperlink ref="F77:J77" r:id="rId6" display="Puede acceder a la versión más reciente de las plantillas de datos resumidos en https://eiti.org/es/documento/plantilla-datos-resumidos-del-eiti" xr:uid="{327006D8-1001-4DCA-A842-DD8CAD556935}"/>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41D50-FD95-4514-85A5-8AC5F3F236B3}">
  <dimension ref="B1:P198"/>
  <sheetViews>
    <sheetView showGridLines="0" topLeftCell="E172" zoomScaleNormal="100" workbookViewId="0">
      <selection activeCell="J179" sqref="J179"/>
    </sheetView>
  </sheetViews>
  <sheetFormatPr defaultColWidth="9.1796875" defaultRowHeight="14" x14ac:dyDescent="0.35"/>
  <cols>
    <col min="1" max="1" width="3.81640625" style="277" customWidth="1"/>
    <col min="2" max="2" width="0.1796875" style="277" customWidth="1"/>
    <col min="3" max="3" width="41.7265625" style="277" customWidth="1"/>
    <col min="4" max="4" width="50.7265625" style="277" customWidth="1"/>
    <col min="5" max="5" width="45.54296875" style="277" customWidth="1"/>
    <col min="6" max="6" width="31.54296875" style="277" bestFit="1" customWidth="1"/>
    <col min="7" max="7" width="34.26953125" style="277" hidden="1" customWidth="1"/>
    <col min="8" max="8" width="22.81640625" style="278" hidden="1" customWidth="1"/>
    <col min="9" max="9" width="27.1796875" style="278" bestFit="1" customWidth="1"/>
    <col min="10" max="10" width="22" style="285" bestFit="1" customWidth="1"/>
    <col min="11" max="11" width="37.26953125" style="277" hidden="1" customWidth="1"/>
    <col min="12" max="12" width="38.54296875" style="277" hidden="1" customWidth="1"/>
    <col min="13" max="13" width="26" style="277" hidden="1" customWidth="1"/>
    <col min="14" max="14" width="16.7265625" style="277" bestFit="1" customWidth="1"/>
    <col min="15" max="15" width="4" style="277" customWidth="1"/>
    <col min="16" max="16" width="10" style="277" bestFit="1" customWidth="1"/>
    <col min="17" max="33" width="15.81640625" style="277" customWidth="1"/>
    <col min="34" max="16384" width="9.1796875" style="277"/>
  </cols>
  <sheetData>
    <row r="1" spans="2:14" x14ac:dyDescent="0.35">
      <c r="J1" s="279"/>
    </row>
    <row r="2" spans="2:14" s="247" customFormat="1" ht="15" x14ac:dyDescent="0.4">
      <c r="C2" s="330" t="s">
        <v>489</v>
      </c>
      <c r="D2" s="330"/>
      <c r="E2" s="330"/>
      <c r="F2" s="330"/>
      <c r="G2" s="330"/>
      <c r="H2" s="330"/>
      <c r="I2" s="330"/>
      <c r="J2" s="330"/>
      <c r="K2" s="330"/>
      <c r="L2" s="330"/>
      <c r="M2" s="330"/>
      <c r="N2" s="330"/>
    </row>
    <row r="3" spans="2:14" ht="21" customHeight="1" x14ac:dyDescent="0.35">
      <c r="C3" s="382" t="s">
        <v>39</v>
      </c>
      <c r="D3" s="382"/>
      <c r="E3" s="382"/>
      <c r="F3" s="382"/>
      <c r="G3" s="382"/>
      <c r="H3" s="382"/>
      <c r="I3" s="382"/>
      <c r="J3" s="382"/>
      <c r="K3" s="382"/>
      <c r="L3" s="382"/>
      <c r="M3" s="382"/>
      <c r="N3" s="382"/>
    </row>
    <row r="4" spans="2:14" s="247" customFormat="1" ht="15.65" customHeight="1" x14ac:dyDescent="0.4">
      <c r="C4" s="381" t="s">
        <v>490</v>
      </c>
      <c r="D4" s="381"/>
      <c r="E4" s="381"/>
      <c r="F4" s="381"/>
      <c r="G4" s="381"/>
      <c r="H4" s="381"/>
      <c r="I4" s="381"/>
      <c r="J4" s="381"/>
      <c r="K4" s="381"/>
      <c r="L4" s="381"/>
      <c r="M4" s="381"/>
      <c r="N4" s="381"/>
    </row>
    <row r="5" spans="2:14" s="247" customFormat="1" ht="15.65" customHeight="1" x14ac:dyDescent="0.4">
      <c r="C5" s="381" t="s">
        <v>491</v>
      </c>
      <c r="D5" s="381"/>
      <c r="E5" s="381"/>
      <c r="F5" s="381"/>
      <c r="G5" s="381"/>
      <c r="H5" s="381"/>
      <c r="I5" s="381"/>
      <c r="J5" s="381"/>
      <c r="K5" s="381"/>
      <c r="L5" s="381"/>
      <c r="M5" s="381"/>
      <c r="N5" s="381"/>
    </row>
    <row r="6" spans="2:14" s="247" customFormat="1" ht="15.65" customHeight="1" x14ac:dyDescent="0.4">
      <c r="C6" s="381" t="s">
        <v>492</v>
      </c>
      <c r="D6" s="381"/>
      <c r="E6" s="381"/>
      <c r="F6" s="381"/>
      <c r="G6" s="381"/>
      <c r="H6" s="381"/>
      <c r="I6" s="381"/>
      <c r="J6" s="381"/>
      <c r="K6" s="381"/>
      <c r="L6" s="381"/>
      <c r="M6" s="381"/>
      <c r="N6" s="381"/>
    </row>
    <row r="7" spans="2:14" s="247" customFormat="1" ht="15.65" customHeight="1" x14ac:dyDescent="0.4">
      <c r="C7" s="381" t="s">
        <v>493</v>
      </c>
      <c r="D7" s="381"/>
      <c r="E7" s="381"/>
      <c r="F7" s="381"/>
      <c r="G7" s="381"/>
      <c r="H7" s="381"/>
      <c r="I7" s="381"/>
      <c r="J7" s="381"/>
      <c r="K7" s="381"/>
      <c r="L7" s="381"/>
      <c r="M7" s="381"/>
      <c r="N7" s="381"/>
    </row>
    <row r="8" spans="2:14" s="247" customFormat="1" ht="15.65" customHeight="1" x14ac:dyDescent="0.4">
      <c r="C8" s="381" t="s">
        <v>494</v>
      </c>
      <c r="D8" s="381"/>
      <c r="E8" s="381"/>
      <c r="F8" s="381"/>
      <c r="G8" s="381"/>
      <c r="H8" s="381"/>
      <c r="I8" s="381"/>
      <c r="J8" s="381"/>
      <c r="K8" s="381"/>
      <c r="L8" s="381"/>
      <c r="M8" s="381"/>
      <c r="N8" s="381"/>
    </row>
    <row r="9" spans="2:14" s="247" customFormat="1" ht="15" x14ac:dyDescent="0.4">
      <c r="C9" s="370" t="s">
        <v>43</v>
      </c>
      <c r="D9" s="370"/>
      <c r="E9" s="370"/>
      <c r="F9" s="370"/>
      <c r="G9" s="370"/>
      <c r="H9" s="370"/>
      <c r="I9" s="370"/>
      <c r="J9" s="370"/>
      <c r="K9" s="370"/>
      <c r="L9" s="370"/>
      <c r="M9" s="370"/>
      <c r="N9" s="370"/>
    </row>
    <row r="10" spans="2:14" x14ac:dyDescent="0.35">
      <c r="C10" s="384"/>
      <c r="D10" s="384"/>
      <c r="E10" s="384"/>
      <c r="F10" s="384"/>
      <c r="G10" s="384"/>
      <c r="H10" s="384"/>
      <c r="I10" s="384"/>
      <c r="J10" s="384"/>
      <c r="K10" s="384"/>
      <c r="L10" s="384"/>
      <c r="M10" s="384"/>
      <c r="N10" s="384"/>
    </row>
    <row r="11" spans="2:14" ht="22.5" x14ac:dyDescent="0.35">
      <c r="C11" s="354" t="s">
        <v>495</v>
      </c>
      <c r="D11" s="354"/>
      <c r="E11" s="354"/>
      <c r="F11" s="354"/>
      <c r="G11" s="354"/>
      <c r="H11" s="354"/>
      <c r="I11" s="354"/>
      <c r="J11" s="354"/>
      <c r="K11" s="354"/>
      <c r="L11" s="354"/>
      <c r="M11" s="354"/>
      <c r="N11" s="354"/>
    </row>
    <row r="12" spans="2:14" s="247" customFormat="1" ht="14.25" customHeight="1" x14ac:dyDescent="0.4">
      <c r="H12" s="280"/>
      <c r="I12" s="280"/>
      <c r="J12" s="281"/>
    </row>
    <row r="13" spans="2:14" s="247" customFormat="1" ht="15.75" customHeight="1" x14ac:dyDescent="0.4">
      <c r="B13" s="374" t="s">
        <v>496</v>
      </c>
      <c r="C13" s="374"/>
      <c r="D13" s="374"/>
      <c r="E13" s="374"/>
      <c r="F13" s="374"/>
      <c r="G13" s="374"/>
      <c r="H13" s="374"/>
      <c r="I13" s="374"/>
      <c r="J13" s="374"/>
      <c r="K13" s="374"/>
      <c r="L13" s="374"/>
      <c r="M13" s="374"/>
      <c r="N13" s="374"/>
    </row>
    <row r="14" spans="2:14" s="247" customFormat="1" ht="15" x14ac:dyDescent="0.4">
      <c r="B14" s="247" t="s">
        <v>336</v>
      </c>
      <c r="C14" s="247" t="s">
        <v>497</v>
      </c>
      <c r="D14" s="247" t="s">
        <v>438</v>
      </c>
      <c r="E14" s="247" t="s">
        <v>437</v>
      </c>
      <c r="F14" s="247" t="s">
        <v>498</v>
      </c>
      <c r="G14" s="247" t="s">
        <v>499</v>
      </c>
      <c r="H14" s="280" t="s">
        <v>500</v>
      </c>
      <c r="I14" s="247" t="s">
        <v>501</v>
      </c>
      <c r="J14" s="281" t="s">
        <v>439</v>
      </c>
      <c r="K14" s="247" t="s">
        <v>502</v>
      </c>
      <c r="L14" s="247" t="s">
        <v>503</v>
      </c>
      <c r="M14" s="247" t="s">
        <v>504</v>
      </c>
      <c r="N14" s="247" t="s">
        <v>505</v>
      </c>
    </row>
    <row r="15" spans="2:14" s="247" customFormat="1" ht="15" x14ac:dyDescent="0.4">
      <c r="B15" s="247">
        <v>30618725320</v>
      </c>
      <c r="C15" s="247" t="s">
        <v>341</v>
      </c>
      <c r="D15" s="247" t="s">
        <v>322</v>
      </c>
      <c r="E15" s="247" t="s">
        <v>452</v>
      </c>
      <c r="F15" s="247" t="s">
        <v>506</v>
      </c>
      <c r="G15" s="247" t="s">
        <v>506</v>
      </c>
      <c r="H15" s="280" t="s">
        <v>507</v>
      </c>
      <c r="I15" s="280" t="s">
        <v>57</v>
      </c>
      <c r="J15" s="310">
        <v>3691752842.6500001</v>
      </c>
      <c r="K15" s="267" t="s">
        <v>506</v>
      </c>
      <c r="L15" s="267" t="s">
        <v>507</v>
      </c>
      <c r="M15" s="267" t="s">
        <v>507</v>
      </c>
    </row>
    <row r="16" spans="2:14" s="247" customFormat="1" ht="15" x14ac:dyDescent="0.4">
      <c r="B16" s="247">
        <v>30618725320</v>
      </c>
      <c r="C16" s="247" t="s">
        <v>341</v>
      </c>
      <c r="D16" s="247" t="s">
        <v>322</v>
      </c>
      <c r="E16" s="247" t="s">
        <v>450</v>
      </c>
      <c r="F16" s="247" t="s">
        <v>506</v>
      </c>
      <c r="G16" s="247" t="s">
        <v>506</v>
      </c>
      <c r="H16" s="280" t="s">
        <v>507</v>
      </c>
      <c r="I16" s="280" t="s">
        <v>57</v>
      </c>
      <c r="J16" s="310">
        <v>3135388077.5999999</v>
      </c>
      <c r="K16" s="267" t="s">
        <v>506</v>
      </c>
      <c r="L16" s="267" t="s">
        <v>507</v>
      </c>
      <c r="M16" s="267" t="s">
        <v>507</v>
      </c>
    </row>
    <row r="17" spans="2:13" s="247" customFormat="1" ht="15" x14ac:dyDescent="0.4">
      <c r="B17" s="247">
        <v>30618725320</v>
      </c>
      <c r="C17" s="247" t="s">
        <v>341</v>
      </c>
      <c r="D17" s="247" t="s">
        <v>322</v>
      </c>
      <c r="E17" s="247" t="s">
        <v>457</v>
      </c>
      <c r="F17" s="247" t="s">
        <v>506</v>
      </c>
      <c r="G17" s="247" t="s">
        <v>506</v>
      </c>
      <c r="H17" s="280" t="s">
        <v>507</v>
      </c>
      <c r="I17" s="280" t="s">
        <v>57</v>
      </c>
      <c r="J17" s="310">
        <v>357547379.91000003</v>
      </c>
      <c r="K17" s="267" t="s">
        <v>506</v>
      </c>
      <c r="L17" s="267" t="s">
        <v>507</v>
      </c>
      <c r="M17" s="267" t="s">
        <v>507</v>
      </c>
    </row>
    <row r="18" spans="2:13" s="247" customFormat="1" ht="15" x14ac:dyDescent="0.4">
      <c r="B18" s="247">
        <v>30618725320</v>
      </c>
      <c r="C18" s="247" t="s">
        <v>341</v>
      </c>
      <c r="D18" s="247" t="s">
        <v>322</v>
      </c>
      <c r="E18" s="247" t="s">
        <v>448</v>
      </c>
      <c r="F18" s="247" t="s">
        <v>506</v>
      </c>
      <c r="H18" s="280"/>
      <c r="I18" s="280" t="s">
        <v>57</v>
      </c>
      <c r="J18" s="310">
        <v>676674052.26999998</v>
      </c>
      <c r="K18" s="280"/>
      <c r="L18" s="280"/>
      <c r="M18" s="280"/>
    </row>
    <row r="19" spans="2:13" s="247" customFormat="1" ht="16" x14ac:dyDescent="0.4">
      <c r="B19" s="247">
        <v>30618725320</v>
      </c>
      <c r="C19" s="247" t="s">
        <v>341</v>
      </c>
      <c r="D19" s="247" t="s">
        <v>322</v>
      </c>
      <c r="E19" s="257" t="s">
        <v>446</v>
      </c>
      <c r="F19" s="247" t="s">
        <v>506</v>
      </c>
      <c r="G19" s="247" t="s">
        <v>506</v>
      </c>
      <c r="H19" s="280" t="s">
        <v>507</v>
      </c>
      <c r="I19" s="280" t="s">
        <v>57</v>
      </c>
      <c r="J19" s="310">
        <v>0</v>
      </c>
      <c r="K19" s="267" t="s">
        <v>506</v>
      </c>
      <c r="L19" s="267" t="s">
        <v>507</v>
      </c>
      <c r="M19" s="267" t="s">
        <v>507</v>
      </c>
    </row>
    <row r="20" spans="2:13" s="247" customFormat="1" ht="16" x14ac:dyDescent="0.4">
      <c r="B20" s="247">
        <v>30618725320</v>
      </c>
      <c r="C20" s="247" t="s">
        <v>341</v>
      </c>
      <c r="D20" s="257" t="s">
        <v>329</v>
      </c>
      <c r="E20" s="247" t="s">
        <v>471</v>
      </c>
      <c r="F20" s="247" t="s">
        <v>506</v>
      </c>
      <c r="G20" s="247" t="s">
        <v>506</v>
      </c>
      <c r="H20" s="280" t="s">
        <v>507</v>
      </c>
      <c r="I20" s="280" t="s">
        <v>57</v>
      </c>
      <c r="J20" s="310">
        <v>845619.47000000009</v>
      </c>
      <c r="K20" s="267" t="s">
        <v>506</v>
      </c>
      <c r="L20" s="267" t="s">
        <v>507</v>
      </c>
      <c r="M20" s="267" t="s">
        <v>507</v>
      </c>
    </row>
    <row r="21" spans="2:13" s="247" customFormat="1" ht="15" x14ac:dyDescent="0.4">
      <c r="B21" s="247">
        <v>30708380829</v>
      </c>
      <c r="C21" s="247" t="s">
        <v>349</v>
      </c>
      <c r="D21" s="247" t="s">
        <v>322</v>
      </c>
      <c r="E21" s="247" t="s">
        <v>452</v>
      </c>
      <c r="F21" s="247" t="s">
        <v>506</v>
      </c>
      <c r="G21" s="247" t="s">
        <v>506</v>
      </c>
      <c r="H21" s="280" t="s">
        <v>507</v>
      </c>
      <c r="I21" s="280" t="s">
        <v>57</v>
      </c>
      <c r="J21" s="310">
        <v>0</v>
      </c>
      <c r="K21" s="267" t="s">
        <v>506</v>
      </c>
      <c r="L21" s="267" t="s">
        <v>507</v>
      </c>
      <c r="M21" s="267" t="s">
        <v>507</v>
      </c>
    </row>
    <row r="22" spans="2:13" s="247" customFormat="1" ht="15" x14ac:dyDescent="0.4">
      <c r="B22" s="247">
        <v>30708380829</v>
      </c>
      <c r="C22" s="247" t="s">
        <v>349</v>
      </c>
      <c r="D22" s="247" t="s">
        <v>322</v>
      </c>
      <c r="E22" s="247" t="s">
        <v>450</v>
      </c>
      <c r="F22" s="247" t="s">
        <v>506</v>
      </c>
      <c r="G22" s="247" t="s">
        <v>506</v>
      </c>
      <c r="H22" s="280" t="s">
        <v>507</v>
      </c>
      <c r="I22" s="280" t="s">
        <v>57</v>
      </c>
      <c r="J22" s="310">
        <v>683047436.38999999</v>
      </c>
      <c r="K22" s="267" t="s">
        <v>506</v>
      </c>
      <c r="L22" s="267" t="s">
        <v>507</v>
      </c>
      <c r="M22" s="267" t="s">
        <v>507</v>
      </c>
    </row>
    <row r="23" spans="2:13" s="247" customFormat="1" ht="15" x14ac:dyDescent="0.4">
      <c r="B23" s="247">
        <v>30708380829</v>
      </c>
      <c r="C23" s="247" t="s">
        <v>349</v>
      </c>
      <c r="D23" s="247" t="s">
        <v>322</v>
      </c>
      <c r="E23" s="247" t="s">
        <v>457</v>
      </c>
      <c r="F23" s="247" t="s">
        <v>506</v>
      </c>
      <c r="G23" s="247" t="s">
        <v>506</v>
      </c>
      <c r="H23" s="280" t="s">
        <v>507</v>
      </c>
      <c r="I23" s="280" t="s">
        <v>57</v>
      </c>
      <c r="J23" s="310">
        <v>170268305.66999999</v>
      </c>
      <c r="K23" s="267" t="s">
        <v>506</v>
      </c>
      <c r="L23" s="267" t="s">
        <v>507</v>
      </c>
      <c r="M23" s="267" t="s">
        <v>507</v>
      </c>
    </row>
    <row r="24" spans="2:13" s="247" customFormat="1" ht="15" x14ac:dyDescent="0.4">
      <c r="B24" s="247">
        <v>30708380829</v>
      </c>
      <c r="C24" s="247" t="s">
        <v>349</v>
      </c>
      <c r="D24" s="247" t="s">
        <v>322</v>
      </c>
      <c r="E24" s="247" t="s">
        <v>448</v>
      </c>
      <c r="F24" s="247" t="s">
        <v>506</v>
      </c>
      <c r="H24" s="280"/>
      <c r="I24" s="280" t="s">
        <v>57</v>
      </c>
      <c r="J24" s="310">
        <v>290312515.33999997</v>
      </c>
      <c r="K24" s="280"/>
      <c r="L24" s="280"/>
      <c r="M24" s="280"/>
    </row>
    <row r="25" spans="2:13" s="247" customFormat="1" ht="16" x14ac:dyDescent="0.4">
      <c r="B25" s="247">
        <v>30708380829</v>
      </c>
      <c r="C25" s="247" t="s">
        <v>349</v>
      </c>
      <c r="D25" s="247" t="s">
        <v>322</v>
      </c>
      <c r="E25" s="257" t="s">
        <v>446</v>
      </c>
      <c r="F25" s="247" t="s">
        <v>506</v>
      </c>
      <c r="G25" s="247" t="s">
        <v>506</v>
      </c>
      <c r="H25" s="280" t="s">
        <v>507</v>
      </c>
      <c r="I25" s="280" t="s">
        <v>57</v>
      </c>
      <c r="J25" s="310">
        <v>118266375.48999999</v>
      </c>
      <c r="K25" s="267" t="s">
        <v>506</v>
      </c>
      <c r="L25" s="267" t="s">
        <v>507</v>
      </c>
      <c r="M25" s="267" t="s">
        <v>507</v>
      </c>
    </row>
    <row r="26" spans="2:13" s="247" customFormat="1" ht="16" x14ac:dyDescent="0.4">
      <c r="B26" s="247">
        <v>30708380829</v>
      </c>
      <c r="C26" s="247" t="s">
        <v>349</v>
      </c>
      <c r="D26" s="257" t="s">
        <v>329</v>
      </c>
      <c r="E26" s="247" t="s">
        <v>471</v>
      </c>
      <c r="F26" s="247" t="s">
        <v>506</v>
      </c>
      <c r="G26" s="247" t="s">
        <v>506</v>
      </c>
      <c r="H26" s="280" t="s">
        <v>507</v>
      </c>
      <c r="I26" s="280" t="s">
        <v>57</v>
      </c>
      <c r="J26" s="310">
        <v>0</v>
      </c>
      <c r="K26" s="267" t="s">
        <v>506</v>
      </c>
      <c r="L26" s="267" t="s">
        <v>507</v>
      </c>
      <c r="M26" s="267" t="s">
        <v>507</v>
      </c>
    </row>
    <row r="27" spans="2:13" s="247" customFormat="1" ht="15" x14ac:dyDescent="0.4">
      <c r="B27" s="247">
        <v>30642796069</v>
      </c>
      <c r="C27" s="247" t="s">
        <v>362</v>
      </c>
      <c r="D27" s="247" t="s">
        <v>322</v>
      </c>
      <c r="E27" s="247" t="s">
        <v>452</v>
      </c>
      <c r="F27" s="247" t="s">
        <v>506</v>
      </c>
      <c r="G27" s="247" t="s">
        <v>506</v>
      </c>
      <c r="H27" s="280" t="s">
        <v>507</v>
      </c>
      <c r="I27" s="280" t="s">
        <v>57</v>
      </c>
      <c r="J27" s="310">
        <v>0</v>
      </c>
      <c r="K27" s="267" t="s">
        <v>506</v>
      </c>
      <c r="L27" s="267" t="s">
        <v>507</v>
      </c>
      <c r="M27" s="267" t="s">
        <v>507</v>
      </c>
    </row>
    <row r="28" spans="2:13" s="247" customFormat="1" ht="15" x14ac:dyDescent="0.4">
      <c r="B28" s="247">
        <v>30642796069</v>
      </c>
      <c r="C28" s="247" t="s">
        <v>362</v>
      </c>
      <c r="D28" s="247" t="s">
        <v>322</v>
      </c>
      <c r="E28" s="247" t="s">
        <v>450</v>
      </c>
      <c r="F28" s="247" t="s">
        <v>506</v>
      </c>
      <c r="G28" s="247" t="s">
        <v>506</v>
      </c>
      <c r="H28" s="280" t="s">
        <v>507</v>
      </c>
      <c r="I28" s="280" t="s">
        <v>57</v>
      </c>
      <c r="J28" s="310">
        <v>312547531</v>
      </c>
      <c r="K28" s="267" t="s">
        <v>506</v>
      </c>
      <c r="L28" s="267" t="s">
        <v>507</v>
      </c>
      <c r="M28" s="267" t="s">
        <v>507</v>
      </c>
    </row>
    <row r="29" spans="2:13" s="247" customFormat="1" ht="15" x14ac:dyDescent="0.4">
      <c r="B29" s="247">
        <v>30642796069</v>
      </c>
      <c r="C29" s="247" t="s">
        <v>362</v>
      </c>
      <c r="D29" s="247" t="s">
        <v>322</v>
      </c>
      <c r="E29" s="247" t="s">
        <v>457</v>
      </c>
      <c r="F29" s="247" t="s">
        <v>506</v>
      </c>
      <c r="G29" s="247" t="s">
        <v>506</v>
      </c>
      <c r="H29" s="280" t="s">
        <v>507</v>
      </c>
      <c r="I29" s="280" t="s">
        <v>57</v>
      </c>
      <c r="J29" s="310">
        <v>98468987</v>
      </c>
      <c r="K29" s="267" t="s">
        <v>506</v>
      </c>
      <c r="L29" s="267" t="s">
        <v>507</v>
      </c>
      <c r="M29" s="267" t="s">
        <v>507</v>
      </c>
    </row>
    <row r="30" spans="2:13" s="247" customFormat="1" ht="15" x14ac:dyDescent="0.4">
      <c r="B30" s="247">
        <v>30642796069</v>
      </c>
      <c r="C30" s="247" t="s">
        <v>362</v>
      </c>
      <c r="D30" s="247" t="s">
        <v>322</v>
      </c>
      <c r="E30" s="247" t="s">
        <v>448</v>
      </c>
      <c r="F30" s="247" t="s">
        <v>506</v>
      </c>
      <c r="H30" s="280"/>
      <c r="I30" s="280" t="s">
        <v>57</v>
      </c>
      <c r="J30" s="310">
        <v>163618871</v>
      </c>
      <c r="K30" s="280"/>
      <c r="L30" s="280"/>
      <c r="M30" s="280"/>
    </row>
    <row r="31" spans="2:13" s="247" customFormat="1" ht="16" x14ac:dyDescent="0.4">
      <c r="B31" s="247">
        <v>30642796069</v>
      </c>
      <c r="C31" s="247" t="s">
        <v>362</v>
      </c>
      <c r="D31" s="247" t="s">
        <v>322</v>
      </c>
      <c r="E31" s="257" t="s">
        <v>446</v>
      </c>
      <c r="F31" s="247" t="s">
        <v>506</v>
      </c>
      <c r="G31" s="247" t="s">
        <v>506</v>
      </c>
      <c r="H31" s="280" t="s">
        <v>507</v>
      </c>
      <c r="I31" s="280" t="s">
        <v>57</v>
      </c>
      <c r="J31" s="310">
        <v>0</v>
      </c>
      <c r="K31" s="267" t="s">
        <v>506</v>
      </c>
      <c r="L31" s="267" t="s">
        <v>507</v>
      </c>
      <c r="M31" s="267" t="s">
        <v>507</v>
      </c>
    </row>
    <row r="32" spans="2:13" s="247" customFormat="1" ht="16" x14ac:dyDescent="0.4">
      <c r="B32" s="247">
        <v>30642796069</v>
      </c>
      <c r="C32" s="247" t="s">
        <v>362</v>
      </c>
      <c r="D32" s="257" t="s">
        <v>329</v>
      </c>
      <c r="E32" s="247" t="s">
        <v>471</v>
      </c>
      <c r="F32" s="247" t="s">
        <v>506</v>
      </c>
      <c r="G32" s="247" t="s">
        <v>506</v>
      </c>
      <c r="H32" s="280" t="s">
        <v>507</v>
      </c>
      <c r="I32" s="280" t="s">
        <v>57</v>
      </c>
      <c r="J32" s="310">
        <v>91778.39999999998</v>
      </c>
      <c r="K32" s="267" t="s">
        <v>506</v>
      </c>
      <c r="L32" s="267" t="s">
        <v>507</v>
      </c>
      <c r="M32" s="267" t="s">
        <v>507</v>
      </c>
    </row>
    <row r="33" spans="2:13" s="247" customFormat="1" ht="15" x14ac:dyDescent="0.4">
      <c r="B33" s="247">
        <v>30679893064</v>
      </c>
      <c r="C33" s="247" t="s">
        <v>352</v>
      </c>
      <c r="D33" s="247" t="s">
        <v>322</v>
      </c>
      <c r="E33" s="247" t="s">
        <v>452</v>
      </c>
      <c r="F33" s="247" t="s">
        <v>506</v>
      </c>
      <c r="G33" s="247" t="s">
        <v>506</v>
      </c>
      <c r="H33" s="280" t="s">
        <v>507</v>
      </c>
      <c r="I33" s="280" t="s">
        <v>57</v>
      </c>
      <c r="J33" s="310">
        <v>0</v>
      </c>
      <c r="K33" s="267" t="s">
        <v>506</v>
      </c>
      <c r="L33" s="267" t="s">
        <v>507</v>
      </c>
      <c r="M33" s="267" t="s">
        <v>507</v>
      </c>
    </row>
    <row r="34" spans="2:13" s="247" customFormat="1" ht="15" x14ac:dyDescent="0.4">
      <c r="B34" s="247">
        <v>30679893064</v>
      </c>
      <c r="C34" s="247" t="s">
        <v>352</v>
      </c>
      <c r="D34" s="247" t="s">
        <v>322</v>
      </c>
      <c r="E34" s="247" t="s">
        <v>450</v>
      </c>
      <c r="F34" s="247" t="s">
        <v>506</v>
      </c>
      <c r="G34" s="247" t="s">
        <v>506</v>
      </c>
      <c r="H34" s="280" t="s">
        <v>507</v>
      </c>
      <c r="I34" s="280" t="s">
        <v>57</v>
      </c>
      <c r="J34" s="310">
        <v>561032418.52999997</v>
      </c>
      <c r="K34" s="267" t="s">
        <v>506</v>
      </c>
      <c r="L34" s="267" t="s">
        <v>507</v>
      </c>
      <c r="M34" s="267" t="s">
        <v>507</v>
      </c>
    </row>
    <row r="35" spans="2:13" s="247" customFormat="1" ht="15" x14ac:dyDescent="0.4">
      <c r="B35" s="247">
        <v>30679893064</v>
      </c>
      <c r="C35" s="247" t="s">
        <v>352</v>
      </c>
      <c r="D35" s="247" t="s">
        <v>322</v>
      </c>
      <c r="E35" s="247" t="s">
        <v>457</v>
      </c>
      <c r="F35" s="247" t="s">
        <v>506</v>
      </c>
      <c r="G35" s="247" t="s">
        <v>506</v>
      </c>
      <c r="H35" s="280" t="s">
        <v>507</v>
      </c>
      <c r="I35" s="280" t="s">
        <v>57</v>
      </c>
      <c r="J35" s="310">
        <v>127083129.44000001</v>
      </c>
      <c r="K35" s="267" t="s">
        <v>506</v>
      </c>
      <c r="L35" s="267" t="s">
        <v>507</v>
      </c>
      <c r="M35" s="267" t="s">
        <v>507</v>
      </c>
    </row>
    <row r="36" spans="2:13" s="247" customFormat="1" ht="15" x14ac:dyDescent="0.4">
      <c r="B36" s="247">
        <v>30679893064</v>
      </c>
      <c r="C36" s="247" t="s">
        <v>352</v>
      </c>
      <c r="D36" s="247" t="s">
        <v>322</v>
      </c>
      <c r="E36" s="247" t="s">
        <v>448</v>
      </c>
      <c r="F36" s="247" t="s">
        <v>506</v>
      </c>
      <c r="H36" s="280"/>
      <c r="I36" s="280" t="s">
        <v>57</v>
      </c>
      <c r="J36" s="310">
        <v>178273044.61000001</v>
      </c>
      <c r="K36" s="280"/>
      <c r="L36" s="280"/>
      <c r="M36" s="280"/>
    </row>
    <row r="37" spans="2:13" s="247" customFormat="1" ht="16" x14ac:dyDescent="0.4">
      <c r="B37" s="247">
        <v>30679893064</v>
      </c>
      <c r="C37" s="247" t="s">
        <v>352</v>
      </c>
      <c r="D37" s="247" t="s">
        <v>322</v>
      </c>
      <c r="E37" s="257" t="s">
        <v>446</v>
      </c>
      <c r="F37" s="247" t="s">
        <v>506</v>
      </c>
      <c r="G37" s="247" t="s">
        <v>506</v>
      </c>
      <c r="H37" s="280" t="s">
        <v>507</v>
      </c>
      <c r="I37" s="280" t="s">
        <v>57</v>
      </c>
      <c r="J37" s="310">
        <v>122072606.53</v>
      </c>
      <c r="K37" s="267" t="s">
        <v>506</v>
      </c>
      <c r="L37" s="267" t="s">
        <v>507</v>
      </c>
      <c r="M37" s="267" t="s">
        <v>507</v>
      </c>
    </row>
    <row r="38" spans="2:13" s="247" customFormat="1" ht="16" x14ac:dyDescent="0.4">
      <c r="B38" s="247">
        <v>30679893064</v>
      </c>
      <c r="C38" s="247" t="s">
        <v>352</v>
      </c>
      <c r="D38" s="257" t="s">
        <v>329</v>
      </c>
      <c r="E38" s="247" t="s">
        <v>471</v>
      </c>
      <c r="F38" s="247" t="s">
        <v>506</v>
      </c>
      <c r="G38" s="247" t="s">
        <v>506</v>
      </c>
      <c r="H38" s="280" t="s">
        <v>507</v>
      </c>
      <c r="I38" s="280" t="s">
        <v>57</v>
      </c>
      <c r="J38" s="310">
        <v>0</v>
      </c>
      <c r="K38" s="267" t="s">
        <v>506</v>
      </c>
      <c r="L38" s="267" t="s">
        <v>507</v>
      </c>
      <c r="M38" s="267" t="s">
        <v>507</v>
      </c>
    </row>
    <row r="39" spans="2:13" s="247" customFormat="1" ht="15" x14ac:dyDescent="0.4">
      <c r="B39" s="247">
        <v>30677262466</v>
      </c>
      <c r="C39" s="247" t="s">
        <v>355</v>
      </c>
      <c r="D39" s="247" t="s">
        <v>322</v>
      </c>
      <c r="E39" s="247" t="s">
        <v>452</v>
      </c>
      <c r="F39" s="247" t="s">
        <v>506</v>
      </c>
      <c r="G39" s="247" t="s">
        <v>506</v>
      </c>
      <c r="H39" s="280" t="s">
        <v>507</v>
      </c>
      <c r="I39" s="280" t="s">
        <v>57</v>
      </c>
      <c r="J39" s="310">
        <v>0</v>
      </c>
      <c r="K39" s="267" t="s">
        <v>506</v>
      </c>
      <c r="L39" s="267" t="s">
        <v>507</v>
      </c>
      <c r="M39" s="267" t="s">
        <v>507</v>
      </c>
    </row>
    <row r="40" spans="2:13" s="247" customFormat="1" ht="15" x14ac:dyDescent="0.4">
      <c r="B40" s="247">
        <v>30677262466</v>
      </c>
      <c r="C40" s="247" t="s">
        <v>355</v>
      </c>
      <c r="D40" s="247" t="s">
        <v>322</v>
      </c>
      <c r="E40" s="247" t="s">
        <v>450</v>
      </c>
      <c r="F40" s="247" t="s">
        <v>506</v>
      </c>
      <c r="G40" s="247" t="s">
        <v>506</v>
      </c>
      <c r="H40" s="280" t="s">
        <v>507</v>
      </c>
      <c r="I40" s="280" t="s">
        <v>57</v>
      </c>
      <c r="J40" s="310">
        <v>849755307.42999983</v>
      </c>
      <c r="K40" s="267" t="s">
        <v>506</v>
      </c>
      <c r="L40" s="267" t="s">
        <v>507</v>
      </c>
      <c r="M40" s="267" t="s">
        <v>507</v>
      </c>
    </row>
    <row r="41" spans="2:13" s="247" customFormat="1" ht="15" x14ac:dyDescent="0.4">
      <c r="B41" s="247">
        <v>30677262466</v>
      </c>
      <c r="C41" s="247" t="s">
        <v>355</v>
      </c>
      <c r="D41" s="247" t="s">
        <v>322</v>
      </c>
      <c r="E41" s="247" t="s">
        <v>457</v>
      </c>
      <c r="F41" s="247" t="s">
        <v>506</v>
      </c>
      <c r="G41" s="247" t="s">
        <v>506</v>
      </c>
      <c r="H41" s="280" t="s">
        <v>507</v>
      </c>
      <c r="I41" s="280" t="s">
        <v>57</v>
      </c>
      <c r="J41" s="310">
        <v>171138272.25000003</v>
      </c>
      <c r="K41" s="267" t="s">
        <v>506</v>
      </c>
      <c r="L41" s="267" t="s">
        <v>507</v>
      </c>
      <c r="M41" s="267" t="s">
        <v>507</v>
      </c>
    </row>
    <row r="42" spans="2:13" s="247" customFormat="1" ht="15" x14ac:dyDescent="0.4">
      <c r="B42" s="247">
        <v>30677262466</v>
      </c>
      <c r="C42" s="247" t="s">
        <v>355</v>
      </c>
      <c r="D42" s="247" t="s">
        <v>322</v>
      </c>
      <c r="E42" s="247" t="s">
        <v>448</v>
      </c>
      <c r="F42" s="247" t="s">
        <v>506</v>
      </c>
      <c r="H42" s="280"/>
      <c r="I42" s="280" t="s">
        <v>57</v>
      </c>
      <c r="J42" s="310">
        <v>274252700.32999998</v>
      </c>
      <c r="K42" s="280"/>
      <c r="L42" s="280"/>
      <c r="M42" s="280"/>
    </row>
    <row r="43" spans="2:13" s="247" customFormat="1" ht="16" x14ac:dyDescent="0.4">
      <c r="B43" s="247">
        <v>30677262466</v>
      </c>
      <c r="C43" s="247" t="s">
        <v>355</v>
      </c>
      <c r="D43" s="247" t="s">
        <v>322</v>
      </c>
      <c r="E43" s="257" t="s">
        <v>446</v>
      </c>
      <c r="F43" s="247" t="s">
        <v>506</v>
      </c>
      <c r="G43" s="247" t="s">
        <v>506</v>
      </c>
      <c r="H43" s="280" t="s">
        <v>507</v>
      </c>
      <c r="I43" s="280" t="s">
        <v>57</v>
      </c>
      <c r="J43" s="310">
        <v>58683917.059999987</v>
      </c>
      <c r="K43" s="267" t="s">
        <v>506</v>
      </c>
      <c r="L43" s="267" t="s">
        <v>507</v>
      </c>
      <c r="M43" s="267" t="s">
        <v>507</v>
      </c>
    </row>
    <row r="44" spans="2:13" s="247" customFormat="1" ht="16" x14ac:dyDescent="0.4">
      <c r="B44" s="247">
        <v>30677262466</v>
      </c>
      <c r="C44" s="247" t="s">
        <v>355</v>
      </c>
      <c r="D44" s="257" t="s">
        <v>329</v>
      </c>
      <c r="E44" s="247" t="s">
        <v>471</v>
      </c>
      <c r="F44" s="247" t="s">
        <v>506</v>
      </c>
      <c r="G44" s="247" t="s">
        <v>506</v>
      </c>
      <c r="H44" s="280" t="s">
        <v>507</v>
      </c>
      <c r="I44" s="280" t="s">
        <v>57</v>
      </c>
      <c r="J44" s="310">
        <v>1884782</v>
      </c>
      <c r="K44" s="267" t="s">
        <v>506</v>
      </c>
      <c r="L44" s="267" t="s">
        <v>507</v>
      </c>
      <c r="M44" s="267" t="s">
        <v>507</v>
      </c>
    </row>
    <row r="45" spans="2:13" s="247" customFormat="1" ht="15" x14ac:dyDescent="0.4">
      <c r="B45" s="247">
        <v>30663301744</v>
      </c>
      <c r="C45" s="247" t="s">
        <v>357</v>
      </c>
      <c r="D45" s="247" t="s">
        <v>322</v>
      </c>
      <c r="E45" s="247" t="s">
        <v>452</v>
      </c>
      <c r="F45" s="247" t="s">
        <v>506</v>
      </c>
      <c r="G45" s="247" t="s">
        <v>506</v>
      </c>
      <c r="H45" s="280" t="s">
        <v>507</v>
      </c>
      <c r="I45" s="280" t="s">
        <v>57</v>
      </c>
      <c r="J45" s="310">
        <v>0</v>
      </c>
      <c r="K45" s="267" t="s">
        <v>506</v>
      </c>
      <c r="L45" s="267" t="s">
        <v>507</v>
      </c>
      <c r="M45" s="267" t="s">
        <v>507</v>
      </c>
    </row>
    <row r="46" spans="2:13" s="247" customFormat="1" ht="15" x14ac:dyDescent="0.4">
      <c r="B46" s="247">
        <v>30663301744</v>
      </c>
      <c r="C46" s="247" t="s">
        <v>357</v>
      </c>
      <c r="D46" s="247" t="s">
        <v>322</v>
      </c>
      <c r="E46" s="247" t="s">
        <v>450</v>
      </c>
      <c r="F46" s="247" t="s">
        <v>506</v>
      </c>
      <c r="G46" s="247" t="s">
        <v>506</v>
      </c>
      <c r="H46" s="280" t="s">
        <v>507</v>
      </c>
      <c r="I46" s="280" t="s">
        <v>57</v>
      </c>
      <c r="J46" s="310">
        <v>0</v>
      </c>
      <c r="K46" s="267" t="s">
        <v>506</v>
      </c>
      <c r="L46" s="267" t="s">
        <v>507</v>
      </c>
      <c r="M46" s="267" t="s">
        <v>507</v>
      </c>
    </row>
    <row r="47" spans="2:13" s="247" customFormat="1" ht="15" x14ac:dyDescent="0.4">
      <c r="B47" s="247">
        <v>30663301744</v>
      </c>
      <c r="C47" s="247" t="s">
        <v>357</v>
      </c>
      <c r="D47" s="247" t="s">
        <v>322</v>
      </c>
      <c r="E47" s="247" t="s">
        <v>457</v>
      </c>
      <c r="F47" s="247" t="s">
        <v>506</v>
      </c>
      <c r="G47" s="247" t="s">
        <v>506</v>
      </c>
      <c r="H47" s="280" t="s">
        <v>507</v>
      </c>
      <c r="I47" s="280" t="s">
        <v>57</v>
      </c>
      <c r="J47" s="310">
        <v>54905773</v>
      </c>
      <c r="K47" s="267" t="s">
        <v>506</v>
      </c>
      <c r="L47" s="267" t="s">
        <v>507</v>
      </c>
      <c r="M47" s="267" t="s">
        <v>507</v>
      </c>
    </row>
    <row r="48" spans="2:13" s="247" customFormat="1" ht="15" x14ac:dyDescent="0.4">
      <c r="B48" s="247">
        <v>30663301744</v>
      </c>
      <c r="C48" s="247" t="s">
        <v>357</v>
      </c>
      <c r="D48" s="247" t="s">
        <v>322</v>
      </c>
      <c r="E48" s="247" t="s">
        <v>448</v>
      </c>
      <c r="F48" s="247" t="s">
        <v>506</v>
      </c>
      <c r="H48" s="280"/>
      <c r="I48" s="280" t="s">
        <v>57</v>
      </c>
      <c r="J48" s="310">
        <v>121462962.13</v>
      </c>
      <c r="K48" s="280"/>
      <c r="L48" s="280"/>
      <c r="M48" s="280"/>
    </row>
    <row r="49" spans="2:13" s="247" customFormat="1" ht="16" x14ac:dyDescent="0.4">
      <c r="B49" s="247">
        <v>30663301744</v>
      </c>
      <c r="C49" s="247" t="s">
        <v>357</v>
      </c>
      <c r="D49" s="247" t="s">
        <v>322</v>
      </c>
      <c r="E49" s="257" t="s">
        <v>446</v>
      </c>
      <c r="F49" s="247" t="s">
        <v>506</v>
      </c>
      <c r="G49" s="247" t="s">
        <v>506</v>
      </c>
      <c r="H49" s="280" t="s">
        <v>507</v>
      </c>
      <c r="I49" s="280" t="s">
        <v>57</v>
      </c>
      <c r="J49" s="310">
        <v>0</v>
      </c>
      <c r="K49" s="267" t="s">
        <v>506</v>
      </c>
      <c r="L49" s="267" t="s">
        <v>507</v>
      </c>
      <c r="M49" s="267" t="s">
        <v>507</v>
      </c>
    </row>
    <row r="50" spans="2:13" s="247" customFormat="1" ht="16" x14ac:dyDescent="0.4">
      <c r="B50" s="247">
        <v>30663301744</v>
      </c>
      <c r="C50" s="247" t="s">
        <v>357</v>
      </c>
      <c r="D50" s="257" t="s">
        <v>329</v>
      </c>
      <c r="E50" s="247" t="s">
        <v>471</v>
      </c>
      <c r="F50" s="247" t="s">
        <v>506</v>
      </c>
      <c r="G50" s="247" t="s">
        <v>506</v>
      </c>
      <c r="H50" s="280" t="s">
        <v>507</v>
      </c>
      <c r="I50" s="280" t="s">
        <v>57</v>
      </c>
      <c r="J50" s="310">
        <v>264338.81999999995</v>
      </c>
      <c r="K50" s="267" t="s">
        <v>506</v>
      </c>
      <c r="L50" s="267" t="s">
        <v>507</v>
      </c>
      <c r="M50" s="267" t="s">
        <v>507</v>
      </c>
    </row>
    <row r="51" spans="2:13" s="247" customFormat="1" ht="15" x14ac:dyDescent="0.4">
      <c r="B51" s="247">
        <v>30682347194</v>
      </c>
      <c r="C51" s="247" t="s">
        <v>360</v>
      </c>
      <c r="D51" s="247" t="s">
        <v>322</v>
      </c>
      <c r="E51" s="247" t="s">
        <v>452</v>
      </c>
      <c r="F51" s="247" t="s">
        <v>506</v>
      </c>
      <c r="G51" s="247" t="s">
        <v>506</v>
      </c>
      <c r="H51" s="280" t="s">
        <v>507</v>
      </c>
      <c r="I51" s="280" t="s">
        <v>57</v>
      </c>
      <c r="J51" s="310">
        <v>5078363235.8800001</v>
      </c>
      <c r="K51" s="267" t="s">
        <v>506</v>
      </c>
      <c r="L51" s="267" t="s">
        <v>507</v>
      </c>
      <c r="M51" s="267" t="s">
        <v>507</v>
      </c>
    </row>
    <row r="52" spans="2:13" s="247" customFormat="1" ht="15" x14ac:dyDescent="0.4">
      <c r="B52" s="247">
        <v>30682347194</v>
      </c>
      <c r="C52" s="247" t="s">
        <v>360</v>
      </c>
      <c r="D52" s="247" t="s">
        <v>322</v>
      </c>
      <c r="E52" s="247" t="s">
        <v>450</v>
      </c>
      <c r="F52" s="247" t="s">
        <v>506</v>
      </c>
      <c r="G52" s="247" t="s">
        <v>506</v>
      </c>
      <c r="H52" s="280" t="s">
        <v>507</v>
      </c>
      <c r="I52" s="280" t="s">
        <v>57</v>
      </c>
      <c r="J52" s="310">
        <v>3932383797.0599999</v>
      </c>
      <c r="K52" s="267" t="s">
        <v>506</v>
      </c>
      <c r="L52" s="267" t="s">
        <v>507</v>
      </c>
      <c r="M52" s="267" t="s">
        <v>507</v>
      </c>
    </row>
    <row r="53" spans="2:13" s="247" customFormat="1" ht="15" x14ac:dyDescent="0.4">
      <c r="B53" s="247">
        <v>30682347194</v>
      </c>
      <c r="C53" s="247" t="s">
        <v>360</v>
      </c>
      <c r="D53" s="247" t="s">
        <v>322</v>
      </c>
      <c r="E53" s="247" t="s">
        <v>457</v>
      </c>
      <c r="F53" s="247" t="s">
        <v>506</v>
      </c>
      <c r="G53" s="247" t="s">
        <v>506</v>
      </c>
      <c r="H53" s="280" t="s">
        <v>507</v>
      </c>
      <c r="I53" s="280" t="s">
        <v>57</v>
      </c>
      <c r="J53" s="310">
        <v>451362466.33999997</v>
      </c>
      <c r="K53" s="267" t="s">
        <v>506</v>
      </c>
      <c r="L53" s="267" t="s">
        <v>507</v>
      </c>
      <c r="M53" s="267" t="s">
        <v>507</v>
      </c>
    </row>
    <row r="54" spans="2:13" s="247" customFormat="1" ht="15" x14ac:dyDescent="0.4">
      <c r="B54" s="247">
        <v>30682347194</v>
      </c>
      <c r="C54" s="247" t="s">
        <v>360</v>
      </c>
      <c r="D54" s="247" t="s">
        <v>322</v>
      </c>
      <c r="E54" s="247" t="s">
        <v>448</v>
      </c>
      <c r="F54" s="247" t="s">
        <v>506</v>
      </c>
      <c r="H54" s="280"/>
      <c r="I54" s="280" t="s">
        <v>57</v>
      </c>
      <c r="J54" s="310">
        <v>949667748</v>
      </c>
      <c r="K54" s="280"/>
      <c r="L54" s="280"/>
      <c r="M54" s="280"/>
    </row>
    <row r="55" spans="2:13" s="247" customFormat="1" ht="16" x14ac:dyDescent="0.4">
      <c r="B55" s="247">
        <v>30682347194</v>
      </c>
      <c r="C55" s="247" t="s">
        <v>360</v>
      </c>
      <c r="D55" s="247" t="s">
        <v>322</v>
      </c>
      <c r="E55" s="257" t="s">
        <v>446</v>
      </c>
      <c r="F55" s="247" t="s">
        <v>506</v>
      </c>
      <c r="G55" s="247" t="s">
        <v>506</v>
      </c>
      <c r="H55" s="280" t="s">
        <v>507</v>
      </c>
      <c r="I55" s="280" t="s">
        <v>57</v>
      </c>
      <c r="J55" s="310">
        <v>93470797.939999998</v>
      </c>
      <c r="K55" s="267" t="s">
        <v>506</v>
      </c>
      <c r="L55" s="267" t="s">
        <v>507</v>
      </c>
      <c r="M55" s="267" t="s">
        <v>507</v>
      </c>
    </row>
    <row r="56" spans="2:13" s="247" customFormat="1" ht="16" x14ac:dyDescent="0.4">
      <c r="B56" s="247">
        <v>30682347194</v>
      </c>
      <c r="C56" s="247" t="s">
        <v>360</v>
      </c>
      <c r="D56" s="257" t="s">
        <v>329</v>
      </c>
      <c r="E56" s="247" t="s">
        <v>471</v>
      </c>
      <c r="F56" s="247" t="s">
        <v>506</v>
      </c>
      <c r="G56" s="247" t="s">
        <v>506</v>
      </c>
      <c r="H56" s="280" t="s">
        <v>507</v>
      </c>
      <c r="I56" s="280" t="s">
        <v>57</v>
      </c>
      <c r="J56" s="310">
        <v>38747.25</v>
      </c>
      <c r="K56" s="267" t="s">
        <v>506</v>
      </c>
      <c r="L56" s="267" t="s">
        <v>507</v>
      </c>
      <c r="M56" s="267" t="s">
        <v>507</v>
      </c>
    </row>
    <row r="57" spans="2:13" s="247" customFormat="1" ht="15" x14ac:dyDescent="0.4">
      <c r="B57" s="247">
        <v>30707924892</v>
      </c>
      <c r="C57" s="247" t="s">
        <v>365</v>
      </c>
      <c r="D57" s="247" t="s">
        <v>322</v>
      </c>
      <c r="E57" s="247" t="s">
        <v>452</v>
      </c>
      <c r="F57" s="247" t="s">
        <v>506</v>
      </c>
      <c r="G57" s="247" t="s">
        <v>506</v>
      </c>
      <c r="H57" s="280" t="s">
        <v>507</v>
      </c>
      <c r="I57" s="280" t="s">
        <v>57</v>
      </c>
      <c r="J57" s="310">
        <v>0</v>
      </c>
      <c r="K57" s="267" t="s">
        <v>506</v>
      </c>
      <c r="L57" s="267" t="s">
        <v>507</v>
      </c>
      <c r="M57" s="267" t="s">
        <v>507</v>
      </c>
    </row>
    <row r="58" spans="2:13" s="247" customFormat="1" ht="15" x14ac:dyDescent="0.4">
      <c r="B58" s="247">
        <v>30707924892</v>
      </c>
      <c r="C58" s="247" t="s">
        <v>365</v>
      </c>
      <c r="D58" s="247" t="s">
        <v>322</v>
      </c>
      <c r="E58" s="247" t="s">
        <v>450</v>
      </c>
      <c r="F58" s="247" t="s">
        <v>506</v>
      </c>
      <c r="G58" s="247" t="s">
        <v>506</v>
      </c>
      <c r="H58" s="280" t="s">
        <v>507</v>
      </c>
      <c r="I58" s="280" t="s">
        <v>57</v>
      </c>
      <c r="J58" s="310">
        <v>282424065.16000003</v>
      </c>
      <c r="K58" s="267" t="s">
        <v>506</v>
      </c>
      <c r="L58" s="267" t="s">
        <v>507</v>
      </c>
      <c r="M58" s="267" t="s">
        <v>507</v>
      </c>
    </row>
    <row r="59" spans="2:13" s="247" customFormat="1" ht="15" x14ac:dyDescent="0.4">
      <c r="B59" s="247">
        <v>30707924892</v>
      </c>
      <c r="C59" s="247" t="s">
        <v>365</v>
      </c>
      <c r="D59" s="247" t="s">
        <v>322</v>
      </c>
      <c r="E59" s="247" t="s">
        <v>457</v>
      </c>
      <c r="F59" s="247" t="s">
        <v>506</v>
      </c>
      <c r="G59" s="247" t="s">
        <v>506</v>
      </c>
      <c r="H59" s="280" t="s">
        <v>507</v>
      </c>
      <c r="I59" s="280" t="s">
        <v>57</v>
      </c>
      <c r="J59" s="310">
        <v>5427559.0999999996</v>
      </c>
      <c r="K59" s="267" t="s">
        <v>506</v>
      </c>
      <c r="L59" s="267" t="s">
        <v>507</v>
      </c>
      <c r="M59" s="267" t="s">
        <v>507</v>
      </c>
    </row>
    <row r="60" spans="2:13" s="247" customFormat="1" ht="15" x14ac:dyDescent="0.4">
      <c r="B60" s="247">
        <v>30707924892</v>
      </c>
      <c r="C60" s="247" t="s">
        <v>365</v>
      </c>
      <c r="D60" s="247" t="s">
        <v>322</v>
      </c>
      <c r="E60" s="247" t="s">
        <v>448</v>
      </c>
      <c r="F60" s="247" t="s">
        <v>506</v>
      </c>
      <c r="H60" s="280"/>
      <c r="I60" s="280" t="s">
        <v>57</v>
      </c>
      <c r="J60" s="310">
        <v>7642164.3799999999</v>
      </c>
      <c r="K60" s="280"/>
      <c r="L60" s="280"/>
      <c r="M60" s="280"/>
    </row>
    <row r="61" spans="2:13" s="247" customFormat="1" ht="16" x14ac:dyDescent="0.4">
      <c r="B61" s="247">
        <v>30707924892</v>
      </c>
      <c r="C61" s="247" t="s">
        <v>365</v>
      </c>
      <c r="D61" s="247" t="s">
        <v>322</v>
      </c>
      <c r="E61" s="257" t="s">
        <v>446</v>
      </c>
      <c r="F61" s="247" t="s">
        <v>506</v>
      </c>
      <c r="G61" s="247" t="s">
        <v>506</v>
      </c>
      <c r="H61" s="280" t="s">
        <v>507</v>
      </c>
      <c r="I61" s="280" t="s">
        <v>57</v>
      </c>
      <c r="J61" s="310">
        <v>22969036.57</v>
      </c>
      <c r="K61" s="267" t="s">
        <v>506</v>
      </c>
      <c r="L61" s="267" t="s">
        <v>507</v>
      </c>
      <c r="M61" s="267" t="s">
        <v>507</v>
      </c>
    </row>
    <row r="62" spans="2:13" s="247" customFormat="1" ht="16" x14ac:dyDescent="0.4">
      <c r="B62" s="247">
        <v>30707924892</v>
      </c>
      <c r="C62" s="247" t="s">
        <v>365</v>
      </c>
      <c r="D62" s="257" t="s">
        <v>329</v>
      </c>
      <c r="E62" s="247" t="s">
        <v>471</v>
      </c>
      <c r="F62" s="247" t="s">
        <v>506</v>
      </c>
      <c r="G62" s="247" t="s">
        <v>506</v>
      </c>
      <c r="H62" s="280" t="s">
        <v>507</v>
      </c>
      <c r="I62" s="280" t="s">
        <v>57</v>
      </c>
      <c r="J62" s="310">
        <v>1000</v>
      </c>
      <c r="K62" s="267" t="s">
        <v>506</v>
      </c>
      <c r="L62" s="267" t="s">
        <v>507</v>
      </c>
      <c r="M62" s="267" t="s">
        <v>507</v>
      </c>
    </row>
    <row r="63" spans="2:13" s="247" customFormat="1" ht="15" x14ac:dyDescent="0.4">
      <c r="B63" s="247">
        <v>30707654011</v>
      </c>
      <c r="C63" s="247" t="s">
        <v>368</v>
      </c>
      <c r="D63" s="247" t="s">
        <v>322</v>
      </c>
      <c r="E63" s="247" t="s">
        <v>452</v>
      </c>
      <c r="F63" s="247" t="s">
        <v>506</v>
      </c>
      <c r="G63" s="247" t="s">
        <v>506</v>
      </c>
      <c r="H63" s="280" t="s">
        <v>507</v>
      </c>
      <c r="I63" s="280" t="s">
        <v>57</v>
      </c>
      <c r="J63" s="310">
        <v>458231920.74000001</v>
      </c>
      <c r="K63" s="267" t="s">
        <v>506</v>
      </c>
      <c r="L63" s="267" t="s">
        <v>507</v>
      </c>
      <c r="M63" s="267" t="s">
        <v>507</v>
      </c>
    </row>
    <row r="64" spans="2:13" s="247" customFormat="1" ht="15" x14ac:dyDescent="0.4">
      <c r="B64" s="247">
        <v>30707654011</v>
      </c>
      <c r="C64" s="247" t="s">
        <v>368</v>
      </c>
      <c r="D64" s="247" t="s">
        <v>322</v>
      </c>
      <c r="E64" s="247" t="s">
        <v>450</v>
      </c>
      <c r="F64" s="247" t="s">
        <v>506</v>
      </c>
      <c r="G64" s="247" t="s">
        <v>506</v>
      </c>
      <c r="H64" s="280" t="s">
        <v>507</v>
      </c>
      <c r="I64" s="280" t="s">
        <v>57</v>
      </c>
      <c r="J64" s="310">
        <v>688286536.38999999</v>
      </c>
      <c r="K64" s="267" t="s">
        <v>506</v>
      </c>
      <c r="L64" s="267" t="s">
        <v>507</v>
      </c>
      <c r="M64" s="267" t="s">
        <v>507</v>
      </c>
    </row>
    <row r="65" spans="2:13" s="247" customFormat="1" ht="15" x14ac:dyDescent="0.4">
      <c r="B65" s="247">
        <v>30707654011</v>
      </c>
      <c r="C65" s="247" t="s">
        <v>368</v>
      </c>
      <c r="D65" s="247" t="s">
        <v>322</v>
      </c>
      <c r="E65" s="247" t="s">
        <v>457</v>
      </c>
      <c r="F65" s="247" t="s">
        <v>506</v>
      </c>
      <c r="G65" s="247" t="s">
        <v>506</v>
      </c>
      <c r="H65" s="280" t="s">
        <v>507</v>
      </c>
      <c r="I65" s="280" t="s">
        <v>57</v>
      </c>
      <c r="J65" s="310">
        <v>457084937.4799999</v>
      </c>
      <c r="K65" s="267" t="s">
        <v>506</v>
      </c>
      <c r="L65" s="267" t="s">
        <v>507</v>
      </c>
      <c r="M65" s="267" t="s">
        <v>507</v>
      </c>
    </row>
    <row r="66" spans="2:13" s="247" customFormat="1" ht="15" x14ac:dyDescent="0.4">
      <c r="B66" s="247">
        <v>30707654011</v>
      </c>
      <c r="C66" s="247" t="s">
        <v>368</v>
      </c>
      <c r="D66" s="247" t="s">
        <v>322</v>
      </c>
      <c r="E66" s="247" t="s">
        <v>448</v>
      </c>
      <c r="F66" s="247" t="s">
        <v>506</v>
      </c>
      <c r="H66" s="280"/>
      <c r="I66" s="280" t="s">
        <v>57</v>
      </c>
      <c r="J66" s="310">
        <v>962606148.61000001</v>
      </c>
      <c r="K66" s="280"/>
      <c r="L66" s="280"/>
      <c r="M66" s="280"/>
    </row>
    <row r="67" spans="2:13" s="247" customFormat="1" ht="16" x14ac:dyDescent="0.4">
      <c r="B67" s="247">
        <v>30707654011</v>
      </c>
      <c r="C67" s="247" t="s">
        <v>368</v>
      </c>
      <c r="D67" s="247" t="s">
        <v>322</v>
      </c>
      <c r="E67" s="257" t="s">
        <v>446</v>
      </c>
      <c r="F67" s="247" t="s">
        <v>506</v>
      </c>
      <c r="G67" s="247" t="s">
        <v>506</v>
      </c>
      <c r="H67" s="280" t="s">
        <v>507</v>
      </c>
      <c r="I67" s="280" t="s">
        <v>57</v>
      </c>
      <c r="J67" s="310">
        <v>100658362.11</v>
      </c>
      <c r="K67" s="267" t="s">
        <v>506</v>
      </c>
      <c r="L67" s="267" t="s">
        <v>507</v>
      </c>
      <c r="M67" s="267" t="s">
        <v>507</v>
      </c>
    </row>
    <row r="68" spans="2:13" s="247" customFormat="1" ht="16" x14ac:dyDescent="0.4">
      <c r="B68" s="247">
        <v>30707654011</v>
      </c>
      <c r="C68" s="247" t="s">
        <v>368</v>
      </c>
      <c r="D68" s="257" t="s">
        <v>329</v>
      </c>
      <c r="E68" s="247" t="s">
        <v>471</v>
      </c>
      <c r="F68" s="247" t="s">
        <v>506</v>
      </c>
      <c r="G68" s="247" t="s">
        <v>506</v>
      </c>
      <c r="H68" s="280" t="s">
        <v>507</v>
      </c>
      <c r="I68" s="280" t="s">
        <v>57</v>
      </c>
      <c r="J68" s="310">
        <v>0</v>
      </c>
      <c r="K68" s="267" t="s">
        <v>506</v>
      </c>
      <c r="L68" s="267" t="s">
        <v>507</v>
      </c>
      <c r="M68" s="267" t="s">
        <v>507</v>
      </c>
    </row>
    <row r="69" spans="2:13" s="247" customFormat="1" ht="15" x14ac:dyDescent="0.4">
      <c r="B69" s="247">
        <v>30708625414</v>
      </c>
      <c r="C69" s="247" t="s">
        <v>374</v>
      </c>
      <c r="D69" s="247" t="s">
        <v>322</v>
      </c>
      <c r="E69" s="247" t="s">
        <v>452</v>
      </c>
      <c r="F69" s="247" t="s">
        <v>506</v>
      </c>
      <c r="G69" s="247" t="s">
        <v>506</v>
      </c>
      <c r="H69" s="280" t="s">
        <v>507</v>
      </c>
      <c r="I69" s="280" t="s">
        <v>57</v>
      </c>
      <c r="J69" s="310">
        <v>0</v>
      </c>
      <c r="K69" s="267" t="s">
        <v>506</v>
      </c>
      <c r="L69" s="267" t="s">
        <v>507</v>
      </c>
      <c r="M69" s="267" t="s">
        <v>507</v>
      </c>
    </row>
    <row r="70" spans="2:13" s="247" customFormat="1" ht="15" x14ac:dyDescent="0.4">
      <c r="B70" s="247">
        <v>30708625414</v>
      </c>
      <c r="C70" s="247" t="s">
        <v>374</v>
      </c>
      <c r="D70" s="247" t="s">
        <v>322</v>
      </c>
      <c r="E70" s="247" t="s">
        <v>450</v>
      </c>
      <c r="F70" s="247" t="s">
        <v>506</v>
      </c>
      <c r="G70" s="247" t="s">
        <v>506</v>
      </c>
      <c r="H70" s="280" t="s">
        <v>507</v>
      </c>
      <c r="I70" s="280" t="s">
        <v>57</v>
      </c>
      <c r="J70" s="310">
        <v>3161617279.0600004</v>
      </c>
      <c r="K70" s="267" t="s">
        <v>506</v>
      </c>
      <c r="L70" s="267" t="s">
        <v>507</v>
      </c>
      <c r="M70" s="267" t="s">
        <v>507</v>
      </c>
    </row>
    <row r="71" spans="2:13" s="247" customFormat="1" ht="15" x14ac:dyDescent="0.4">
      <c r="B71" s="247">
        <v>30708625414</v>
      </c>
      <c r="C71" s="247" t="s">
        <v>374</v>
      </c>
      <c r="D71" s="247" t="s">
        <v>322</v>
      </c>
      <c r="E71" s="247" t="s">
        <v>457</v>
      </c>
      <c r="F71" s="247" t="s">
        <v>506</v>
      </c>
      <c r="G71" s="247" t="s">
        <v>506</v>
      </c>
      <c r="H71" s="280" t="s">
        <v>507</v>
      </c>
      <c r="I71" s="280" t="s">
        <v>57</v>
      </c>
      <c r="J71" s="310">
        <v>440013945.53999996</v>
      </c>
      <c r="K71" s="267" t="s">
        <v>506</v>
      </c>
      <c r="L71" s="267" t="s">
        <v>507</v>
      </c>
      <c r="M71" s="267" t="s">
        <v>507</v>
      </c>
    </row>
    <row r="72" spans="2:13" s="247" customFormat="1" ht="15" x14ac:dyDescent="0.4">
      <c r="B72" s="247">
        <v>30708625414</v>
      </c>
      <c r="C72" s="247" t="s">
        <v>374</v>
      </c>
      <c r="D72" s="247" t="s">
        <v>322</v>
      </c>
      <c r="E72" s="247" t="s">
        <v>448</v>
      </c>
      <c r="F72" s="247" t="s">
        <v>506</v>
      </c>
      <c r="H72" s="280"/>
      <c r="I72" s="280" t="s">
        <v>57</v>
      </c>
      <c r="J72" s="310">
        <v>863459622.02999997</v>
      </c>
      <c r="K72" s="280"/>
      <c r="L72" s="280"/>
      <c r="M72" s="280"/>
    </row>
    <row r="73" spans="2:13" s="247" customFormat="1" ht="16" x14ac:dyDescent="0.4">
      <c r="B73" s="247">
        <v>30708625414</v>
      </c>
      <c r="C73" s="247" t="s">
        <v>374</v>
      </c>
      <c r="D73" s="247" t="s">
        <v>322</v>
      </c>
      <c r="E73" s="257" t="s">
        <v>446</v>
      </c>
      <c r="F73" s="247" t="s">
        <v>506</v>
      </c>
      <c r="G73" s="247" t="s">
        <v>506</v>
      </c>
      <c r="H73" s="280" t="s">
        <v>507</v>
      </c>
      <c r="I73" s="280" t="s">
        <v>57</v>
      </c>
      <c r="J73" s="310">
        <v>179341161.07870802</v>
      </c>
      <c r="K73" s="267" t="s">
        <v>506</v>
      </c>
      <c r="L73" s="267" t="s">
        <v>507</v>
      </c>
      <c r="M73" s="267" t="s">
        <v>507</v>
      </c>
    </row>
    <row r="74" spans="2:13" s="247" customFormat="1" ht="16" x14ac:dyDescent="0.4">
      <c r="B74" s="247">
        <v>30708625414</v>
      </c>
      <c r="C74" s="247" t="s">
        <v>374</v>
      </c>
      <c r="D74" s="257" t="s">
        <v>329</v>
      </c>
      <c r="E74" s="247" t="s">
        <v>471</v>
      </c>
      <c r="F74" s="247" t="s">
        <v>506</v>
      </c>
      <c r="G74" s="247" t="s">
        <v>506</v>
      </c>
      <c r="H74" s="280" t="s">
        <v>507</v>
      </c>
      <c r="I74" s="280" t="s">
        <v>57</v>
      </c>
      <c r="J74" s="310">
        <v>306762</v>
      </c>
      <c r="K74" s="267" t="s">
        <v>506</v>
      </c>
      <c r="L74" s="267" t="s">
        <v>507</v>
      </c>
      <c r="M74" s="267" t="s">
        <v>507</v>
      </c>
    </row>
    <row r="75" spans="2:13" s="247" customFormat="1" ht="15" x14ac:dyDescent="0.4">
      <c r="B75" s="247">
        <v>30707984054</v>
      </c>
      <c r="C75" s="247" t="s">
        <v>376</v>
      </c>
      <c r="D75" s="247" t="s">
        <v>322</v>
      </c>
      <c r="E75" s="247" t="s">
        <v>452</v>
      </c>
      <c r="F75" s="247" t="s">
        <v>506</v>
      </c>
      <c r="G75" s="247" t="s">
        <v>506</v>
      </c>
      <c r="H75" s="280" t="s">
        <v>507</v>
      </c>
      <c r="I75" s="280" t="s">
        <v>57</v>
      </c>
      <c r="J75" s="310">
        <v>0</v>
      </c>
      <c r="K75" s="267" t="s">
        <v>506</v>
      </c>
      <c r="L75" s="267" t="s">
        <v>507</v>
      </c>
      <c r="M75" s="267" t="s">
        <v>507</v>
      </c>
    </row>
    <row r="76" spans="2:13" s="247" customFormat="1" ht="15" x14ac:dyDescent="0.4">
      <c r="B76" s="247">
        <v>30707984054</v>
      </c>
      <c r="C76" s="247" t="s">
        <v>376</v>
      </c>
      <c r="D76" s="247" t="s">
        <v>322</v>
      </c>
      <c r="E76" s="247" t="s">
        <v>450</v>
      </c>
      <c r="F76" s="247" t="s">
        <v>506</v>
      </c>
      <c r="G76" s="247" t="s">
        <v>506</v>
      </c>
      <c r="H76" s="280" t="s">
        <v>507</v>
      </c>
      <c r="I76" s="280" t="s">
        <v>57</v>
      </c>
      <c r="J76" s="310">
        <v>121699855.78</v>
      </c>
      <c r="K76" s="267" t="s">
        <v>506</v>
      </c>
      <c r="L76" s="267" t="s">
        <v>507</v>
      </c>
      <c r="M76" s="267" t="s">
        <v>507</v>
      </c>
    </row>
    <row r="77" spans="2:13" s="247" customFormat="1" ht="15" x14ac:dyDescent="0.4">
      <c r="B77" s="247">
        <v>30707984054</v>
      </c>
      <c r="C77" s="247" t="s">
        <v>376</v>
      </c>
      <c r="D77" s="247" t="s">
        <v>322</v>
      </c>
      <c r="E77" s="247" t="s">
        <v>457</v>
      </c>
      <c r="F77" s="247" t="s">
        <v>506</v>
      </c>
      <c r="G77" s="247" t="s">
        <v>506</v>
      </c>
      <c r="H77" s="280" t="s">
        <v>507</v>
      </c>
      <c r="I77" s="280" t="s">
        <v>57</v>
      </c>
      <c r="J77" s="310">
        <v>28738091.979999997</v>
      </c>
      <c r="K77" s="267" t="s">
        <v>506</v>
      </c>
      <c r="L77" s="267" t="s">
        <v>507</v>
      </c>
      <c r="M77" s="267" t="s">
        <v>507</v>
      </c>
    </row>
    <row r="78" spans="2:13" s="247" customFormat="1" ht="15" x14ac:dyDescent="0.4">
      <c r="B78" s="247">
        <v>30707984054</v>
      </c>
      <c r="C78" s="247" t="s">
        <v>376</v>
      </c>
      <c r="D78" s="247" t="s">
        <v>322</v>
      </c>
      <c r="E78" s="247" t="s">
        <v>448</v>
      </c>
      <c r="F78" s="247" t="s">
        <v>506</v>
      </c>
      <c r="H78" s="280"/>
      <c r="I78" s="280" t="s">
        <v>57</v>
      </c>
      <c r="J78" s="310">
        <v>55949938.269999996</v>
      </c>
      <c r="K78" s="280"/>
      <c r="L78" s="280"/>
      <c r="M78" s="280"/>
    </row>
    <row r="79" spans="2:13" s="247" customFormat="1" ht="16" x14ac:dyDescent="0.4">
      <c r="B79" s="247">
        <v>30707984054</v>
      </c>
      <c r="C79" s="247" t="s">
        <v>376</v>
      </c>
      <c r="D79" s="247" t="s">
        <v>322</v>
      </c>
      <c r="E79" s="257" t="s">
        <v>446</v>
      </c>
      <c r="F79" s="247" t="s">
        <v>506</v>
      </c>
      <c r="G79" s="247" t="s">
        <v>506</v>
      </c>
      <c r="H79" s="280" t="s">
        <v>507</v>
      </c>
      <c r="I79" s="280" t="s">
        <v>57</v>
      </c>
      <c r="J79" s="310">
        <v>14454340.15</v>
      </c>
      <c r="K79" s="267" t="s">
        <v>506</v>
      </c>
      <c r="L79" s="267" t="s">
        <v>507</v>
      </c>
      <c r="M79" s="267" t="s">
        <v>507</v>
      </c>
    </row>
    <row r="80" spans="2:13" s="247" customFormat="1" ht="16" x14ac:dyDescent="0.4">
      <c r="B80" s="247">
        <v>30707984054</v>
      </c>
      <c r="C80" s="247" t="s">
        <v>376</v>
      </c>
      <c r="D80" s="257" t="s">
        <v>329</v>
      </c>
      <c r="E80" s="247" t="s">
        <v>471</v>
      </c>
      <c r="F80" s="247" t="s">
        <v>506</v>
      </c>
      <c r="G80" s="247" t="s">
        <v>506</v>
      </c>
      <c r="H80" s="280" t="s">
        <v>507</v>
      </c>
      <c r="I80" s="280" t="s">
        <v>57</v>
      </c>
      <c r="J80" s="310">
        <v>0</v>
      </c>
      <c r="K80" s="267" t="s">
        <v>506</v>
      </c>
      <c r="L80" s="267" t="s">
        <v>507</v>
      </c>
      <c r="M80" s="267" t="s">
        <v>507</v>
      </c>
    </row>
    <row r="81" spans="2:13" s="247" customFormat="1" ht="15" x14ac:dyDescent="0.4">
      <c r="B81" s="247">
        <v>30709776254</v>
      </c>
      <c r="C81" s="247" t="s">
        <v>379</v>
      </c>
      <c r="D81" s="247" t="s">
        <v>322</v>
      </c>
      <c r="E81" s="247" t="s">
        <v>452</v>
      </c>
      <c r="F81" s="247" t="s">
        <v>506</v>
      </c>
      <c r="G81" s="247" t="s">
        <v>506</v>
      </c>
      <c r="H81" s="280" t="s">
        <v>507</v>
      </c>
      <c r="I81" s="280" t="s">
        <v>57</v>
      </c>
      <c r="J81" s="310">
        <v>0</v>
      </c>
      <c r="K81" s="267" t="s">
        <v>506</v>
      </c>
      <c r="L81" s="267" t="s">
        <v>507</v>
      </c>
      <c r="M81" s="267" t="s">
        <v>507</v>
      </c>
    </row>
    <row r="82" spans="2:13" s="247" customFormat="1" ht="15" x14ac:dyDescent="0.4">
      <c r="B82" s="247">
        <v>30709776254</v>
      </c>
      <c r="C82" s="247" t="s">
        <v>379</v>
      </c>
      <c r="D82" s="247" t="s">
        <v>322</v>
      </c>
      <c r="E82" s="247" t="s">
        <v>450</v>
      </c>
      <c r="F82" s="247" t="s">
        <v>506</v>
      </c>
      <c r="G82" s="247" t="s">
        <v>506</v>
      </c>
      <c r="H82" s="280" t="s">
        <v>507</v>
      </c>
      <c r="I82" s="280" t="s">
        <v>57</v>
      </c>
      <c r="J82" s="310">
        <v>152429674.03</v>
      </c>
      <c r="K82" s="267" t="s">
        <v>506</v>
      </c>
      <c r="L82" s="267" t="s">
        <v>507</v>
      </c>
      <c r="M82" s="267" t="s">
        <v>507</v>
      </c>
    </row>
    <row r="83" spans="2:13" s="247" customFormat="1" ht="15" x14ac:dyDescent="0.4">
      <c r="B83" s="247">
        <v>30709776254</v>
      </c>
      <c r="C83" s="247" t="s">
        <v>379</v>
      </c>
      <c r="D83" s="247" t="s">
        <v>322</v>
      </c>
      <c r="E83" s="247" t="s">
        <v>457</v>
      </c>
      <c r="F83" s="247" t="s">
        <v>506</v>
      </c>
      <c r="G83" s="247" t="s">
        <v>506</v>
      </c>
      <c r="H83" s="280" t="s">
        <v>507</v>
      </c>
      <c r="I83" s="280" t="s">
        <v>57</v>
      </c>
      <c r="J83" s="310">
        <v>77413226.900000006</v>
      </c>
      <c r="K83" s="267" t="s">
        <v>506</v>
      </c>
      <c r="L83" s="267" t="s">
        <v>507</v>
      </c>
      <c r="M83" s="267" t="s">
        <v>507</v>
      </c>
    </row>
    <row r="84" spans="2:13" s="247" customFormat="1" ht="15" x14ac:dyDescent="0.4">
      <c r="B84" s="247">
        <v>30709776254</v>
      </c>
      <c r="C84" s="247" t="s">
        <v>379</v>
      </c>
      <c r="D84" s="247" t="s">
        <v>322</v>
      </c>
      <c r="E84" s="247" t="s">
        <v>448</v>
      </c>
      <c r="F84" s="247" t="s">
        <v>506</v>
      </c>
      <c r="H84" s="280"/>
      <c r="I84" s="280" t="s">
        <v>57</v>
      </c>
      <c r="J84" s="310">
        <v>130983399.69999997</v>
      </c>
      <c r="K84" s="280"/>
      <c r="L84" s="280"/>
      <c r="M84" s="280"/>
    </row>
    <row r="85" spans="2:13" s="247" customFormat="1" ht="16" x14ac:dyDescent="0.4">
      <c r="B85" s="247">
        <v>30709776254</v>
      </c>
      <c r="C85" s="247" t="s">
        <v>379</v>
      </c>
      <c r="D85" s="247" t="s">
        <v>322</v>
      </c>
      <c r="E85" s="257" t="s">
        <v>446</v>
      </c>
      <c r="F85" s="247" t="s">
        <v>506</v>
      </c>
      <c r="G85" s="247" t="s">
        <v>506</v>
      </c>
      <c r="H85" s="280" t="s">
        <v>507</v>
      </c>
      <c r="I85" s="280" t="s">
        <v>57</v>
      </c>
      <c r="J85" s="310">
        <v>87979215.530000016</v>
      </c>
      <c r="K85" s="267" t="s">
        <v>506</v>
      </c>
      <c r="L85" s="267" t="s">
        <v>507</v>
      </c>
      <c r="M85" s="267" t="s">
        <v>507</v>
      </c>
    </row>
    <row r="86" spans="2:13" s="247" customFormat="1" ht="16" x14ac:dyDescent="0.4">
      <c r="B86" s="247">
        <v>30709776254</v>
      </c>
      <c r="C86" s="247" t="s">
        <v>379</v>
      </c>
      <c r="D86" s="257" t="s">
        <v>329</v>
      </c>
      <c r="E86" s="247" t="s">
        <v>471</v>
      </c>
      <c r="F86" s="247" t="s">
        <v>506</v>
      </c>
      <c r="G86" s="247" t="s">
        <v>506</v>
      </c>
      <c r="H86" s="280" t="s">
        <v>507</v>
      </c>
      <c r="I86" s="280" t="s">
        <v>57</v>
      </c>
      <c r="J86" s="310">
        <v>10160</v>
      </c>
      <c r="K86" s="267" t="s">
        <v>506</v>
      </c>
      <c r="L86" s="267" t="s">
        <v>507</v>
      </c>
      <c r="M86" s="267" t="s">
        <v>507</v>
      </c>
    </row>
    <row r="87" spans="2:13" s="247" customFormat="1" ht="15" x14ac:dyDescent="0.4">
      <c r="B87" s="247">
        <v>30500544844</v>
      </c>
      <c r="C87" s="247" t="s">
        <v>346</v>
      </c>
      <c r="D87" s="247" t="s">
        <v>322</v>
      </c>
      <c r="E87" s="247" t="s">
        <v>452</v>
      </c>
      <c r="F87" s="247" t="s">
        <v>506</v>
      </c>
      <c r="G87" s="247" t="s">
        <v>506</v>
      </c>
      <c r="H87" s="280" t="s">
        <v>507</v>
      </c>
      <c r="I87" s="280" t="s">
        <v>57</v>
      </c>
      <c r="J87" s="310">
        <v>0</v>
      </c>
      <c r="K87" s="267" t="s">
        <v>506</v>
      </c>
      <c r="L87" s="267" t="s">
        <v>507</v>
      </c>
      <c r="M87" s="267" t="s">
        <v>507</v>
      </c>
    </row>
    <row r="88" spans="2:13" s="247" customFormat="1" ht="15" x14ac:dyDescent="0.4">
      <c r="B88" s="247">
        <v>30500544844</v>
      </c>
      <c r="C88" s="247" t="s">
        <v>346</v>
      </c>
      <c r="D88" s="247" t="s">
        <v>322</v>
      </c>
      <c r="E88" s="247" t="s">
        <v>450</v>
      </c>
      <c r="F88" s="247" t="s">
        <v>506</v>
      </c>
      <c r="G88" s="247" t="s">
        <v>506</v>
      </c>
      <c r="H88" s="280" t="s">
        <v>507</v>
      </c>
      <c r="I88" s="280" t="s">
        <v>57</v>
      </c>
      <c r="J88" s="310">
        <v>131873691.00000001</v>
      </c>
      <c r="K88" s="267" t="s">
        <v>506</v>
      </c>
      <c r="L88" s="267" t="s">
        <v>507</v>
      </c>
      <c r="M88" s="267" t="s">
        <v>507</v>
      </c>
    </row>
    <row r="89" spans="2:13" s="247" customFormat="1" ht="15" x14ac:dyDescent="0.4">
      <c r="B89" s="247">
        <v>30500544844</v>
      </c>
      <c r="C89" s="247" t="s">
        <v>346</v>
      </c>
      <c r="D89" s="247" t="s">
        <v>322</v>
      </c>
      <c r="E89" s="247" t="s">
        <v>457</v>
      </c>
      <c r="F89" s="247" t="s">
        <v>506</v>
      </c>
      <c r="G89" s="247" t="s">
        <v>506</v>
      </c>
      <c r="H89" s="280" t="s">
        <v>507</v>
      </c>
      <c r="I89" s="280" t="s">
        <v>57</v>
      </c>
      <c r="J89" s="310">
        <v>116621597</v>
      </c>
      <c r="K89" s="267" t="s">
        <v>506</v>
      </c>
      <c r="L89" s="267" t="s">
        <v>507</v>
      </c>
      <c r="M89" s="267" t="s">
        <v>507</v>
      </c>
    </row>
    <row r="90" spans="2:13" s="247" customFormat="1" ht="15" x14ac:dyDescent="0.4">
      <c r="B90" s="247">
        <v>30500544844</v>
      </c>
      <c r="C90" s="247" t="s">
        <v>346</v>
      </c>
      <c r="D90" s="247" t="s">
        <v>322</v>
      </c>
      <c r="E90" s="247" t="s">
        <v>448</v>
      </c>
      <c r="F90" s="247" t="s">
        <v>506</v>
      </c>
      <c r="H90" s="280"/>
      <c r="I90" s="280" t="s">
        <v>57</v>
      </c>
      <c r="J90" s="310">
        <v>180379068</v>
      </c>
      <c r="K90" s="280"/>
      <c r="L90" s="280"/>
      <c r="M90" s="280"/>
    </row>
    <row r="91" spans="2:13" s="247" customFormat="1" ht="16" x14ac:dyDescent="0.4">
      <c r="B91" s="247">
        <v>30500544844</v>
      </c>
      <c r="C91" s="247" t="s">
        <v>346</v>
      </c>
      <c r="D91" s="247" t="s">
        <v>322</v>
      </c>
      <c r="E91" s="257" t="s">
        <v>446</v>
      </c>
      <c r="F91" s="247" t="s">
        <v>506</v>
      </c>
      <c r="G91" s="247" t="s">
        <v>506</v>
      </c>
      <c r="H91" s="280" t="s">
        <v>507</v>
      </c>
      <c r="I91" s="280" t="s">
        <v>57</v>
      </c>
      <c r="J91" s="310">
        <v>46889035</v>
      </c>
      <c r="K91" s="267" t="s">
        <v>506</v>
      </c>
      <c r="L91" s="267" t="s">
        <v>507</v>
      </c>
      <c r="M91" s="267" t="s">
        <v>507</v>
      </c>
    </row>
    <row r="92" spans="2:13" s="247" customFormat="1" ht="16" x14ac:dyDescent="0.4">
      <c r="B92" s="247">
        <v>30500544844</v>
      </c>
      <c r="C92" s="247" t="s">
        <v>346</v>
      </c>
      <c r="D92" s="257" t="s">
        <v>329</v>
      </c>
      <c r="E92" s="247" t="s">
        <v>471</v>
      </c>
      <c r="F92" s="247" t="s">
        <v>506</v>
      </c>
      <c r="G92" s="247" t="s">
        <v>506</v>
      </c>
      <c r="H92" s="280" t="s">
        <v>507</v>
      </c>
      <c r="I92" s="280" t="s">
        <v>57</v>
      </c>
      <c r="J92" s="310">
        <v>0</v>
      </c>
      <c r="K92" s="267" t="s">
        <v>506</v>
      </c>
      <c r="L92" s="267" t="s">
        <v>507</v>
      </c>
      <c r="M92" s="267" t="s">
        <v>507</v>
      </c>
    </row>
    <row r="93" spans="2:13" s="247" customFormat="1" ht="15" x14ac:dyDescent="0.4">
      <c r="B93" s="247">
        <v>30687272311</v>
      </c>
      <c r="C93" s="247" t="s">
        <v>382</v>
      </c>
      <c r="D93" s="247" t="s">
        <v>322</v>
      </c>
      <c r="E93" s="247" t="s">
        <v>452</v>
      </c>
      <c r="F93" s="247" t="s">
        <v>506</v>
      </c>
      <c r="G93" s="247" t="s">
        <v>506</v>
      </c>
      <c r="H93" s="280" t="s">
        <v>507</v>
      </c>
      <c r="I93" s="280" t="s">
        <v>57</v>
      </c>
      <c r="J93" s="310">
        <v>0</v>
      </c>
      <c r="K93" s="267" t="s">
        <v>506</v>
      </c>
      <c r="L93" s="267" t="s">
        <v>507</v>
      </c>
      <c r="M93" s="267" t="s">
        <v>507</v>
      </c>
    </row>
    <row r="94" spans="2:13" s="247" customFormat="1" ht="15" x14ac:dyDescent="0.4">
      <c r="B94" s="247">
        <v>30687272311</v>
      </c>
      <c r="C94" s="247" t="s">
        <v>382</v>
      </c>
      <c r="D94" s="247" t="s">
        <v>322</v>
      </c>
      <c r="E94" s="247" t="s">
        <v>450</v>
      </c>
      <c r="F94" s="247" t="s">
        <v>506</v>
      </c>
      <c r="G94" s="247" t="s">
        <v>506</v>
      </c>
      <c r="H94" s="280" t="s">
        <v>507</v>
      </c>
      <c r="I94" s="280" t="s">
        <v>57</v>
      </c>
      <c r="J94" s="310">
        <v>72309999</v>
      </c>
      <c r="K94" s="267" t="s">
        <v>506</v>
      </c>
      <c r="L94" s="267" t="s">
        <v>507</v>
      </c>
      <c r="M94" s="267" t="s">
        <v>507</v>
      </c>
    </row>
    <row r="95" spans="2:13" s="247" customFormat="1" ht="15" x14ac:dyDescent="0.4">
      <c r="B95" s="247">
        <v>30687272311</v>
      </c>
      <c r="C95" s="247" t="s">
        <v>382</v>
      </c>
      <c r="D95" s="247" t="s">
        <v>322</v>
      </c>
      <c r="E95" s="247" t="s">
        <v>457</v>
      </c>
      <c r="F95" s="247" t="s">
        <v>506</v>
      </c>
      <c r="G95" s="247" t="s">
        <v>506</v>
      </c>
      <c r="H95" s="280" t="s">
        <v>507</v>
      </c>
      <c r="I95" s="280" t="s">
        <v>57</v>
      </c>
      <c r="J95" s="310">
        <v>86419597.550000012</v>
      </c>
      <c r="K95" s="267" t="s">
        <v>506</v>
      </c>
      <c r="L95" s="267" t="s">
        <v>507</v>
      </c>
      <c r="M95" s="267" t="s">
        <v>507</v>
      </c>
    </row>
    <row r="96" spans="2:13" s="247" customFormat="1" ht="15" x14ac:dyDescent="0.4">
      <c r="B96" s="247">
        <v>30687272311</v>
      </c>
      <c r="C96" s="247" t="s">
        <v>382</v>
      </c>
      <c r="D96" s="247" t="s">
        <v>322</v>
      </c>
      <c r="E96" s="247" t="s">
        <v>448</v>
      </c>
      <c r="H96" s="280"/>
      <c r="I96" s="280" t="s">
        <v>57</v>
      </c>
      <c r="J96" s="310">
        <v>199797677</v>
      </c>
      <c r="K96" s="280"/>
      <c r="L96" s="280"/>
      <c r="M96" s="280"/>
    </row>
    <row r="97" spans="2:13" s="247" customFormat="1" ht="16" x14ac:dyDescent="0.4">
      <c r="B97" s="247">
        <v>30687272311</v>
      </c>
      <c r="C97" s="247" t="s">
        <v>382</v>
      </c>
      <c r="D97" s="247" t="s">
        <v>322</v>
      </c>
      <c r="E97" s="257" t="s">
        <v>446</v>
      </c>
      <c r="F97" s="247" t="s">
        <v>506</v>
      </c>
      <c r="G97" s="247" t="s">
        <v>506</v>
      </c>
      <c r="H97" s="280" t="s">
        <v>507</v>
      </c>
      <c r="I97" s="280" t="s">
        <v>57</v>
      </c>
      <c r="J97" s="310">
        <v>52553462</v>
      </c>
      <c r="K97" s="267" t="s">
        <v>506</v>
      </c>
      <c r="L97" s="267" t="s">
        <v>507</v>
      </c>
      <c r="M97" s="267" t="s">
        <v>507</v>
      </c>
    </row>
    <row r="98" spans="2:13" s="247" customFormat="1" ht="16" x14ac:dyDescent="0.4">
      <c r="B98" s="247">
        <v>30687272311</v>
      </c>
      <c r="C98" s="247" t="s">
        <v>382</v>
      </c>
      <c r="D98" s="257" t="s">
        <v>329</v>
      </c>
      <c r="E98" s="247" t="s">
        <v>471</v>
      </c>
      <c r="F98" s="247" t="s">
        <v>506</v>
      </c>
      <c r="G98" s="247" t="s">
        <v>506</v>
      </c>
      <c r="H98" s="280" t="s">
        <v>507</v>
      </c>
      <c r="I98" s="280" t="s">
        <v>57</v>
      </c>
      <c r="J98" s="310">
        <v>0</v>
      </c>
      <c r="K98" s="267" t="s">
        <v>506</v>
      </c>
      <c r="L98" s="267" t="s">
        <v>507</v>
      </c>
      <c r="M98" s="267" t="s">
        <v>507</v>
      </c>
    </row>
    <row r="99" spans="2:13" s="247" customFormat="1" ht="15" x14ac:dyDescent="0.4">
      <c r="B99" s="247">
        <v>30692277232</v>
      </c>
      <c r="C99" s="247" t="s">
        <v>371</v>
      </c>
      <c r="D99" s="247" t="s">
        <v>322</v>
      </c>
      <c r="E99" s="247" t="s">
        <v>452</v>
      </c>
      <c r="F99" s="247" t="s">
        <v>506</v>
      </c>
      <c r="G99" s="247" t="s">
        <v>506</v>
      </c>
      <c r="H99" s="280" t="s">
        <v>507</v>
      </c>
      <c r="I99" s="280" t="s">
        <v>57</v>
      </c>
      <c r="J99" s="310">
        <v>0</v>
      </c>
      <c r="K99" s="267" t="s">
        <v>506</v>
      </c>
      <c r="L99" s="267" t="s">
        <v>507</v>
      </c>
      <c r="M99" s="267" t="s">
        <v>507</v>
      </c>
    </row>
    <row r="100" spans="2:13" s="247" customFormat="1" ht="15" x14ac:dyDescent="0.4">
      <c r="B100" s="247">
        <v>30692277232</v>
      </c>
      <c r="C100" s="247" t="s">
        <v>371</v>
      </c>
      <c r="D100" s="247" t="s">
        <v>322</v>
      </c>
      <c r="E100" s="247" t="s">
        <v>450</v>
      </c>
      <c r="F100" s="247" t="s">
        <v>506</v>
      </c>
      <c r="G100" s="247" t="s">
        <v>506</v>
      </c>
      <c r="H100" s="280" t="s">
        <v>507</v>
      </c>
      <c r="I100" s="280" t="s">
        <v>57</v>
      </c>
      <c r="J100" s="310">
        <v>279418425.84855002</v>
      </c>
      <c r="K100" s="267" t="s">
        <v>506</v>
      </c>
      <c r="L100" s="267" t="s">
        <v>507</v>
      </c>
      <c r="M100" s="267" t="s">
        <v>507</v>
      </c>
    </row>
    <row r="101" spans="2:13" s="247" customFormat="1" ht="15" x14ac:dyDescent="0.4">
      <c r="B101" s="247">
        <v>30692277232</v>
      </c>
      <c r="C101" s="247" t="s">
        <v>371</v>
      </c>
      <c r="D101" s="247" t="s">
        <v>322</v>
      </c>
      <c r="E101" s="247" t="s">
        <v>457</v>
      </c>
      <c r="F101" s="247" t="s">
        <v>506</v>
      </c>
      <c r="G101" s="247" t="s">
        <v>506</v>
      </c>
      <c r="H101" s="280" t="s">
        <v>507</v>
      </c>
      <c r="I101" s="280" t="s">
        <v>57</v>
      </c>
      <c r="J101" s="310">
        <v>173787384.57999998</v>
      </c>
      <c r="K101" s="267" t="s">
        <v>506</v>
      </c>
      <c r="L101" s="267" t="s">
        <v>507</v>
      </c>
      <c r="M101" s="267" t="s">
        <v>507</v>
      </c>
    </row>
    <row r="102" spans="2:13" s="247" customFormat="1" ht="15" x14ac:dyDescent="0.4">
      <c r="B102" s="247">
        <v>30692277232</v>
      </c>
      <c r="C102" s="247" t="s">
        <v>371</v>
      </c>
      <c r="D102" s="247" t="s">
        <v>322</v>
      </c>
      <c r="E102" s="247" t="s">
        <v>448</v>
      </c>
      <c r="F102" s="247" t="s">
        <v>506</v>
      </c>
      <c r="H102" s="280"/>
      <c r="I102" s="280" t="s">
        <v>57</v>
      </c>
      <c r="J102" s="310">
        <v>284011325.13999999</v>
      </c>
      <c r="K102" s="280"/>
      <c r="L102" s="280"/>
      <c r="M102" s="280"/>
    </row>
    <row r="103" spans="2:13" s="247" customFormat="1" ht="16" x14ac:dyDescent="0.4">
      <c r="B103" s="247">
        <v>30692277232</v>
      </c>
      <c r="C103" s="247" t="s">
        <v>371</v>
      </c>
      <c r="D103" s="247" t="s">
        <v>322</v>
      </c>
      <c r="E103" s="257" t="s">
        <v>446</v>
      </c>
      <c r="F103" s="247" t="s">
        <v>506</v>
      </c>
      <c r="G103" s="247" t="s">
        <v>506</v>
      </c>
      <c r="H103" s="280" t="s">
        <v>507</v>
      </c>
      <c r="I103" s="280" t="s">
        <v>57</v>
      </c>
      <c r="J103" s="310">
        <v>69970242.299999997</v>
      </c>
      <c r="K103" s="267" t="s">
        <v>506</v>
      </c>
      <c r="L103" s="267" t="s">
        <v>507</v>
      </c>
      <c r="M103" s="267" t="s">
        <v>507</v>
      </c>
    </row>
    <row r="104" spans="2:13" s="247" customFormat="1" ht="16" x14ac:dyDescent="0.4">
      <c r="B104" s="247">
        <v>30692277232</v>
      </c>
      <c r="C104" s="247" t="s">
        <v>371</v>
      </c>
      <c r="D104" s="257" t="s">
        <v>329</v>
      </c>
      <c r="E104" s="247" t="s">
        <v>471</v>
      </c>
      <c r="F104" s="247" t="s">
        <v>506</v>
      </c>
      <c r="G104" s="247" t="s">
        <v>506</v>
      </c>
      <c r="H104" s="280" t="s">
        <v>507</v>
      </c>
      <c r="I104" s="280" t="s">
        <v>57</v>
      </c>
      <c r="J104" s="310">
        <v>0</v>
      </c>
      <c r="K104" s="267" t="s">
        <v>506</v>
      </c>
      <c r="L104" s="267" t="s">
        <v>507</v>
      </c>
      <c r="M104" s="267" t="s">
        <v>507</v>
      </c>
    </row>
    <row r="105" spans="2:13" s="247" customFormat="1" ht="16" x14ac:dyDescent="0.4">
      <c r="B105" s="247">
        <v>30523479241</v>
      </c>
      <c r="C105" s="247" t="s">
        <v>394</v>
      </c>
      <c r="D105" s="247" t="s">
        <v>322</v>
      </c>
      <c r="E105" s="257" t="s">
        <v>443</v>
      </c>
      <c r="F105" s="247" t="s">
        <v>506</v>
      </c>
      <c r="G105" s="247" t="s">
        <v>506</v>
      </c>
      <c r="H105" s="280" t="s">
        <v>507</v>
      </c>
      <c r="I105" s="280" t="s">
        <v>57</v>
      </c>
      <c r="J105" s="310">
        <v>0</v>
      </c>
      <c r="K105" s="267" t="s">
        <v>506</v>
      </c>
      <c r="L105" s="267" t="s">
        <v>507</v>
      </c>
      <c r="M105" s="267" t="s">
        <v>507</v>
      </c>
    </row>
    <row r="106" spans="2:13" s="247" customFormat="1" ht="15" x14ac:dyDescent="0.4">
      <c r="B106" s="247">
        <v>30523479241</v>
      </c>
      <c r="C106" s="247" t="s">
        <v>394</v>
      </c>
      <c r="D106" s="247" t="s">
        <v>322</v>
      </c>
      <c r="E106" s="247" t="s">
        <v>446</v>
      </c>
      <c r="F106" s="247" t="s">
        <v>506</v>
      </c>
      <c r="G106" s="247" t="s">
        <v>506</v>
      </c>
      <c r="H106" s="280" t="s">
        <v>507</v>
      </c>
      <c r="I106" s="280" t="s">
        <v>57</v>
      </c>
      <c r="J106" s="310">
        <v>158335939.06999999</v>
      </c>
      <c r="K106" s="267" t="s">
        <v>506</v>
      </c>
      <c r="L106" s="267" t="s">
        <v>507</v>
      </c>
      <c r="M106" s="267" t="s">
        <v>507</v>
      </c>
    </row>
    <row r="107" spans="2:13" s="247" customFormat="1" ht="15" x14ac:dyDescent="0.4">
      <c r="B107" s="247">
        <v>30523479241</v>
      </c>
      <c r="C107" s="247" t="s">
        <v>394</v>
      </c>
      <c r="D107" s="247" t="s">
        <v>322</v>
      </c>
      <c r="E107" s="247" t="s">
        <v>457</v>
      </c>
      <c r="F107" s="247" t="s">
        <v>506</v>
      </c>
      <c r="G107" s="247" t="s">
        <v>506</v>
      </c>
      <c r="H107" s="280" t="s">
        <v>507</v>
      </c>
      <c r="I107" s="280" t="s">
        <v>57</v>
      </c>
      <c r="J107" s="310">
        <v>71502258.670000002</v>
      </c>
      <c r="K107" s="267" t="s">
        <v>506</v>
      </c>
      <c r="L107" s="267" t="s">
        <v>507</v>
      </c>
      <c r="M107" s="267" t="s">
        <v>507</v>
      </c>
    </row>
    <row r="108" spans="2:13" s="247" customFormat="1" ht="15" x14ac:dyDescent="0.4">
      <c r="B108" s="247">
        <v>30523479241</v>
      </c>
      <c r="C108" s="247" t="s">
        <v>394</v>
      </c>
      <c r="D108" s="247" t="s">
        <v>322</v>
      </c>
      <c r="E108" s="247" t="s">
        <v>448</v>
      </c>
      <c r="F108" s="247" t="s">
        <v>506</v>
      </c>
      <c r="H108" s="280"/>
      <c r="I108" s="280" t="s">
        <v>57</v>
      </c>
      <c r="J108" s="310">
        <v>469162188.68000001</v>
      </c>
      <c r="K108" s="280"/>
      <c r="L108" s="280"/>
      <c r="M108" s="280"/>
    </row>
    <row r="109" spans="2:13" s="247" customFormat="1" ht="16" x14ac:dyDescent="0.4">
      <c r="B109" s="247">
        <v>30523479241</v>
      </c>
      <c r="C109" s="247" t="s">
        <v>394</v>
      </c>
      <c r="D109" s="247" t="s">
        <v>322</v>
      </c>
      <c r="E109" s="257" t="s">
        <v>452</v>
      </c>
      <c r="F109" s="247" t="s">
        <v>506</v>
      </c>
      <c r="G109" s="247" t="s">
        <v>506</v>
      </c>
      <c r="H109" s="280" t="s">
        <v>507</v>
      </c>
      <c r="I109" s="280" t="s">
        <v>57</v>
      </c>
      <c r="J109" s="310">
        <v>0</v>
      </c>
      <c r="K109" s="267" t="s">
        <v>506</v>
      </c>
      <c r="L109" s="267" t="s">
        <v>507</v>
      </c>
      <c r="M109" s="267" t="s">
        <v>507</v>
      </c>
    </row>
    <row r="110" spans="2:13" s="247" customFormat="1" ht="15" x14ac:dyDescent="0.4">
      <c r="B110" s="247">
        <v>30523479241</v>
      </c>
      <c r="C110" s="247" t="s">
        <v>394</v>
      </c>
      <c r="D110" s="247" t="s">
        <v>322</v>
      </c>
      <c r="E110" s="247" t="s">
        <v>450</v>
      </c>
      <c r="F110" s="247" t="s">
        <v>506</v>
      </c>
      <c r="G110" s="247" t="s">
        <v>506</v>
      </c>
      <c r="H110" s="280" t="s">
        <v>507</v>
      </c>
      <c r="I110" s="280" t="s">
        <v>57</v>
      </c>
      <c r="J110" s="310">
        <v>10899461.439999999</v>
      </c>
      <c r="K110" s="267" t="s">
        <v>506</v>
      </c>
      <c r="L110" s="267" t="s">
        <v>507</v>
      </c>
      <c r="M110" s="267" t="s">
        <v>507</v>
      </c>
    </row>
    <row r="111" spans="2:13" s="247" customFormat="1" ht="16" x14ac:dyDescent="0.4">
      <c r="B111" s="247">
        <v>30523479241</v>
      </c>
      <c r="C111" s="247" t="s">
        <v>394</v>
      </c>
      <c r="D111" s="257" t="s">
        <v>325</v>
      </c>
      <c r="E111" s="257" t="s">
        <v>459</v>
      </c>
      <c r="F111" s="247" t="s">
        <v>506</v>
      </c>
      <c r="G111" s="247" t="s">
        <v>506</v>
      </c>
      <c r="H111" s="280" t="s">
        <v>507</v>
      </c>
      <c r="I111" s="280" t="s">
        <v>57</v>
      </c>
      <c r="J111" s="310">
        <v>0</v>
      </c>
      <c r="K111" s="267" t="s">
        <v>506</v>
      </c>
      <c r="L111" s="267" t="s">
        <v>507</v>
      </c>
      <c r="M111" s="267" t="s">
        <v>507</v>
      </c>
    </row>
    <row r="112" spans="2:13" s="247" customFormat="1" ht="16" x14ac:dyDescent="0.4">
      <c r="B112" s="247">
        <v>30523479241</v>
      </c>
      <c r="C112" s="247" t="s">
        <v>394</v>
      </c>
      <c r="D112" s="257" t="s">
        <v>329</v>
      </c>
      <c r="E112" s="247" t="s">
        <v>471</v>
      </c>
      <c r="F112" s="247" t="s">
        <v>506</v>
      </c>
      <c r="G112" s="247" t="s">
        <v>506</v>
      </c>
      <c r="H112" s="280" t="s">
        <v>507</v>
      </c>
      <c r="I112" s="280" t="s">
        <v>57</v>
      </c>
      <c r="J112" s="310">
        <v>9174775</v>
      </c>
      <c r="K112" s="267" t="s">
        <v>506</v>
      </c>
      <c r="L112" s="267" t="s">
        <v>507</v>
      </c>
      <c r="M112" s="267" t="s">
        <v>507</v>
      </c>
    </row>
    <row r="113" spans="2:13" s="247" customFormat="1" ht="16" x14ac:dyDescent="0.4">
      <c r="B113" s="247">
        <v>30711635382</v>
      </c>
      <c r="C113" s="247" t="s">
        <v>396</v>
      </c>
      <c r="D113" s="247" t="s">
        <v>322</v>
      </c>
      <c r="E113" s="257" t="s">
        <v>443</v>
      </c>
      <c r="F113" s="247" t="s">
        <v>506</v>
      </c>
      <c r="G113" s="247" t="s">
        <v>506</v>
      </c>
      <c r="H113" s="280" t="s">
        <v>507</v>
      </c>
      <c r="I113" s="280" t="s">
        <v>57</v>
      </c>
      <c r="J113" s="310">
        <v>0</v>
      </c>
      <c r="K113" s="267" t="s">
        <v>506</v>
      </c>
      <c r="L113" s="267" t="s">
        <v>507</v>
      </c>
      <c r="M113" s="267" t="s">
        <v>507</v>
      </c>
    </row>
    <row r="114" spans="2:13" s="247" customFormat="1" ht="15" x14ac:dyDescent="0.4">
      <c r="B114" s="247">
        <v>30711635382</v>
      </c>
      <c r="C114" s="247" t="s">
        <v>396</v>
      </c>
      <c r="D114" s="247" t="s">
        <v>322</v>
      </c>
      <c r="E114" s="247" t="s">
        <v>446</v>
      </c>
      <c r="F114" s="247" t="s">
        <v>506</v>
      </c>
      <c r="G114" s="247" t="s">
        <v>506</v>
      </c>
      <c r="H114" s="280" t="s">
        <v>507</v>
      </c>
      <c r="I114" s="280" t="s">
        <v>57</v>
      </c>
      <c r="J114" s="310">
        <v>217512116.84</v>
      </c>
      <c r="K114" s="267" t="s">
        <v>506</v>
      </c>
      <c r="L114" s="267" t="s">
        <v>507</v>
      </c>
      <c r="M114" s="267" t="s">
        <v>507</v>
      </c>
    </row>
    <row r="115" spans="2:13" s="247" customFormat="1" ht="15" x14ac:dyDescent="0.4">
      <c r="B115" s="247">
        <v>30711635382</v>
      </c>
      <c r="C115" s="247" t="s">
        <v>396</v>
      </c>
      <c r="D115" s="247" t="s">
        <v>322</v>
      </c>
      <c r="E115" s="247" t="s">
        <v>457</v>
      </c>
      <c r="F115" s="247" t="s">
        <v>506</v>
      </c>
      <c r="G115" s="247" t="s">
        <v>506</v>
      </c>
      <c r="H115" s="280" t="s">
        <v>507</v>
      </c>
      <c r="I115" s="280" t="s">
        <v>57</v>
      </c>
      <c r="J115" s="310">
        <v>32700372.089999996</v>
      </c>
      <c r="K115" s="267" t="s">
        <v>506</v>
      </c>
      <c r="L115" s="267" t="s">
        <v>507</v>
      </c>
      <c r="M115" s="267" t="s">
        <v>507</v>
      </c>
    </row>
    <row r="116" spans="2:13" s="247" customFormat="1" ht="15" x14ac:dyDescent="0.4">
      <c r="B116" s="247">
        <v>30711635382</v>
      </c>
      <c r="C116" s="247" t="s">
        <v>396</v>
      </c>
      <c r="D116" s="247" t="s">
        <v>322</v>
      </c>
      <c r="E116" s="247" t="s">
        <v>448</v>
      </c>
      <c r="F116" s="247" t="s">
        <v>506</v>
      </c>
      <c r="H116" s="280"/>
      <c r="I116" s="280" t="s">
        <v>57</v>
      </c>
      <c r="J116" s="310">
        <v>124386045.33</v>
      </c>
      <c r="K116" s="280"/>
      <c r="L116" s="280"/>
      <c r="M116" s="280"/>
    </row>
    <row r="117" spans="2:13" s="247" customFormat="1" ht="16" x14ac:dyDescent="0.4">
      <c r="B117" s="247">
        <v>30711635382</v>
      </c>
      <c r="C117" s="247" t="s">
        <v>396</v>
      </c>
      <c r="D117" s="247" t="s">
        <v>322</v>
      </c>
      <c r="E117" s="257" t="s">
        <v>452</v>
      </c>
      <c r="F117" s="247" t="s">
        <v>506</v>
      </c>
      <c r="G117" s="247" t="s">
        <v>506</v>
      </c>
      <c r="H117" s="280" t="s">
        <v>507</v>
      </c>
      <c r="I117" s="280" t="s">
        <v>57</v>
      </c>
      <c r="J117" s="310">
        <v>0</v>
      </c>
      <c r="K117" s="267" t="s">
        <v>506</v>
      </c>
      <c r="L117" s="267" t="s">
        <v>507</v>
      </c>
      <c r="M117" s="267" t="s">
        <v>507</v>
      </c>
    </row>
    <row r="118" spans="2:13" s="247" customFormat="1" ht="15" x14ac:dyDescent="0.4">
      <c r="B118" s="247">
        <v>30711635382</v>
      </c>
      <c r="C118" s="247" t="s">
        <v>396</v>
      </c>
      <c r="D118" s="247" t="s">
        <v>322</v>
      </c>
      <c r="E118" s="247" t="s">
        <v>450</v>
      </c>
      <c r="F118" s="247" t="s">
        <v>506</v>
      </c>
      <c r="G118" s="247" t="s">
        <v>506</v>
      </c>
      <c r="H118" s="280" t="s">
        <v>507</v>
      </c>
      <c r="I118" s="280" t="s">
        <v>57</v>
      </c>
      <c r="J118" s="310">
        <v>0</v>
      </c>
      <c r="K118" s="267" t="s">
        <v>506</v>
      </c>
      <c r="L118" s="267" t="s">
        <v>507</v>
      </c>
      <c r="M118" s="267" t="s">
        <v>507</v>
      </c>
    </row>
    <row r="119" spans="2:13" s="247" customFormat="1" ht="16" x14ac:dyDescent="0.4">
      <c r="B119" s="247">
        <v>30711635382</v>
      </c>
      <c r="C119" s="247" t="s">
        <v>396</v>
      </c>
      <c r="D119" s="257" t="s">
        <v>325</v>
      </c>
      <c r="E119" s="257" t="s">
        <v>459</v>
      </c>
      <c r="F119" s="247" t="s">
        <v>506</v>
      </c>
      <c r="G119" s="247" t="s">
        <v>506</v>
      </c>
      <c r="H119" s="280" t="s">
        <v>507</v>
      </c>
      <c r="I119" s="280" t="s">
        <v>57</v>
      </c>
      <c r="J119" s="310">
        <v>0</v>
      </c>
      <c r="K119" s="267" t="s">
        <v>506</v>
      </c>
      <c r="L119" s="267" t="s">
        <v>507</v>
      </c>
      <c r="M119" s="267" t="s">
        <v>507</v>
      </c>
    </row>
    <row r="120" spans="2:13" s="247" customFormat="1" ht="16" x14ac:dyDescent="0.4">
      <c r="B120" s="247">
        <v>30711635382</v>
      </c>
      <c r="C120" s="247" t="s">
        <v>396</v>
      </c>
      <c r="D120" s="257" t="s">
        <v>329</v>
      </c>
      <c r="E120" s="247" t="s">
        <v>471</v>
      </c>
      <c r="F120" s="247" t="s">
        <v>506</v>
      </c>
      <c r="G120" s="247" t="s">
        <v>506</v>
      </c>
      <c r="H120" s="280" t="s">
        <v>507</v>
      </c>
      <c r="I120" s="280" t="s">
        <v>57</v>
      </c>
      <c r="J120" s="310">
        <v>3467536</v>
      </c>
      <c r="K120" s="267" t="s">
        <v>506</v>
      </c>
      <c r="L120" s="267" t="s">
        <v>507</v>
      </c>
      <c r="M120" s="267" t="s">
        <v>507</v>
      </c>
    </row>
    <row r="121" spans="2:13" s="247" customFormat="1" ht="16" x14ac:dyDescent="0.4">
      <c r="B121" s="247">
        <v>30638375628</v>
      </c>
      <c r="C121" s="247" t="s">
        <v>401</v>
      </c>
      <c r="D121" s="247" t="s">
        <v>322</v>
      </c>
      <c r="E121" s="257" t="s">
        <v>443</v>
      </c>
      <c r="F121" s="247" t="s">
        <v>506</v>
      </c>
      <c r="G121" s="247" t="s">
        <v>506</v>
      </c>
      <c r="H121" s="280" t="s">
        <v>507</v>
      </c>
      <c r="I121" s="280" t="s">
        <v>57</v>
      </c>
      <c r="J121" s="310">
        <v>49355303.899999999</v>
      </c>
      <c r="K121" s="267" t="s">
        <v>506</v>
      </c>
      <c r="L121" s="267" t="s">
        <v>507</v>
      </c>
      <c r="M121" s="267" t="s">
        <v>507</v>
      </c>
    </row>
    <row r="122" spans="2:13" s="247" customFormat="1" ht="15" x14ac:dyDescent="0.4">
      <c r="B122" s="247">
        <v>30638375628</v>
      </c>
      <c r="C122" s="247" t="s">
        <v>401</v>
      </c>
      <c r="D122" s="247" t="s">
        <v>322</v>
      </c>
      <c r="E122" s="247" t="s">
        <v>446</v>
      </c>
      <c r="F122" s="247" t="s">
        <v>506</v>
      </c>
      <c r="G122" s="247" t="s">
        <v>506</v>
      </c>
      <c r="H122" s="280" t="s">
        <v>507</v>
      </c>
      <c r="I122" s="280" t="s">
        <v>57</v>
      </c>
      <c r="J122" s="310">
        <v>16379930.435747739</v>
      </c>
      <c r="K122" s="267" t="s">
        <v>506</v>
      </c>
      <c r="L122" s="267" t="s">
        <v>507</v>
      </c>
      <c r="M122" s="267" t="s">
        <v>507</v>
      </c>
    </row>
    <row r="123" spans="2:13" s="247" customFormat="1" ht="15" x14ac:dyDescent="0.4">
      <c r="B123" s="247">
        <v>30638375628</v>
      </c>
      <c r="C123" s="247" t="s">
        <v>401</v>
      </c>
      <c r="D123" s="247" t="s">
        <v>322</v>
      </c>
      <c r="E123" s="247" t="s">
        <v>457</v>
      </c>
      <c r="F123" s="247" t="s">
        <v>506</v>
      </c>
      <c r="G123" s="247" t="s">
        <v>506</v>
      </c>
      <c r="H123" s="280" t="s">
        <v>507</v>
      </c>
      <c r="I123" s="280" t="s">
        <v>57</v>
      </c>
      <c r="J123" s="310">
        <v>17418445.643017463</v>
      </c>
      <c r="K123" s="267" t="s">
        <v>506</v>
      </c>
      <c r="L123" s="267" t="s">
        <v>507</v>
      </c>
      <c r="M123" s="267" t="s">
        <v>507</v>
      </c>
    </row>
    <row r="124" spans="2:13" s="247" customFormat="1" ht="15" x14ac:dyDescent="0.4">
      <c r="B124" s="247">
        <v>30638375628</v>
      </c>
      <c r="C124" s="247" t="s">
        <v>401</v>
      </c>
      <c r="D124" s="247" t="s">
        <v>322</v>
      </c>
      <c r="E124" s="247" t="s">
        <v>448</v>
      </c>
      <c r="F124" s="247" t="s">
        <v>506</v>
      </c>
      <c r="H124" s="280"/>
      <c r="I124" s="280" t="s">
        <v>57</v>
      </c>
      <c r="J124" s="310">
        <v>32491741.6423878</v>
      </c>
      <c r="K124" s="280"/>
      <c r="L124" s="280"/>
      <c r="M124" s="280"/>
    </row>
    <row r="125" spans="2:13" s="247" customFormat="1" ht="16" x14ac:dyDescent="0.4">
      <c r="B125" s="247">
        <v>30638375628</v>
      </c>
      <c r="C125" s="247" t="s">
        <v>401</v>
      </c>
      <c r="D125" s="247" t="s">
        <v>322</v>
      </c>
      <c r="E125" s="257" t="s">
        <v>452</v>
      </c>
      <c r="F125" s="247" t="s">
        <v>506</v>
      </c>
      <c r="G125" s="247" t="s">
        <v>506</v>
      </c>
      <c r="H125" s="280" t="s">
        <v>507</v>
      </c>
      <c r="I125" s="280" t="s">
        <v>57</v>
      </c>
      <c r="J125" s="310">
        <v>0</v>
      </c>
      <c r="K125" s="267" t="s">
        <v>506</v>
      </c>
      <c r="L125" s="267" t="s">
        <v>507</v>
      </c>
      <c r="M125" s="267" t="s">
        <v>507</v>
      </c>
    </row>
    <row r="126" spans="2:13" s="247" customFormat="1" ht="15" x14ac:dyDescent="0.4">
      <c r="B126" s="247">
        <v>30638375628</v>
      </c>
      <c r="C126" s="247" t="s">
        <v>401</v>
      </c>
      <c r="D126" s="247" t="s">
        <v>322</v>
      </c>
      <c r="E126" s="247" t="s">
        <v>450</v>
      </c>
      <c r="F126" s="247" t="s">
        <v>506</v>
      </c>
      <c r="G126" s="247" t="s">
        <v>506</v>
      </c>
      <c r="H126" s="280" t="s">
        <v>507</v>
      </c>
      <c r="I126" s="280" t="s">
        <v>57</v>
      </c>
      <c r="J126" s="310">
        <v>14994664.230800001</v>
      </c>
      <c r="K126" s="267" t="s">
        <v>506</v>
      </c>
      <c r="L126" s="267" t="s">
        <v>507</v>
      </c>
      <c r="M126" s="267" t="s">
        <v>507</v>
      </c>
    </row>
    <row r="127" spans="2:13" s="247" customFormat="1" ht="16" x14ac:dyDescent="0.4">
      <c r="B127" s="247">
        <v>30638375628</v>
      </c>
      <c r="C127" s="247" t="s">
        <v>401</v>
      </c>
      <c r="D127" s="257" t="s">
        <v>325</v>
      </c>
      <c r="E127" s="257" t="s">
        <v>459</v>
      </c>
      <c r="F127" s="247" t="s">
        <v>506</v>
      </c>
      <c r="G127" s="247" t="s">
        <v>506</v>
      </c>
      <c r="H127" s="280" t="s">
        <v>507</v>
      </c>
      <c r="I127" s="280" t="s">
        <v>57</v>
      </c>
      <c r="J127" s="310">
        <v>0</v>
      </c>
      <c r="K127" s="267" t="s">
        <v>506</v>
      </c>
      <c r="L127" s="267" t="s">
        <v>507</v>
      </c>
      <c r="M127" s="267" t="s">
        <v>507</v>
      </c>
    </row>
    <row r="128" spans="2:13" s="247" customFormat="1" ht="16" x14ac:dyDescent="0.4">
      <c r="B128" s="247">
        <v>30638375628</v>
      </c>
      <c r="C128" s="247" t="s">
        <v>401</v>
      </c>
      <c r="D128" s="257" t="s">
        <v>329</v>
      </c>
      <c r="E128" s="247" t="s">
        <v>471</v>
      </c>
      <c r="F128" s="247" t="s">
        <v>506</v>
      </c>
      <c r="G128" s="247" t="s">
        <v>506</v>
      </c>
      <c r="H128" s="280" t="s">
        <v>507</v>
      </c>
      <c r="I128" s="280" t="s">
        <v>57</v>
      </c>
      <c r="J128" s="310">
        <v>9867960.1757137217</v>
      </c>
      <c r="K128" s="267" t="s">
        <v>506</v>
      </c>
      <c r="L128" s="267" t="s">
        <v>507</v>
      </c>
      <c r="M128" s="267" t="s">
        <v>507</v>
      </c>
    </row>
    <row r="129" spans="2:13" s="247" customFormat="1" ht="16" x14ac:dyDescent="0.4">
      <c r="B129" s="247">
        <v>30695570933</v>
      </c>
      <c r="C129" s="247" t="s">
        <v>399</v>
      </c>
      <c r="D129" s="247" t="s">
        <v>322</v>
      </c>
      <c r="E129" s="257" t="s">
        <v>443</v>
      </c>
      <c r="F129" s="247" t="s">
        <v>506</v>
      </c>
      <c r="G129" s="247" t="s">
        <v>506</v>
      </c>
      <c r="H129" s="280" t="s">
        <v>507</v>
      </c>
      <c r="I129" s="280" t="s">
        <v>57</v>
      </c>
      <c r="J129" s="310">
        <v>0</v>
      </c>
      <c r="K129" s="267" t="s">
        <v>506</v>
      </c>
      <c r="L129" s="267" t="s">
        <v>507</v>
      </c>
      <c r="M129" s="267" t="s">
        <v>507</v>
      </c>
    </row>
    <row r="130" spans="2:13" s="247" customFormat="1" ht="15" x14ac:dyDescent="0.4">
      <c r="B130" s="247">
        <v>30695570933</v>
      </c>
      <c r="C130" s="247" t="s">
        <v>399</v>
      </c>
      <c r="D130" s="247" t="s">
        <v>322</v>
      </c>
      <c r="E130" s="247" t="s">
        <v>446</v>
      </c>
      <c r="F130" s="247" t="s">
        <v>506</v>
      </c>
      <c r="G130" s="247" t="s">
        <v>506</v>
      </c>
      <c r="H130" s="280" t="s">
        <v>507</v>
      </c>
      <c r="I130" s="280" t="s">
        <v>57</v>
      </c>
      <c r="J130" s="310">
        <v>227391904.56999999</v>
      </c>
      <c r="K130" s="267" t="s">
        <v>506</v>
      </c>
      <c r="L130" s="267" t="s">
        <v>507</v>
      </c>
      <c r="M130" s="267" t="s">
        <v>507</v>
      </c>
    </row>
    <row r="131" spans="2:13" s="247" customFormat="1" ht="15" x14ac:dyDescent="0.4">
      <c r="B131" s="247">
        <v>30695570933</v>
      </c>
      <c r="C131" s="247" t="s">
        <v>399</v>
      </c>
      <c r="D131" s="247" t="s">
        <v>322</v>
      </c>
      <c r="E131" s="247" t="s">
        <v>457</v>
      </c>
      <c r="F131" s="247" t="s">
        <v>506</v>
      </c>
      <c r="G131" s="247" t="s">
        <v>506</v>
      </c>
      <c r="H131" s="280" t="s">
        <v>507</v>
      </c>
      <c r="I131" s="280" t="s">
        <v>57</v>
      </c>
      <c r="J131" s="310">
        <v>65194810.430000007</v>
      </c>
      <c r="K131" s="267" t="s">
        <v>506</v>
      </c>
      <c r="L131" s="267" t="s">
        <v>507</v>
      </c>
      <c r="M131" s="267" t="s">
        <v>507</v>
      </c>
    </row>
    <row r="132" spans="2:13" s="247" customFormat="1" ht="15" x14ac:dyDescent="0.4">
      <c r="B132" s="247">
        <v>30695570933</v>
      </c>
      <c r="C132" s="247" t="s">
        <v>399</v>
      </c>
      <c r="D132" s="247" t="s">
        <v>322</v>
      </c>
      <c r="E132" s="247" t="s">
        <v>448</v>
      </c>
      <c r="F132" s="247" t="s">
        <v>506</v>
      </c>
      <c r="H132" s="280"/>
      <c r="I132" s="280" t="s">
        <v>57</v>
      </c>
      <c r="J132" s="310">
        <v>153454041.87</v>
      </c>
      <c r="K132" s="280"/>
      <c r="L132" s="280"/>
      <c r="M132" s="280"/>
    </row>
    <row r="133" spans="2:13" s="247" customFormat="1" ht="16" x14ac:dyDescent="0.4">
      <c r="B133" s="247">
        <v>30695570933</v>
      </c>
      <c r="C133" s="247" t="s">
        <v>399</v>
      </c>
      <c r="D133" s="247" t="s">
        <v>322</v>
      </c>
      <c r="E133" s="257" t="s">
        <v>452</v>
      </c>
      <c r="F133" s="247" t="s">
        <v>506</v>
      </c>
      <c r="G133" s="247" t="s">
        <v>506</v>
      </c>
      <c r="H133" s="280" t="s">
        <v>507</v>
      </c>
      <c r="I133" s="280" t="s">
        <v>57</v>
      </c>
      <c r="J133" s="310">
        <v>0</v>
      </c>
      <c r="K133" s="267" t="s">
        <v>506</v>
      </c>
      <c r="L133" s="267" t="s">
        <v>507</v>
      </c>
      <c r="M133" s="267" t="s">
        <v>507</v>
      </c>
    </row>
    <row r="134" spans="2:13" s="247" customFormat="1" ht="15" x14ac:dyDescent="0.4">
      <c r="B134" s="247">
        <v>30695570933</v>
      </c>
      <c r="C134" s="247" t="s">
        <v>399</v>
      </c>
      <c r="D134" s="247" t="s">
        <v>322</v>
      </c>
      <c r="E134" s="247" t="s">
        <v>450</v>
      </c>
      <c r="F134" s="247" t="s">
        <v>506</v>
      </c>
      <c r="G134" s="247" t="s">
        <v>506</v>
      </c>
      <c r="H134" s="280" t="s">
        <v>507</v>
      </c>
      <c r="I134" s="280" t="s">
        <v>57</v>
      </c>
      <c r="J134" s="310">
        <v>40282756.57</v>
      </c>
      <c r="K134" s="267" t="s">
        <v>506</v>
      </c>
      <c r="L134" s="267" t="s">
        <v>507</v>
      </c>
      <c r="M134" s="267" t="s">
        <v>507</v>
      </c>
    </row>
    <row r="135" spans="2:13" s="247" customFormat="1" ht="16" x14ac:dyDescent="0.4">
      <c r="B135" s="247">
        <v>30695570933</v>
      </c>
      <c r="C135" s="247" t="s">
        <v>399</v>
      </c>
      <c r="D135" s="257" t="s">
        <v>325</v>
      </c>
      <c r="E135" s="257" t="s">
        <v>459</v>
      </c>
      <c r="F135" s="247" t="s">
        <v>506</v>
      </c>
      <c r="G135" s="247" t="s">
        <v>506</v>
      </c>
      <c r="H135" s="280" t="s">
        <v>507</v>
      </c>
      <c r="I135" s="280" t="s">
        <v>57</v>
      </c>
      <c r="J135" s="310">
        <v>0</v>
      </c>
      <c r="K135" s="267" t="s">
        <v>506</v>
      </c>
      <c r="L135" s="267" t="s">
        <v>507</v>
      </c>
      <c r="M135" s="267" t="s">
        <v>507</v>
      </c>
    </row>
    <row r="136" spans="2:13" s="247" customFormat="1" ht="16" x14ac:dyDescent="0.4">
      <c r="B136" s="247">
        <v>30695570933</v>
      </c>
      <c r="C136" s="247" t="s">
        <v>399</v>
      </c>
      <c r="D136" s="257" t="s">
        <v>329</v>
      </c>
      <c r="E136" s="247" t="s">
        <v>471</v>
      </c>
      <c r="F136" s="247" t="s">
        <v>506</v>
      </c>
      <c r="G136" s="247" t="s">
        <v>506</v>
      </c>
      <c r="H136" s="280" t="s">
        <v>507</v>
      </c>
      <c r="I136" s="280" t="s">
        <v>57</v>
      </c>
      <c r="J136" s="310">
        <v>3352543.45</v>
      </c>
      <c r="K136" s="267" t="s">
        <v>506</v>
      </c>
      <c r="L136" s="267" t="s">
        <v>507</v>
      </c>
      <c r="M136" s="267" t="s">
        <v>507</v>
      </c>
    </row>
    <row r="137" spans="2:13" s="247" customFormat="1" ht="16" x14ac:dyDescent="0.4">
      <c r="B137" s="247">
        <v>30569719344</v>
      </c>
      <c r="C137" s="247" t="s">
        <v>390</v>
      </c>
      <c r="D137" s="247" t="s">
        <v>322</v>
      </c>
      <c r="E137" s="257" t="s">
        <v>443</v>
      </c>
      <c r="F137" s="247" t="s">
        <v>506</v>
      </c>
      <c r="G137" s="247" t="s">
        <v>506</v>
      </c>
      <c r="H137" s="280" t="s">
        <v>507</v>
      </c>
      <c r="I137" s="280" t="s">
        <v>57</v>
      </c>
      <c r="J137" s="310">
        <v>4770296785.9400005</v>
      </c>
      <c r="K137" s="267" t="s">
        <v>506</v>
      </c>
      <c r="L137" s="267" t="s">
        <v>507</v>
      </c>
      <c r="M137" s="267" t="s">
        <v>507</v>
      </c>
    </row>
    <row r="138" spans="2:13" s="247" customFormat="1" ht="15" x14ac:dyDescent="0.4">
      <c r="B138" s="247">
        <v>30569719344</v>
      </c>
      <c r="C138" s="247" t="s">
        <v>390</v>
      </c>
      <c r="D138" s="247" t="s">
        <v>322</v>
      </c>
      <c r="E138" s="247" t="s">
        <v>446</v>
      </c>
      <c r="F138" s="247" t="s">
        <v>506</v>
      </c>
      <c r="G138" s="247" t="s">
        <v>506</v>
      </c>
      <c r="H138" s="280" t="s">
        <v>507</v>
      </c>
      <c r="I138" s="280" t="s">
        <v>57</v>
      </c>
      <c r="J138" s="310">
        <v>512484785.77000004</v>
      </c>
      <c r="K138" s="267" t="s">
        <v>506</v>
      </c>
      <c r="L138" s="267" t="s">
        <v>507</v>
      </c>
      <c r="M138" s="267" t="s">
        <v>507</v>
      </c>
    </row>
    <row r="139" spans="2:13" s="247" customFormat="1" ht="15" x14ac:dyDescent="0.4">
      <c r="B139" s="247">
        <v>30569719344</v>
      </c>
      <c r="C139" s="247" t="s">
        <v>390</v>
      </c>
      <c r="D139" s="247" t="s">
        <v>322</v>
      </c>
      <c r="E139" s="247" t="s">
        <v>457</v>
      </c>
      <c r="F139" s="247" t="s">
        <v>506</v>
      </c>
      <c r="G139" s="247" t="s">
        <v>506</v>
      </c>
      <c r="H139" s="280" t="s">
        <v>507</v>
      </c>
      <c r="I139" s="280" t="s">
        <v>57</v>
      </c>
      <c r="J139" s="310">
        <v>216441094.34</v>
      </c>
      <c r="K139" s="267" t="s">
        <v>506</v>
      </c>
      <c r="L139" s="267" t="s">
        <v>507</v>
      </c>
      <c r="M139" s="267" t="s">
        <v>507</v>
      </c>
    </row>
    <row r="140" spans="2:13" s="247" customFormat="1" ht="15" x14ac:dyDescent="0.4">
      <c r="B140" s="247">
        <v>30569719344</v>
      </c>
      <c r="C140" s="247" t="s">
        <v>390</v>
      </c>
      <c r="D140" s="247" t="s">
        <v>322</v>
      </c>
      <c r="E140" s="247" t="s">
        <v>448</v>
      </c>
      <c r="F140" s="247" t="s">
        <v>506</v>
      </c>
      <c r="H140" s="280"/>
      <c r="I140" s="280" t="s">
        <v>57</v>
      </c>
      <c r="J140" s="310">
        <v>732103972.86999989</v>
      </c>
      <c r="K140" s="280"/>
      <c r="L140" s="280"/>
      <c r="M140" s="280"/>
    </row>
    <row r="141" spans="2:13" s="247" customFormat="1" ht="16" x14ac:dyDescent="0.4">
      <c r="B141" s="247">
        <v>30569719344</v>
      </c>
      <c r="C141" s="247" t="s">
        <v>390</v>
      </c>
      <c r="D141" s="247" t="s">
        <v>322</v>
      </c>
      <c r="E141" s="257" t="s">
        <v>452</v>
      </c>
      <c r="F141" s="247" t="s">
        <v>506</v>
      </c>
      <c r="G141" s="247" t="s">
        <v>506</v>
      </c>
      <c r="H141" s="280" t="s">
        <v>507</v>
      </c>
      <c r="I141" s="280" t="s">
        <v>57</v>
      </c>
      <c r="J141" s="310">
        <v>2446510920.1799998</v>
      </c>
      <c r="K141" s="267" t="s">
        <v>506</v>
      </c>
      <c r="L141" s="267" t="s">
        <v>507</v>
      </c>
      <c r="M141" s="267" t="s">
        <v>507</v>
      </c>
    </row>
    <row r="142" spans="2:13" s="247" customFormat="1" ht="15" x14ac:dyDescent="0.4">
      <c r="B142" s="247">
        <v>30569719344</v>
      </c>
      <c r="C142" s="247" t="s">
        <v>390</v>
      </c>
      <c r="D142" s="247" t="s">
        <v>322</v>
      </c>
      <c r="E142" s="247" t="s">
        <v>450</v>
      </c>
      <c r="F142" s="247" t="s">
        <v>506</v>
      </c>
      <c r="G142" s="247" t="s">
        <v>506</v>
      </c>
      <c r="H142" s="280" t="s">
        <v>507</v>
      </c>
      <c r="I142" s="280" t="s">
        <v>57</v>
      </c>
      <c r="J142" s="310">
        <v>296397255.27999997</v>
      </c>
      <c r="K142" s="267" t="s">
        <v>506</v>
      </c>
      <c r="L142" s="267" t="s">
        <v>507</v>
      </c>
      <c r="M142" s="267" t="s">
        <v>507</v>
      </c>
    </row>
    <row r="143" spans="2:13" s="247" customFormat="1" ht="16" x14ac:dyDescent="0.4">
      <c r="B143" s="247">
        <v>30569719344</v>
      </c>
      <c r="C143" s="247" t="s">
        <v>390</v>
      </c>
      <c r="D143" s="257" t="s">
        <v>325</v>
      </c>
      <c r="E143" s="257" t="s">
        <v>459</v>
      </c>
      <c r="F143" s="247" t="s">
        <v>506</v>
      </c>
      <c r="G143" s="247" t="s">
        <v>506</v>
      </c>
      <c r="H143" s="280" t="s">
        <v>507</v>
      </c>
      <c r="I143" s="280" t="s">
        <v>57</v>
      </c>
      <c r="J143" s="310">
        <v>1399050195.2159183</v>
      </c>
      <c r="K143" s="267" t="s">
        <v>506</v>
      </c>
      <c r="L143" s="267" t="s">
        <v>507</v>
      </c>
      <c r="M143" s="267" t="s">
        <v>507</v>
      </c>
    </row>
    <row r="144" spans="2:13" s="247" customFormat="1" ht="16" x14ac:dyDescent="0.4">
      <c r="B144" s="247">
        <v>30569719344</v>
      </c>
      <c r="C144" s="247" t="s">
        <v>390</v>
      </c>
      <c r="D144" s="257" t="s">
        <v>329</v>
      </c>
      <c r="E144" s="247" t="s">
        <v>471</v>
      </c>
      <c r="F144" s="247" t="s">
        <v>506</v>
      </c>
      <c r="G144" s="247" t="s">
        <v>506</v>
      </c>
      <c r="H144" s="280" t="s">
        <v>507</v>
      </c>
      <c r="I144" s="280" t="s">
        <v>57</v>
      </c>
      <c r="J144" s="310">
        <v>0</v>
      </c>
      <c r="K144" s="267" t="s">
        <v>506</v>
      </c>
      <c r="L144" s="267" t="s">
        <v>507</v>
      </c>
      <c r="M144" s="267" t="s">
        <v>507</v>
      </c>
    </row>
    <row r="145" spans="2:13" s="247" customFormat="1" ht="16" x14ac:dyDescent="0.4">
      <c r="B145" s="247">
        <v>33515950899</v>
      </c>
      <c r="C145" s="247" t="s">
        <v>392</v>
      </c>
      <c r="D145" s="247" t="s">
        <v>322</v>
      </c>
      <c r="E145" s="257" t="s">
        <v>443</v>
      </c>
      <c r="F145" s="247" t="s">
        <v>506</v>
      </c>
      <c r="G145" s="247" t="s">
        <v>506</v>
      </c>
      <c r="H145" s="280" t="s">
        <v>507</v>
      </c>
      <c r="I145" s="280" t="s">
        <v>57</v>
      </c>
      <c r="J145" s="310">
        <v>47953287.359999999</v>
      </c>
      <c r="K145" s="267" t="s">
        <v>506</v>
      </c>
      <c r="L145" s="267" t="s">
        <v>507</v>
      </c>
      <c r="M145" s="267" t="s">
        <v>507</v>
      </c>
    </row>
    <row r="146" spans="2:13" s="247" customFormat="1" ht="15" x14ac:dyDescent="0.4">
      <c r="B146" s="247">
        <v>33515950899</v>
      </c>
      <c r="C146" s="247" t="s">
        <v>392</v>
      </c>
      <c r="D146" s="247" t="s">
        <v>322</v>
      </c>
      <c r="E146" s="247" t="s">
        <v>446</v>
      </c>
      <c r="F146" s="247" t="s">
        <v>506</v>
      </c>
      <c r="G146" s="247" t="s">
        <v>506</v>
      </c>
      <c r="H146" s="280" t="s">
        <v>507</v>
      </c>
      <c r="I146" s="280" t="s">
        <v>57</v>
      </c>
      <c r="J146" s="310">
        <v>203735120.16999999</v>
      </c>
      <c r="K146" s="267" t="s">
        <v>506</v>
      </c>
      <c r="L146" s="267" t="s">
        <v>507</v>
      </c>
      <c r="M146" s="267" t="s">
        <v>507</v>
      </c>
    </row>
    <row r="147" spans="2:13" s="247" customFormat="1" ht="15" x14ac:dyDescent="0.4">
      <c r="B147" s="247">
        <v>33515950899</v>
      </c>
      <c r="C147" s="247" t="s">
        <v>392</v>
      </c>
      <c r="D147" s="247" t="s">
        <v>322</v>
      </c>
      <c r="E147" s="247" t="s">
        <v>457</v>
      </c>
      <c r="F147" s="247" t="s">
        <v>506</v>
      </c>
      <c r="G147" s="247" t="s">
        <v>506</v>
      </c>
      <c r="H147" s="280" t="s">
        <v>507</v>
      </c>
      <c r="I147" s="280" t="s">
        <v>57</v>
      </c>
      <c r="J147" s="310">
        <v>277775393.07999998</v>
      </c>
      <c r="K147" s="267" t="s">
        <v>506</v>
      </c>
      <c r="L147" s="267" t="s">
        <v>507</v>
      </c>
      <c r="M147" s="267" t="s">
        <v>507</v>
      </c>
    </row>
    <row r="148" spans="2:13" s="247" customFormat="1" ht="15" x14ac:dyDescent="0.4">
      <c r="B148" s="247">
        <v>33515950899</v>
      </c>
      <c r="C148" s="247" t="s">
        <v>392</v>
      </c>
      <c r="D148" s="247" t="s">
        <v>322</v>
      </c>
      <c r="E148" s="247" t="s">
        <v>448</v>
      </c>
      <c r="F148" s="247" t="s">
        <v>506</v>
      </c>
      <c r="H148" s="280"/>
      <c r="I148" s="280" t="s">
        <v>57</v>
      </c>
      <c r="J148" s="310">
        <v>92953978.209999993</v>
      </c>
      <c r="K148" s="280"/>
      <c r="L148" s="280"/>
      <c r="M148" s="280"/>
    </row>
    <row r="149" spans="2:13" s="247" customFormat="1" ht="16" x14ac:dyDescent="0.4">
      <c r="B149" s="247">
        <v>33515950899</v>
      </c>
      <c r="C149" s="247" t="s">
        <v>392</v>
      </c>
      <c r="D149" s="247" t="s">
        <v>322</v>
      </c>
      <c r="E149" s="257" t="s">
        <v>452</v>
      </c>
      <c r="F149" s="247" t="s">
        <v>506</v>
      </c>
      <c r="G149" s="247" t="s">
        <v>506</v>
      </c>
      <c r="H149" s="280" t="s">
        <v>507</v>
      </c>
      <c r="I149" s="280" t="s">
        <v>57</v>
      </c>
      <c r="J149" s="310">
        <v>0</v>
      </c>
      <c r="K149" s="267" t="s">
        <v>506</v>
      </c>
      <c r="L149" s="267" t="s">
        <v>507</v>
      </c>
      <c r="M149" s="267" t="s">
        <v>507</v>
      </c>
    </row>
    <row r="150" spans="2:13" s="247" customFormat="1" ht="15" x14ac:dyDescent="0.4">
      <c r="B150" s="247">
        <v>33515950899</v>
      </c>
      <c r="C150" s="247" t="s">
        <v>392</v>
      </c>
      <c r="D150" s="247" t="s">
        <v>322</v>
      </c>
      <c r="E150" s="247" t="s">
        <v>450</v>
      </c>
      <c r="F150" s="247" t="s">
        <v>506</v>
      </c>
      <c r="G150" s="247" t="s">
        <v>506</v>
      </c>
      <c r="H150" s="280" t="s">
        <v>507</v>
      </c>
      <c r="I150" s="280" t="s">
        <v>57</v>
      </c>
      <c r="J150" s="310">
        <v>2746744.85</v>
      </c>
      <c r="K150" s="267" t="s">
        <v>506</v>
      </c>
      <c r="L150" s="267" t="s">
        <v>507</v>
      </c>
      <c r="M150" s="267" t="s">
        <v>507</v>
      </c>
    </row>
    <row r="151" spans="2:13" s="247" customFormat="1" ht="16" x14ac:dyDescent="0.4">
      <c r="B151" s="247">
        <v>33515950899</v>
      </c>
      <c r="C151" s="247" t="s">
        <v>392</v>
      </c>
      <c r="D151" s="257" t="s">
        <v>325</v>
      </c>
      <c r="E151" s="257" t="s">
        <v>459</v>
      </c>
      <c r="F151" s="247" t="s">
        <v>506</v>
      </c>
      <c r="G151" s="247" t="s">
        <v>506</v>
      </c>
      <c r="H151" s="280" t="s">
        <v>507</v>
      </c>
      <c r="I151" s="280" t="s">
        <v>57</v>
      </c>
      <c r="J151" s="310">
        <v>0</v>
      </c>
      <c r="K151" s="267" t="s">
        <v>506</v>
      </c>
      <c r="L151" s="267" t="s">
        <v>507</v>
      </c>
      <c r="M151" s="267" t="s">
        <v>507</v>
      </c>
    </row>
    <row r="152" spans="2:13" s="247" customFormat="1" ht="16" x14ac:dyDescent="0.4">
      <c r="B152" s="247">
        <v>33515950899</v>
      </c>
      <c r="C152" s="247" t="s">
        <v>392</v>
      </c>
      <c r="D152" s="257" t="s">
        <v>329</v>
      </c>
      <c r="E152" s="247" t="s">
        <v>471</v>
      </c>
      <c r="F152" s="247" t="s">
        <v>506</v>
      </c>
      <c r="G152" s="247" t="s">
        <v>506</v>
      </c>
      <c r="H152" s="280" t="s">
        <v>507</v>
      </c>
      <c r="I152" s="280" t="s">
        <v>57</v>
      </c>
      <c r="J152" s="310">
        <v>13322628.800000001</v>
      </c>
      <c r="K152" s="267" t="s">
        <v>506</v>
      </c>
      <c r="L152" s="267" t="s">
        <v>507</v>
      </c>
      <c r="M152" s="267" t="s">
        <v>507</v>
      </c>
    </row>
    <row r="153" spans="2:13" s="247" customFormat="1" ht="16" x14ac:dyDescent="0.4">
      <c r="B153" s="247">
        <v>30546689979</v>
      </c>
      <c r="C153" s="247" t="s">
        <v>385</v>
      </c>
      <c r="D153" s="247" t="s">
        <v>322</v>
      </c>
      <c r="E153" s="257" t="s">
        <v>443</v>
      </c>
      <c r="F153" s="247" t="s">
        <v>506</v>
      </c>
      <c r="G153" s="247" t="s">
        <v>506</v>
      </c>
      <c r="H153" s="280" t="s">
        <v>507</v>
      </c>
      <c r="I153" s="280" t="s">
        <v>57</v>
      </c>
      <c r="J153" s="310">
        <v>15813268868.199987</v>
      </c>
      <c r="K153" s="267" t="s">
        <v>506</v>
      </c>
      <c r="L153" s="267" t="s">
        <v>507</v>
      </c>
      <c r="M153" s="267" t="s">
        <v>507</v>
      </c>
    </row>
    <row r="154" spans="2:13" s="247" customFormat="1" ht="15" x14ac:dyDescent="0.4">
      <c r="B154" s="247">
        <v>30546689979</v>
      </c>
      <c r="C154" s="247" t="s">
        <v>385</v>
      </c>
      <c r="D154" s="247" t="s">
        <v>322</v>
      </c>
      <c r="E154" s="247" t="s">
        <v>446</v>
      </c>
      <c r="F154" s="247" t="s">
        <v>506</v>
      </c>
      <c r="G154" s="247" t="s">
        <v>506</v>
      </c>
      <c r="H154" s="280" t="s">
        <v>507</v>
      </c>
      <c r="I154" s="280" t="s">
        <v>57</v>
      </c>
      <c r="J154" s="310">
        <v>8933107353.5600014</v>
      </c>
      <c r="K154" s="267" t="s">
        <v>506</v>
      </c>
      <c r="L154" s="267" t="s">
        <v>507</v>
      </c>
      <c r="M154" s="267" t="s">
        <v>507</v>
      </c>
    </row>
    <row r="155" spans="2:13" s="247" customFormat="1" ht="15" x14ac:dyDescent="0.4">
      <c r="B155" s="247">
        <v>30546689979</v>
      </c>
      <c r="C155" s="247" t="s">
        <v>385</v>
      </c>
      <c r="D155" s="247" t="s">
        <v>322</v>
      </c>
      <c r="E155" s="247" t="s">
        <v>457</v>
      </c>
      <c r="F155" s="247" t="s">
        <v>506</v>
      </c>
      <c r="G155" s="247" t="s">
        <v>506</v>
      </c>
      <c r="H155" s="280" t="s">
        <v>507</v>
      </c>
      <c r="I155" s="280" t="s">
        <v>57</v>
      </c>
      <c r="J155" s="310">
        <v>2489309820.8600001</v>
      </c>
      <c r="K155" s="267" t="s">
        <v>506</v>
      </c>
      <c r="L155" s="267" t="s">
        <v>507</v>
      </c>
      <c r="M155" s="267" t="s">
        <v>507</v>
      </c>
    </row>
    <row r="156" spans="2:13" s="247" customFormat="1" ht="15" x14ac:dyDescent="0.4">
      <c r="B156" s="247">
        <v>30546689979</v>
      </c>
      <c r="C156" s="247" t="s">
        <v>385</v>
      </c>
      <c r="D156" s="247" t="s">
        <v>322</v>
      </c>
      <c r="E156" s="247" t="s">
        <v>448</v>
      </c>
      <c r="F156" s="247" t="s">
        <v>506</v>
      </c>
      <c r="H156" s="280"/>
      <c r="I156" s="280" t="s">
        <v>57</v>
      </c>
      <c r="J156" s="310">
        <v>4569844290.1999998</v>
      </c>
      <c r="K156" s="280"/>
      <c r="L156" s="280"/>
      <c r="M156" s="280"/>
    </row>
    <row r="157" spans="2:13" s="247" customFormat="1" ht="16" x14ac:dyDescent="0.4">
      <c r="B157" s="247">
        <v>30546689979</v>
      </c>
      <c r="C157" s="247" t="s">
        <v>385</v>
      </c>
      <c r="D157" s="247" t="s">
        <v>322</v>
      </c>
      <c r="E157" s="257" t="s">
        <v>452</v>
      </c>
      <c r="F157" s="247" t="s">
        <v>506</v>
      </c>
      <c r="G157" s="247" t="s">
        <v>506</v>
      </c>
      <c r="H157" s="280" t="s">
        <v>507</v>
      </c>
      <c r="I157" s="280" t="s">
        <v>57</v>
      </c>
      <c r="J157" s="310">
        <v>0</v>
      </c>
      <c r="K157" s="267" t="s">
        <v>506</v>
      </c>
      <c r="L157" s="267" t="s">
        <v>507</v>
      </c>
      <c r="M157" s="267" t="s">
        <v>507</v>
      </c>
    </row>
    <row r="158" spans="2:13" s="247" customFormat="1" ht="15" x14ac:dyDescent="0.4">
      <c r="B158" s="247">
        <v>30546689979</v>
      </c>
      <c r="C158" s="247" t="s">
        <v>385</v>
      </c>
      <c r="D158" s="247" t="s">
        <v>322</v>
      </c>
      <c r="E158" s="247" t="s">
        <v>450</v>
      </c>
      <c r="F158" s="247" t="s">
        <v>506</v>
      </c>
      <c r="G158" s="247" t="s">
        <v>506</v>
      </c>
      <c r="H158" s="280" t="s">
        <v>507</v>
      </c>
      <c r="I158" s="280" t="s">
        <v>57</v>
      </c>
      <c r="J158" s="310">
        <v>1642754160.1950722</v>
      </c>
      <c r="K158" s="267" t="s">
        <v>506</v>
      </c>
      <c r="L158" s="267" t="s">
        <v>507</v>
      </c>
      <c r="M158" s="267" t="s">
        <v>507</v>
      </c>
    </row>
    <row r="159" spans="2:13" s="247" customFormat="1" ht="16" x14ac:dyDescent="0.4">
      <c r="B159" s="247">
        <v>30546689979</v>
      </c>
      <c r="C159" s="247" t="s">
        <v>385</v>
      </c>
      <c r="D159" s="257" t="s">
        <v>325</v>
      </c>
      <c r="E159" s="257" t="s">
        <v>459</v>
      </c>
      <c r="F159" s="247" t="s">
        <v>506</v>
      </c>
      <c r="G159" s="247" t="s">
        <v>506</v>
      </c>
      <c r="H159" s="280" t="s">
        <v>507</v>
      </c>
      <c r="I159" s="280" t="s">
        <v>57</v>
      </c>
      <c r="J159" s="310">
        <v>136677856.80000001</v>
      </c>
      <c r="K159" s="267" t="s">
        <v>506</v>
      </c>
      <c r="L159" s="267" t="s">
        <v>507</v>
      </c>
      <c r="M159" s="267" t="s">
        <v>507</v>
      </c>
    </row>
    <row r="160" spans="2:13" s="247" customFormat="1" ht="16" x14ac:dyDescent="0.4">
      <c r="B160" s="247">
        <v>30546689979</v>
      </c>
      <c r="C160" s="247" t="s">
        <v>385</v>
      </c>
      <c r="D160" s="257" t="s">
        <v>329</v>
      </c>
      <c r="E160" s="247" t="s">
        <v>471</v>
      </c>
      <c r="F160" s="247" t="s">
        <v>506</v>
      </c>
      <c r="G160" s="247" t="s">
        <v>506</v>
      </c>
      <c r="H160" s="280" t="s">
        <v>507</v>
      </c>
      <c r="I160" s="280" t="s">
        <v>57</v>
      </c>
      <c r="J160" s="310">
        <v>408886.6</v>
      </c>
      <c r="K160" s="267" t="s">
        <v>506</v>
      </c>
      <c r="L160" s="267" t="s">
        <v>507</v>
      </c>
      <c r="M160" s="267" t="s">
        <v>507</v>
      </c>
    </row>
    <row r="161" spans="2:13" s="247" customFormat="1" ht="16" x14ac:dyDescent="0.4">
      <c r="B161" s="247">
        <v>30658473499</v>
      </c>
      <c r="C161" s="247" t="s">
        <v>398</v>
      </c>
      <c r="D161" s="247" t="s">
        <v>322</v>
      </c>
      <c r="E161" s="257" t="s">
        <v>443</v>
      </c>
      <c r="F161" s="247" t="s">
        <v>506</v>
      </c>
      <c r="G161" s="247" t="s">
        <v>506</v>
      </c>
      <c r="H161" s="280" t="s">
        <v>507</v>
      </c>
      <c r="I161" s="280" t="s">
        <v>57</v>
      </c>
      <c r="J161" s="310">
        <v>0</v>
      </c>
      <c r="K161" s="267" t="s">
        <v>506</v>
      </c>
      <c r="L161" s="267" t="s">
        <v>507</v>
      </c>
      <c r="M161" s="267" t="s">
        <v>507</v>
      </c>
    </row>
    <row r="162" spans="2:13" s="247" customFormat="1" ht="15" x14ac:dyDescent="0.4">
      <c r="B162" s="247">
        <v>30658473499</v>
      </c>
      <c r="C162" s="247" t="s">
        <v>398</v>
      </c>
      <c r="D162" s="247" t="s">
        <v>322</v>
      </c>
      <c r="E162" s="247" t="s">
        <v>446</v>
      </c>
      <c r="F162" s="247" t="s">
        <v>506</v>
      </c>
      <c r="G162" s="247" t="s">
        <v>506</v>
      </c>
      <c r="H162" s="280" t="s">
        <v>507</v>
      </c>
      <c r="I162" s="280" t="s">
        <v>57</v>
      </c>
      <c r="J162" s="310">
        <v>31388338.859999999</v>
      </c>
      <c r="K162" s="267" t="s">
        <v>506</v>
      </c>
      <c r="L162" s="267" t="s">
        <v>507</v>
      </c>
      <c r="M162" s="267" t="s">
        <v>507</v>
      </c>
    </row>
    <row r="163" spans="2:13" s="247" customFormat="1" ht="15" x14ac:dyDescent="0.4">
      <c r="B163" s="247">
        <v>30658473499</v>
      </c>
      <c r="C163" s="247" t="s">
        <v>398</v>
      </c>
      <c r="D163" s="247" t="s">
        <v>322</v>
      </c>
      <c r="E163" s="247" t="s">
        <v>457</v>
      </c>
      <c r="F163" s="247" t="s">
        <v>506</v>
      </c>
      <c r="G163" s="247" t="s">
        <v>506</v>
      </c>
      <c r="H163" s="280" t="s">
        <v>507</v>
      </c>
      <c r="I163" s="280" t="s">
        <v>57</v>
      </c>
      <c r="J163" s="310">
        <v>0</v>
      </c>
      <c r="K163" s="267" t="s">
        <v>506</v>
      </c>
      <c r="L163" s="267" t="s">
        <v>507</v>
      </c>
      <c r="M163" s="267" t="s">
        <v>507</v>
      </c>
    </row>
    <row r="164" spans="2:13" s="247" customFormat="1" ht="15" x14ac:dyDescent="0.4">
      <c r="B164" s="247">
        <v>30658473499</v>
      </c>
      <c r="C164" s="247" t="s">
        <v>398</v>
      </c>
      <c r="D164" s="247" t="s">
        <v>322</v>
      </c>
      <c r="E164" s="247" t="s">
        <v>448</v>
      </c>
      <c r="F164" s="247" t="s">
        <v>506</v>
      </c>
      <c r="H164" s="280"/>
      <c r="I164" s="280" t="s">
        <v>57</v>
      </c>
      <c r="J164" s="310">
        <v>0</v>
      </c>
      <c r="K164" s="280"/>
      <c r="L164" s="280"/>
      <c r="M164" s="280"/>
    </row>
    <row r="165" spans="2:13" s="247" customFormat="1" ht="16" x14ac:dyDescent="0.4">
      <c r="B165" s="247">
        <v>30658473499</v>
      </c>
      <c r="C165" s="247" t="s">
        <v>398</v>
      </c>
      <c r="D165" s="247" t="s">
        <v>322</v>
      </c>
      <c r="E165" s="257" t="s">
        <v>452</v>
      </c>
      <c r="F165" s="247" t="s">
        <v>506</v>
      </c>
      <c r="G165" s="247" t="s">
        <v>506</v>
      </c>
      <c r="H165" s="280" t="s">
        <v>507</v>
      </c>
      <c r="I165" s="280" t="s">
        <v>57</v>
      </c>
      <c r="J165" s="310">
        <v>508763486</v>
      </c>
      <c r="K165" s="267" t="s">
        <v>506</v>
      </c>
      <c r="L165" s="267" t="s">
        <v>507</v>
      </c>
      <c r="M165" s="267" t="s">
        <v>507</v>
      </c>
    </row>
    <row r="166" spans="2:13" s="247" customFormat="1" ht="15" x14ac:dyDescent="0.4">
      <c r="B166" s="247">
        <v>30658473499</v>
      </c>
      <c r="C166" s="247" t="s">
        <v>398</v>
      </c>
      <c r="D166" s="247" t="s">
        <v>322</v>
      </c>
      <c r="E166" s="247" t="s">
        <v>450</v>
      </c>
      <c r="F166" s="247" t="s">
        <v>506</v>
      </c>
      <c r="G166" s="247" t="s">
        <v>506</v>
      </c>
      <c r="H166" s="280" t="s">
        <v>507</v>
      </c>
      <c r="I166" s="280" t="s">
        <v>57</v>
      </c>
      <c r="J166" s="310">
        <v>0</v>
      </c>
      <c r="K166" s="267" t="s">
        <v>506</v>
      </c>
      <c r="L166" s="267" t="s">
        <v>507</v>
      </c>
      <c r="M166" s="267" t="s">
        <v>507</v>
      </c>
    </row>
    <row r="167" spans="2:13" s="247" customFormat="1" ht="16" x14ac:dyDescent="0.4">
      <c r="B167" s="247">
        <v>30658473499</v>
      </c>
      <c r="C167" s="247" t="s">
        <v>398</v>
      </c>
      <c r="D167" s="257" t="s">
        <v>325</v>
      </c>
      <c r="E167" s="257" t="s">
        <v>459</v>
      </c>
      <c r="F167" s="247" t="s">
        <v>506</v>
      </c>
      <c r="G167" s="247" t="s">
        <v>506</v>
      </c>
      <c r="H167" s="280" t="s">
        <v>507</v>
      </c>
      <c r="I167" s="280" t="s">
        <v>57</v>
      </c>
      <c r="J167" s="310">
        <v>0</v>
      </c>
      <c r="K167" s="267" t="s">
        <v>506</v>
      </c>
      <c r="L167" s="267" t="s">
        <v>507</v>
      </c>
      <c r="M167" s="267" t="s">
        <v>507</v>
      </c>
    </row>
    <row r="168" spans="2:13" s="247" customFormat="1" ht="16" x14ac:dyDescent="0.4">
      <c r="B168" s="247">
        <v>30658473499</v>
      </c>
      <c r="C168" s="247" t="s">
        <v>398</v>
      </c>
      <c r="D168" s="257" t="s">
        <v>329</v>
      </c>
      <c r="E168" s="247" t="s">
        <v>471</v>
      </c>
      <c r="F168" s="247" t="s">
        <v>506</v>
      </c>
      <c r="G168" s="247" t="s">
        <v>506</v>
      </c>
      <c r="H168" s="280" t="s">
        <v>507</v>
      </c>
      <c r="I168" s="280" t="s">
        <v>57</v>
      </c>
      <c r="J168" s="310">
        <v>0</v>
      </c>
      <c r="K168" s="267" t="s">
        <v>506</v>
      </c>
      <c r="L168" s="267" t="s">
        <v>507</v>
      </c>
      <c r="M168" s="267" t="s">
        <v>507</v>
      </c>
    </row>
    <row r="169" spans="2:13" s="247" customFormat="1" ht="16" x14ac:dyDescent="0.4">
      <c r="B169" s="247" t="s">
        <v>404</v>
      </c>
      <c r="C169" s="247" t="s">
        <v>403</v>
      </c>
      <c r="D169" s="247" t="s">
        <v>322</v>
      </c>
      <c r="E169" s="257" t="s">
        <v>443</v>
      </c>
      <c r="F169" s="247" t="s">
        <v>506</v>
      </c>
      <c r="G169" s="247" t="s">
        <v>506</v>
      </c>
      <c r="H169" s="280" t="s">
        <v>507</v>
      </c>
      <c r="I169" s="280" t="s">
        <v>57</v>
      </c>
      <c r="J169" s="310">
        <v>0</v>
      </c>
      <c r="K169" s="267" t="s">
        <v>506</v>
      </c>
      <c r="L169" s="267" t="s">
        <v>507</v>
      </c>
      <c r="M169" s="267" t="s">
        <v>507</v>
      </c>
    </row>
    <row r="170" spans="2:13" s="247" customFormat="1" ht="15" x14ac:dyDescent="0.4">
      <c r="B170" s="247" t="s">
        <v>404</v>
      </c>
      <c r="C170" s="247" t="s">
        <v>403</v>
      </c>
      <c r="D170" s="247" t="s">
        <v>322</v>
      </c>
      <c r="E170" s="247" t="s">
        <v>446</v>
      </c>
      <c r="F170" s="247" t="s">
        <v>506</v>
      </c>
      <c r="G170" s="247" t="s">
        <v>506</v>
      </c>
      <c r="H170" s="280" t="s">
        <v>507</v>
      </c>
      <c r="I170" s="280" t="s">
        <v>57</v>
      </c>
      <c r="J170" s="310">
        <v>151475761.34</v>
      </c>
      <c r="K170" s="267" t="s">
        <v>506</v>
      </c>
      <c r="L170" s="267" t="s">
        <v>507</v>
      </c>
      <c r="M170" s="267" t="s">
        <v>507</v>
      </c>
    </row>
    <row r="171" spans="2:13" s="247" customFormat="1" ht="15" x14ac:dyDescent="0.4">
      <c r="B171" s="247" t="s">
        <v>404</v>
      </c>
      <c r="C171" s="247" t="s">
        <v>403</v>
      </c>
      <c r="D171" s="247" t="s">
        <v>322</v>
      </c>
      <c r="E171" s="247" t="s">
        <v>457</v>
      </c>
      <c r="F171" s="247" t="s">
        <v>506</v>
      </c>
      <c r="G171" s="247" t="s">
        <v>506</v>
      </c>
      <c r="H171" s="280" t="s">
        <v>507</v>
      </c>
      <c r="I171" s="280" t="s">
        <v>57</v>
      </c>
      <c r="J171" s="310">
        <v>0</v>
      </c>
      <c r="K171" s="267" t="s">
        <v>506</v>
      </c>
      <c r="L171" s="267" t="s">
        <v>507</v>
      </c>
      <c r="M171" s="267" t="s">
        <v>507</v>
      </c>
    </row>
    <row r="172" spans="2:13" s="247" customFormat="1" ht="15" x14ac:dyDescent="0.4">
      <c r="B172" s="247" t="s">
        <v>404</v>
      </c>
      <c r="C172" s="247" t="s">
        <v>403</v>
      </c>
      <c r="D172" s="247" t="s">
        <v>322</v>
      </c>
      <c r="E172" s="247" t="s">
        <v>448</v>
      </c>
      <c r="F172" s="247" t="s">
        <v>506</v>
      </c>
      <c r="H172" s="280"/>
      <c r="I172" s="280" t="s">
        <v>57</v>
      </c>
      <c r="J172" s="310">
        <v>0</v>
      </c>
      <c r="K172" s="280"/>
      <c r="L172" s="280"/>
      <c r="M172" s="280"/>
    </row>
    <row r="173" spans="2:13" s="247" customFormat="1" ht="16" x14ac:dyDescent="0.4">
      <c r="B173" s="247" t="s">
        <v>404</v>
      </c>
      <c r="C173" s="247" t="s">
        <v>403</v>
      </c>
      <c r="D173" s="247" t="s">
        <v>322</v>
      </c>
      <c r="E173" s="257" t="s">
        <v>452</v>
      </c>
      <c r="F173" s="247" t="s">
        <v>506</v>
      </c>
      <c r="G173" s="247" t="s">
        <v>506</v>
      </c>
      <c r="H173" s="280" t="s">
        <v>507</v>
      </c>
      <c r="I173" s="280" t="s">
        <v>57</v>
      </c>
      <c r="J173" s="310">
        <v>0</v>
      </c>
      <c r="K173" s="267" t="s">
        <v>506</v>
      </c>
      <c r="L173" s="267" t="s">
        <v>507</v>
      </c>
      <c r="M173" s="267" t="s">
        <v>507</v>
      </c>
    </row>
    <row r="174" spans="2:13" s="247" customFormat="1" ht="15" x14ac:dyDescent="0.4">
      <c r="B174" s="247" t="s">
        <v>404</v>
      </c>
      <c r="C174" s="247" t="s">
        <v>403</v>
      </c>
      <c r="D174" s="247" t="s">
        <v>322</v>
      </c>
      <c r="E174" s="247" t="s">
        <v>450</v>
      </c>
      <c r="F174" s="247" t="s">
        <v>506</v>
      </c>
      <c r="G174" s="247" t="s">
        <v>506</v>
      </c>
      <c r="H174" s="280" t="s">
        <v>507</v>
      </c>
      <c r="I174" s="280" t="s">
        <v>57</v>
      </c>
      <c r="J174" s="310">
        <v>0</v>
      </c>
      <c r="K174" s="267" t="s">
        <v>506</v>
      </c>
      <c r="L174" s="267" t="s">
        <v>507</v>
      </c>
      <c r="M174" s="267" t="s">
        <v>507</v>
      </c>
    </row>
    <row r="175" spans="2:13" s="247" customFormat="1" ht="16" x14ac:dyDescent="0.4">
      <c r="B175" s="247" t="s">
        <v>404</v>
      </c>
      <c r="C175" s="247" t="s">
        <v>403</v>
      </c>
      <c r="D175" s="257" t="s">
        <v>325</v>
      </c>
      <c r="E175" s="257" t="s">
        <v>459</v>
      </c>
      <c r="F175" s="247" t="s">
        <v>506</v>
      </c>
      <c r="G175" s="247" t="s">
        <v>506</v>
      </c>
      <c r="H175" s="280" t="s">
        <v>507</v>
      </c>
      <c r="I175" s="280" t="s">
        <v>57</v>
      </c>
      <c r="J175" s="310">
        <v>0</v>
      </c>
      <c r="K175" s="267" t="s">
        <v>506</v>
      </c>
      <c r="L175" s="267" t="s">
        <v>507</v>
      </c>
      <c r="M175" s="267" t="s">
        <v>507</v>
      </c>
    </row>
    <row r="176" spans="2:13" s="247" customFormat="1" ht="16" x14ac:dyDescent="0.4">
      <c r="B176" s="247" t="s">
        <v>404</v>
      </c>
      <c r="C176" s="247" t="s">
        <v>403</v>
      </c>
      <c r="D176" s="257" t="s">
        <v>329</v>
      </c>
      <c r="E176" s="247" t="s">
        <v>471</v>
      </c>
      <c r="F176" s="247" t="s">
        <v>506</v>
      </c>
      <c r="G176" s="247" t="s">
        <v>506</v>
      </c>
      <c r="H176" s="280" t="s">
        <v>507</v>
      </c>
      <c r="I176" s="280" t="s">
        <v>57</v>
      </c>
      <c r="J176" s="310">
        <v>0</v>
      </c>
      <c r="K176" s="267" t="s">
        <v>506</v>
      </c>
      <c r="L176" s="267" t="s">
        <v>507</v>
      </c>
      <c r="M176" s="267" t="s">
        <v>507</v>
      </c>
    </row>
    <row r="177" spans="3:16" s="247" customFormat="1" ht="15.5" thickBot="1" x14ac:dyDescent="0.45">
      <c r="G177" s="281"/>
      <c r="H177" s="280"/>
      <c r="I177" s="280"/>
      <c r="J177" s="281"/>
    </row>
    <row r="178" spans="3:16" s="247" customFormat="1" ht="15.5" thickBot="1" x14ac:dyDescent="0.45">
      <c r="F178" s="311" t="s">
        <v>474</v>
      </c>
      <c r="G178" s="312"/>
      <c r="H178" s="263">
        <f>SUMIF(Table10[Reporting currency],"USD",Table10[Revenue value])+(IFERROR(SUMIF(Table10[Reporting currency],"&lt;&gt;USD",Table10[Revenue value])/'Part 1 - About'!$E$45,0))</f>
        <v>3322282562.6881623</v>
      </c>
      <c r="I178" s="282"/>
      <c r="J178" s="263">
        <f>SUMIF(Table10[Reporting currency],"USD",Table10[Revenue value])+(IFERROR(SUMIF(Table10[Reporting currency],"&lt;&gt;USD",Table10[Revenue value])/'Part 1 - About'!$E$47,0))</f>
        <v>1129547832.6181598</v>
      </c>
    </row>
    <row r="179" spans="3:16" s="247" customFormat="1" ht="15.5" thickBot="1" x14ac:dyDescent="0.45">
      <c r="F179" s="313"/>
      <c r="G179" s="313"/>
      <c r="H179" s="284"/>
      <c r="I179" s="283"/>
      <c r="J179" s="284"/>
    </row>
    <row r="180" spans="3:16" s="247" customFormat="1" ht="16.5" thickBot="1" x14ac:dyDescent="0.45">
      <c r="F180" s="306" t="str">
        <f>"Total in "&amp;'Part 1 - About'!$E$46</f>
        <v>Total in ARS</v>
      </c>
      <c r="G180" s="312"/>
      <c r="H180" s="263">
        <f>IF('Part 1 - About'!$E$44="USD",0,SUMIF(Table10[Reporting currency],'Part 1 - About'!$E$44,Table10[Revenue value]))+(IFERROR(SUMIF(Table10[Reporting currency],"USD",Table10[Revenue value])*'Part 1 - About'!$E$45,0))</f>
        <v>0</v>
      </c>
      <c r="I180" s="282"/>
      <c r="J180" s="263">
        <f>IF('Part 1 - About'!$E$46="USD",0,SUMIF(Table10[Reporting currency],'Part 1 - About'!$E$46,Table10[Revenue value]))+(IFERROR(SUMIF(Table10[Reporting currency],"USD",Table10[Revenue value])*'Part 1 - About'!$E$47,0))</f>
        <v>79734781504.5159</v>
      </c>
      <c r="P180" s="264"/>
    </row>
    <row r="181" spans="3:16" s="247" customFormat="1" ht="15" x14ac:dyDescent="0.4">
      <c r="H181" s="280"/>
      <c r="I181" s="280"/>
      <c r="J181" s="281"/>
    </row>
    <row r="182" spans="3:16" ht="23.25" customHeight="1" x14ac:dyDescent="0.35">
      <c r="C182" s="385" t="s">
        <v>475</v>
      </c>
      <c r="D182" s="385"/>
      <c r="E182" s="385"/>
      <c r="F182" s="385"/>
      <c r="G182" s="385"/>
      <c r="H182" s="385"/>
      <c r="I182" s="385"/>
      <c r="J182" s="385"/>
      <c r="K182" s="385"/>
      <c r="L182" s="385"/>
      <c r="M182" s="385"/>
      <c r="N182" s="385"/>
    </row>
    <row r="183" spans="3:16" s="247" customFormat="1" ht="15" x14ac:dyDescent="0.4">
      <c r="C183" s="383" t="s">
        <v>476</v>
      </c>
      <c r="D183" s="383"/>
      <c r="E183" s="383"/>
      <c r="F183" s="383"/>
      <c r="G183" s="383"/>
      <c r="H183" s="383"/>
      <c r="I183" s="383"/>
      <c r="J183" s="383"/>
      <c r="K183" s="383"/>
      <c r="L183" s="383"/>
      <c r="M183" s="383"/>
      <c r="N183" s="383"/>
    </row>
    <row r="184" spans="3:16" s="247" customFormat="1" ht="15" x14ac:dyDescent="0.4">
      <c r="C184" s="383" t="s">
        <v>508</v>
      </c>
      <c r="D184" s="383"/>
      <c r="E184" s="383"/>
      <c r="F184" s="383"/>
      <c r="G184" s="383"/>
      <c r="H184" s="383"/>
      <c r="I184" s="383"/>
      <c r="J184" s="383"/>
      <c r="K184" s="383"/>
      <c r="L184" s="383"/>
      <c r="M184" s="383"/>
      <c r="N184" s="383"/>
    </row>
    <row r="185" spans="3:16" s="247" customFormat="1" ht="15" x14ac:dyDescent="0.4">
      <c r="C185" s="309">
        <v>1000000</v>
      </c>
      <c r="D185" s="309"/>
      <c r="E185" s="309"/>
      <c r="F185" s="309"/>
      <c r="G185" s="309"/>
      <c r="H185" s="309"/>
      <c r="I185" s="309"/>
      <c r="J185" s="309"/>
      <c r="K185" s="309"/>
      <c r="L185" s="309"/>
      <c r="M185" s="309"/>
      <c r="N185" s="309"/>
    </row>
    <row r="186" spans="3:16" s="247" customFormat="1" ht="15" x14ac:dyDescent="0.4">
      <c r="C186" s="383" t="s">
        <v>479</v>
      </c>
      <c r="D186" s="383"/>
      <c r="E186" s="383"/>
      <c r="F186" s="383"/>
      <c r="G186" s="383"/>
      <c r="H186" s="383"/>
      <c r="I186" s="383"/>
      <c r="J186" s="383"/>
      <c r="K186" s="383"/>
      <c r="L186" s="383"/>
      <c r="M186" s="383"/>
      <c r="N186" s="383"/>
    </row>
    <row r="187" spans="3:16" s="247" customFormat="1" ht="15" x14ac:dyDescent="0.4">
      <c r="C187" s="383" t="s">
        <v>485</v>
      </c>
      <c r="D187" s="383"/>
      <c r="E187" s="383"/>
      <c r="F187" s="383"/>
      <c r="G187" s="383"/>
      <c r="H187" s="383"/>
      <c r="I187" s="383"/>
      <c r="J187" s="383"/>
      <c r="K187" s="383"/>
      <c r="L187" s="383"/>
      <c r="M187" s="383"/>
      <c r="N187" s="383"/>
    </row>
    <row r="188" spans="3:16" s="247" customFormat="1" ht="15" x14ac:dyDescent="0.4">
      <c r="C188" s="383" t="s">
        <v>487</v>
      </c>
      <c r="D188" s="383"/>
      <c r="E188" s="383"/>
      <c r="F188" s="383"/>
      <c r="G188" s="383"/>
      <c r="H188" s="383"/>
      <c r="I188" s="383"/>
      <c r="J188" s="383"/>
      <c r="K188" s="383"/>
      <c r="L188" s="383"/>
      <c r="M188" s="383"/>
      <c r="N188" s="383"/>
    </row>
    <row r="189" spans="3:16" s="247" customFormat="1" ht="15" x14ac:dyDescent="0.4">
      <c r="C189" s="383" t="s">
        <v>488</v>
      </c>
      <c r="D189" s="383"/>
      <c r="E189" s="383"/>
      <c r="F189" s="383"/>
      <c r="G189" s="383"/>
      <c r="H189" s="383"/>
      <c r="I189" s="383"/>
      <c r="J189" s="383"/>
      <c r="K189" s="383"/>
      <c r="L189" s="383"/>
      <c r="M189" s="383"/>
      <c r="N189" s="383"/>
    </row>
    <row r="190" spans="3:16" s="247" customFormat="1" ht="15" x14ac:dyDescent="0.4">
      <c r="C190" s="383"/>
      <c r="D190" s="383"/>
      <c r="E190" s="383"/>
      <c r="F190" s="383"/>
      <c r="G190" s="383"/>
      <c r="H190" s="383"/>
      <c r="I190" s="383"/>
      <c r="J190" s="383"/>
      <c r="K190" s="383"/>
      <c r="L190" s="383"/>
      <c r="M190" s="383"/>
      <c r="N190" s="383"/>
    </row>
    <row r="191" spans="3:16" s="247" customFormat="1" ht="16.5" customHeight="1" thickBot="1" x14ac:dyDescent="0.45">
      <c r="C191" s="386"/>
      <c r="D191" s="386"/>
      <c r="E191" s="386"/>
      <c r="F191" s="386"/>
      <c r="G191" s="386"/>
      <c r="H191" s="386"/>
      <c r="I191" s="386"/>
      <c r="J191" s="386"/>
      <c r="K191" s="386"/>
      <c r="L191" s="386"/>
      <c r="M191" s="386"/>
      <c r="N191" s="386"/>
    </row>
    <row r="192" spans="3:16" s="247" customFormat="1" ht="15" x14ac:dyDescent="0.4">
      <c r="C192" s="379"/>
      <c r="D192" s="379"/>
      <c r="E192" s="379"/>
      <c r="F192" s="379"/>
      <c r="G192" s="379"/>
      <c r="H192" s="379"/>
      <c r="I192" s="379"/>
      <c r="J192" s="379"/>
      <c r="K192" s="379"/>
      <c r="L192" s="379"/>
      <c r="M192" s="379"/>
      <c r="N192" s="379"/>
    </row>
    <row r="193" spans="3:14" s="247" customFormat="1" ht="15.5" thickBot="1" x14ac:dyDescent="0.45">
      <c r="C193" s="360" t="s">
        <v>114</v>
      </c>
      <c r="D193" s="361"/>
      <c r="E193" s="361"/>
      <c r="F193" s="361"/>
      <c r="G193" s="361"/>
      <c r="H193" s="361"/>
      <c r="I193" s="361"/>
      <c r="J193" s="361"/>
      <c r="K193" s="361"/>
      <c r="L193" s="361"/>
      <c r="M193" s="361"/>
      <c r="N193" s="361"/>
    </row>
    <row r="194" spans="3:14" s="247" customFormat="1" ht="15" x14ac:dyDescent="0.4">
      <c r="C194" s="362" t="s">
        <v>115</v>
      </c>
      <c r="D194" s="363"/>
      <c r="E194" s="363"/>
      <c r="F194" s="363"/>
      <c r="G194" s="363"/>
      <c r="H194" s="363"/>
      <c r="I194" s="363"/>
      <c r="J194" s="363"/>
      <c r="K194" s="363"/>
      <c r="L194" s="363"/>
      <c r="M194" s="363"/>
      <c r="N194" s="363"/>
    </row>
    <row r="195" spans="3:14" s="247" customFormat="1" ht="15.5" thickBot="1" x14ac:dyDescent="0.45">
      <c r="C195" s="380"/>
      <c r="D195" s="380"/>
      <c r="E195" s="380"/>
      <c r="F195" s="380"/>
      <c r="G195" s="380"/>
      <c r="H195" s="380"/>
      <c r="I195" s="380"/>
      <c r="J195" s="380"/>
      <c r="K195" s="380"/>
      <c r="L195" s="380"/>
      <c r="M195" s="380"/>
      <c r="N195" s="380"/>
    </row>
    <row r="196" spans="3:14" ht="15" x14ac:dyDescent="0.35">
      <c r="C196" s="337" t="s">
        <v>34</v>
      </c>
      <c r="D196" s="337"/>
      <c r="E196" s="337"/>
      <c r="F196" s="337"/>
      <c r="G196" s="337"/>
    </row>
    <row r="197" spans="3:14" ht="15" customHeight="1" x14ac:dyDescent="0.35">
      <c r="C197" s="321" t="s">
        <v>116</v>
      </c>
      <c r="D197" s="321"/>
      <c r="E197" s="321"/>
      <c r="F197" s="321"/>
      <c r="G197" s="321"/>
    </row>
    <row r="198" spans="3:14" ht="15" x14ac:dyDescent="0.35">
      <c r="C198" s="339" t="s">
        <v>117</v>
      </c>
      <c r="D198" s="339"/>
      <c r="E198" s="339"/>
      <c r="F198" s="339"/>
      <c r="G198" s="339"/>
    </row>
  </sheetData>
  <protectedRanges>
    <protectedRange algorithmName="SHA-512" hashValue="19r0bVvPR7yZA0UiYij7Tv1CBk3noIABvFePbLhCJ4nk3L6A+Fy+RdPPS3STf+a52x4pG2PQK4FAkXK9epnlIA==" saltValue="gQC4yrLvnbJqxYZ0KSEoZA==" spinCount="100000" sqref="C177:D180 F177:G177 B117:D118 B169:D174 B119:C120 B127:C128 B135:C136 B143:C144 B151:C152 B159:C160 B167:C168 B175:C176 B121:D126 B129:D134 B137:D142 B145:D150 B153:D158 B161:D166 H117:H177" name="Government revenues_1"/>
    <protectedRange algorithmName="SHA-512" hashValue="19r0bVvPR7yZA0UiYij7Tv1CBk3noIABvFePbLhCJ4nk3L6A+Fy+RdPPS3STf+a52x4pG2PQK4FAkXK9epnlIA==" saltValue="gQC4yrLvnbJqxYZ0KSEoZA==" spinCount="100000" sqref="I178:I180 I15:I176" name="Government revenues_2"/>
    <protectedRange algorithmName="SHA-512" hashValue="19r0bVvPR7yZA0UiYij7Tv1CBk3noIABvFePbLhCJ4nk3L6A+Fy+RdPPS3STf+a52x4pG2PQK4FAkXK9epnlIA==" saltValue="gQC4yrLvnbJqxYZ0KSEoZA==" spinCount="100000" sqref="D111" name="Government revenues"/>
    <protectedRange algorithmName="SHA-512" hashValue="19r0bVvPR7yZA0UiYij7Tv1CBk3noIABvFePbLhCJ4nk3L6A+Fy+RdPPS3STf+a52x4pG2PQK4FAkXK9epnlIA==" saltValue="gQC4yrLvnbJqxYZ0KSEoZA==" spinCount="100000" sqref="D119" name="Government revenues_3"/>
    <protectedRange algorithmName="SHA-512" hashValue="19r0bVvPR7yZA0UiYij7Tv1CBk3noIABvFePbLhCJ4nk3L6A+Fy+RdPPS3STf+a52x4pG2PQK4FAkXK9epnlIA==" saltValue="gQC4yrLvnbJqxYZ0KSEoZA==" spinCount="100000" sqref="D127" name="Government revenues_4"/>
    <protectedRange algorithmName="SHA-512" hashValue="19r0bVvPR7yZA0UiYij7Tv1CBk3noIABvFePbLhCJ4nk3L6A+Fy+RdPPS3STf+a52x4pG2PQK4FAkXK9epnlIA==" saltValue="gQC4yrLvnbJqxYZ0KSEoZA==" spinCount="100000" sqref="D135" name="Government revenues_5"/>
    <protectedRange algorithmName="SHA-512" hashValue="19r0bVvPR7yZA0UiYij7Tv1CBk3noIABvFePbLhCJ4nk3L6A+Fy+RdPPS3STf+a52x4pG2PQK4FAkXK9epnlIA==" saltValue="gQC4yrLvnbJqxYZ0KSEoZA==" spinCount="100000" sqref="D143" name="Government revenues_6"/>
    <protectedRange algorithmName="SHA-512" hashValue="19r0bVvPR7yZA0UiYij7Tv1CBk3noIABvFePbLhCJ4nk3L6A+Fy+RdPPS3STf+a52x4pG2PQK4FAkXK9epnlIA==" saltValue="gQC4yrLvnbJqxYZ0KSEoZA==" spinCount="100000" sqref="D151" name="Government revenues_7"/>
    <protectedRange algorithmName="SHA-512" hashValue="19r0bVvPR7yZA0UiYij7Tv1CBk3noIABvFePbLhCJ4nk3L6A+Fy+RdPPS3STf+a52x4pG2PQK4FAkXK9epnlIA==" saltValue="gQC4yrLvnbJqxYZ0KSEoZA==" spinCount="100000" sqref="D159" name="Government revenues_8"/>
    <protectedRange algorithmName="SHA-512" hashValue="19r0bVvPR7yZA0UiYij7Tv1CBk3noIABvFePbLhCJ4nk3L6A+Fy+RdPPS3STf+a52x4pG2PQK4FAkXK9epnlIA==" saltValue="gQC4yrLvnbJqxYZ0KSEoZA==" spinCount="100000" sqref="D167" name="Government revenues_9"/>
    <protectedRange algorithmName="SHA-512" hashValue="19r0bVvPR7yZA0UiYij7Tv1CBk3noIABvFePbLhCJ4nk3L6A+Fy+RdPPS3STf+a52x4pG2PQK4FAkXK9epnlIA==" saltValue="gQC4yrLvnbJqxYZ0KSEoZA==" spinCount="100000" sqref="D175" name="Government revenues_10"/>
    <protectedRange algorithmName="SHA-512" hashValue="19r0bVvPR7yZA0UiYij7Tv1CBk3noIABvFePbLhCJ4nk3L6A+Fy+RdPPS3STf+a52x4pG2PQK4FAkXK9epnlIA==" saltValue="gQC4yrLvnbJqxYZ0KSEoZA==" spinCount="100000" sqref="D20" name="Government revenues_11"/>
    <protectedRange algorithmName="SHA-512" hashValue="19r0bVvPR7yZA0UiYij7Tv1CBk3noIABvFePbLhCJ4nk3L6A+Fy+RdPPS3STf+a52x4pG2PQK4FAkXK9epnlIA==" saltValue="gQC4yrLvnbJqxYZ0KSEoZA==" spinCount="100000" sqref="D32" name="Government revenues_12"/>
    <protectedRange algorithmName="SHA-512" hashValue="19r0bVvPR7yZA0UiYij7Tv1CBk3noIABvFePbLhCJ4nk3L6A+Fy+RdPPS3STf+a52x4pG2PQK4FAkXK9epnlIA==" saltValue="gQC4yrLvnbJqxYZ0KSEoZA==" spinCount="100000" sqref="D26" name="Government revenues_13"/>
    <protectedRange algorithmName="SHA-512" hashValue="19r0bVvPR7yZA0UiYij7Tv1CBk3noIABvFePbLhCJ4nk3L6A+Fy+RdPPS3STf+a52x4pG2PQK4FAkXK9epnlIA==" saltValue="gQC4yrLvnbJqxYZ0KSEoZA==" spinCount="100000" sqref="D38" name="Government revenues_14"/>
    <protectedRange algorithmName="SHA-512" hashValue="19r0bVvPR7yZA0UiYij7Tv1CBk3noIABvFePbLhCJ4nk3L6A+Fy+RdPPS3STf+a52x4pG2PQK4FAkXK9epnlIA==" saltValue="gQC4yrLvnbJqxYZ0KSEoZA==" spinCount="100000" sqref="D44" name="Government revenues_15"/>
    <protectedRange algorithmName="SHA-512" hashValue="19r0bVvPR7yZA0UiYij7Tv1CBk3noIABvFePbLhCJ4nk3L6A+Fy+RdPPS3STf+a52x4pG2PQK4FAkXK9epnlIA==" saltValue="gQC4yrLvnbJqxYZ0KSEoZA==" spinCount="100000" sqref="D50" name="Government revenues_16"/>
    <protectedRange algorithmName="SHA-512" hashValue="19r0bVvPR7yZA0UiYij7Tv1CBk3noIABvFePbLhCJ4nk3L6A+Fy+RdPPS3STf+a52x4pG2PQK4FAkXK9epnlIA==" saltValue="gQC4yrLvnbJqxYZ0KSEoZA==" spinCount="100000" sqref="D56" name="Government revenues_17"/>
    <protectedRange algorithmName="SHA-512" hashValue="19r0bVvPR7yZA0UiYij7Tv1CBk3noIABvFePbLhCJ4nk3L6A+Fy+RdPPS3STf+a52x4pG2PQK4FAkXK9epnlIA==" saltValue="gQC4yrLvnbJqxYZ0KSEoZA==" spinCount="100000" sqref="D62" name="Government revenues_18"/>
    <protectedRange algorithmName="SHA-512" hashValue="19r0bVvPR7yZA0UiYij7Tv1CBk3noIABvFePbLhCJ4nk3L6A+Fy+RdPPS3STf+a52x4pG2PQK4FAkXK9epnlIA==" saltValue="gQC4yrLvnbJqxYZ0KSEoZA==" spinCount="100000" sqref="D68" name="Government revenues_19"/>
    <protectedRange algorithmName="SHA-512" hashValue="19r0bVvPR7yZA0UiYij7Tv1CBk3noIABvFePbLhCJ4nk3L6A+Fy+RdPPS3STf+a52x4pG2PQK4FAkXK9epnlIA==" saltValue="gQC4yrLvnbJqxYZ0KSEoZA==" spinCount="100000" sqref="D74" name="Government revenues_20"/>
    <protectedRange algorithmName="SHA-512" hashValue="19r0bVvPR7yZA0UiYij7Tv1CBk3noIABvFePbLhCJ4nk3L6A+Fy+RdPPS3STf+a52x4pG2PQK4FAkXK9epnlIA==" saltValue="gQC4yrLvnbJqxYZ0KSEoZA==" spinCount="100000" sqref="D80" name="Government revenues_21"/>
    <protectedRange algorithmName="SHA-512" hashValue="19r0bVvPR7yZA0UiYij7Tv1CBk3noIABvFePbLhCJ4nk3L6A+Fy+RdPPS3STf+a52x4pG2PQK4FAkXK9epnlIA==" saltValue="gQC4yrLvnbJqxYZ0KSEoZA==" spinCount="100000" sqref="D86" name="Government revenues_22"/>
    <protectedRange algorithmName="SHA-512" hashValue="19r0bVvPR7yZA0UiYij7Tv1CBk3noIABvFePbLhCJ4nk3L6A+Fy+RdPPS3STf+a52x4pG2PQK4FAkXK9epnlIA==" saltValue="gQC4yrLvnbJqxYZ0KSEoZA==" spinCount="100000" sqref="D92" name="Government revenues_23"/>
    <protectedRange algorithmName="SHA-512" hashValue="19r0bVvPR7yZA0UiYij7Tv1CBk3noIABvFePbLhCJ4nk3L6A+Fy+RdPPS3STf+a52x4pG2PQK4FAkXK9epnlIA==" saltValue="gQC4yrLvnbJqxYZ0KSEoZA==" spinCount="100000" sqref="D98" name="Government revenues_24"/>
    <protectedRange algorithmName="SHA-512" hashValue="19r0bVvPR7yZA0UiYij7Tv1CBk3noIABvFePbLhCJ4nk3L6A+Fy+RdPPS3STf+a52x4pG2PQK4FAkXK9epnlIA==" saltValue="gQC4yrLvnbJqxYZ0KSEoZA==" spinCount="100000" sqref="D104" name="Government revenues_25"/>
    <protectedRange algorithmName="SHA-512" hashValue="19r0bVvPR7yZA0UiYij7Tv1CBk3noIABvFePbLhCJ4nk3L6A+Fy+RdPPS3STf+a52x4pG2PQK4FAkXK9epnlIA==" saltValue="gQC4yrLvnbJqxYZ0KSEoZA==" spinCount="100000" sqref="D112" name="Government revenues_26"/>
    <protectedRange algorithmName="SHA-512" hashValue="19r0bVvPR7yZA0UiYij7Tv1CBk3noIABvFePbLhCJ4nk3L6A+Fy+RdPPS3STf+a52x4pG2PQK4FAkXK9epnlIA==" saltValue="gQC4yrLvnbJqxYZ0KSEoZA==" spinCount="100000" sqref="D120" name="Government revenues_27"/>
    <protectedRange algorithmName="SHA-512" hashValue="19r0bVvPR7yZA0UiYij7Tv1CBk3noIABvFePbLhCJ4nk3L6A+Fy+RdPPS3STf+a52x4pG2PQK4FAkXK9epnlIA==" saltValue="gQC4yrLvnbJqxYZ0KSEoZA==" spinCount="100000" sqref="D128" name="Government revenues_28"/>
    <protectedRange algorithmName="SHA-512" hashValue="19r0bVvPR7yZA0UiYij7Tv1CBk3noIABvFePbLhCJ4nk3L6A+Fy+RdPPS3STf+a52x4pG2PQK4FAkXK9epnlIA==" saltValue="gQC4yrLvnbJqxYZ0KSEoZA==" spinCount="100000" sqref="D136" name="Government revenues_29"/>
    <protectedRange algorithmName="SHA-512" hashValue="19r0bVvPR7yZA0UiYij7Tv1CBk3noIABvFePbLhCJ4nk3L6A+Fy+RdPPS3STf+a52x4pG2PQK4FAkXK9epnlIA==" saltValue="gQC4yrLvnbJqxYZ0KSEoZA==" spinCount="100000" sqref="D144 D152 D160 D168 D176" name="Government revenues_30"/>
    <protectedRange algorithmName="SHA-512" hashValue="19r0bVvPR7yZA0UiYij7Tv1CBk3noIABvFePbLhCJ4nk3L6A+Fy+RdPPS3STf+a52x4pG2PQK4FAkXK9epnlIA==" saltValue="gQC4yrLvnbJqxYZ0KSEoZA==" spinCount="100000" sqref="F178:F179" name="Government revenues_1_1"/>
    <protectedRange algorithmName="SHA-512" hashValue="19r0bVvPR7yZA0UiYij7Tv1CBk3noIABvFePbLhCJ4nk3L6A+Fy+RdPPS3STf+a52x4pG2PQK4FAkXK9epnlIA==" saltValue="gQC4yrLvnbJqxYZ0KSEoZA==" spinCount="100000" sqref="G178:G180" name="Government revenues_2_1"/>
  </protectedRanges>
  <mergeCells count="27">
    <mergeCell ref="C195:N195"/>
    <mergeCell ref="C196:G196"/>
    <mergeCell ref="C197:G197"/>
    <mergeCell ref="C198:G198"/>
    <mergeCell ref="C189:N189"/>
    <mergeCell ref="C190:N190"/>
    <mergeCell ref="C191:N191"/>
    <mergeCell ref="C192:N192"/>
    <mergeCell ref="C193:N193"/>
    <mergeCell ref="C194:N194"/>
    <mergeCell ref="C188:N188"/>
    <mergeCell ref="C8:N8"/>
    <mergeCell ref="C9:N9"/>
    <mergeCell ref="C10:N10"/>
    <mergeCell ref="C11:N11"/>
    <mergeCell ref="B13:N13"/>
    <mergeCell ref="C182:N182"/>
    <mergeCell ref="C183:N183"/>
    <mergeCell ref="C184:N184"/>
    <mergeCell ref="C186:N186"/>
    <mergeCell ref="C187:N187"/>
    <mergeCell ref="C7:N7"/>
    <mergeCell ref="C2:N2"/>
    <mergeCell ref="C3:N3"/>
    <mergeCell ref="C4:N4"/>
    <mergeCell ref="C5:N5"/>
    <mergeCell ref="C6:N6"/>
  </mergeCells>
  <dataValidations count="15">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17:M176" xr:uid="{66FDF248-FE0D-4FBE-AE7D-FF9B17586E9C}">
      <formula1>"&lt;Unidad&gt;,Sm3,Sm3 o.e.,Barriles,Toneladas,oz,carats,Pce"</formula1>
    </dataValidation>
    <dataValidation type="whole" allowBlank="1" showInputMessage="1" showErrorMessage="1" errorTitle="No editar estas celdas" error="Por favor, no edite estas celdas" sqref="C193" xr:uid="{866B848F-8379-4539-95B1-37998083CD5C}">
      <formula1>10000</formula1>
      <formula2>50000</formula2>
    </dataValidation>
    <dataValidation type="whole" showInputMessage="1" showErrorMessage="1" sqref="C196:G198" xr:uid="{E51CC5EC-5396-4AF0-82C9-4A781D851495}">
      <formula1>999999</formula1>
      <formula2>99999999</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8 E176 E118 E126 E134 E142 E166 E150 E120 E128 E136 E144 E152 E160 E168 E174 E122 E130 E138 E154 E146 E162 E170" xr:uid="{B990688A-48BB-4D46-86FE-3972011D866A}">
      <formula1>Revenue_stream_list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17:L176" xr:uid="{00A0E722-B64A-4175-AFEB-74D5E8F3057C}">
      <formula1>0.1</formula1>
      <formula2>0.2</formula2>
    </dataValidation>
    <dataValidation type="textLength" allowBlank="1" showInputMessage="1" showErrorMessage="1" sqref="O182:O195 C194:N195 B191:B195 C191:N192 A1:A195 K1:M116 F1:F14 G1:H116 O1:O116 N1:N14 E20:E24 E1:E18 D21:D25 D27:D31 D33:D37 D39:D43 D45:D49 D51:D55 D57:D61 D63:D67 D69:D73 D75:D79 D81:D85 D87:D91 D93:D97 D99:D103 E110 D113:D116 E104 E112 D105:D110 D1:D19 E26:E30 E32:E36 E38:E42 E44:E48 E50:E54 E56:E60 E62:E66 E68:E72 E74:E78 E80:E84 E86:E90 E98:E102 E92:E96 E106:E108 E114:E116 B1:C116 E123:E124 E131:E132 E139:E140 E147:E148 E155:E156 E163:E164 E171:E172 B177:E181 I1:J14 F181:H181 F177:H177 I177:I181 K177:O181 J181 J177 J179" xr:uid="{8F90DE5A-E668-4E62-8E95-31C1AADAD524}">
      <formula1>9999999</formula1>
      <formula2>99999999</formula2>
    </dataValidation>
    <dataValidation type="list" showInputMessage="1" showErrorMessage="1" sqref="C117:C176" xr:uid="{E0E4079C-E58F-412F-BDD2-3D43C3D72BE2}">
      <formula1>Companies_list</formula1>
    </dataValidation>
    <dataValidation type="list" showInputMessage="1" showErrorMessage="1" sqref="H117:H176" xr:uid="{34D9EF84-4CA7-4EE0-B53C-4D7D2F000AC9}">
      <formula1>Projectname</formula1>
    </dataValidation>
    <dataValidation type="list" allowBlank="1" showInputMessage="1" showErrorMessage="1" sqref="K117:K176 G117:G176" xr:uid="{8E816F2D-9AB4-4E7A-975B-459B4A75EC49}">
      <formula1>Simple_options_list</formula1>
    </dataValidation>
    <dataValidation type="list" allowBlank="1" showInputMessage="1" showErrorMessage="1" sqref="B117:B176" xr:uid="{0CB8125E-B241-4B39-B0B7-14988E524ACF}">
      <formula1>Sector_list</formula1>
    </dataValidation>
    <dataValidation type="textLength" allowBlank="1" showInputMessage="1" showErrorMessage="1" errorTitle="Por favor, no editar estas celda" error="Por favor, no edite estas celdas" sqref="C182:N183" xr:uid="{5126473D-8871-4E84-B60D-50F6ABB2D556}">
      <formula1>10000</formula1>
      <formula2>50000</formula2>
    </dataValidation>
    <dataValidation type="list" allowBlank="1" showInputMessage="1" showErrorMessage="1" sqref="I15:I176" xr:uid="{C68E971B-8D72-4C94-97E6-2C7E8D0069EC}">
      <formula1>Currency_code_list</formula1>
    </dataValidation>
    <dataValidation type="list" allowBlank="1" showInputMessage="1" showErrorMessage="1" sqref="D117:D118 D161:D166 D121:D126 D129:D134 D137:D142 D145:D150 D153:D158 D169:D174" xr:uid="{75699D95-CB17-46C9-B5A6-0761E6EB03ED}">
      <formula1>Government_entities_list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9 E25 E31 E37 E43 E49 E55 E61 E67 E73 E79 E85 E91 E97 E103 E111 E119 E127 E135 E143 E151 E159 E167 E175 E105 E113 E121 E129 E137 E145 E153 E161 E169 E109 E117 E125 E133 E141 E149 E165 E157 E173" xr:uid="{A0187B3B-B13A-4F31-9E5A-A6A1580189B1}"/>
    <dataValidation type="list" allowBlank="1" showInputMessage="1" showErrorMessage="1" promptTitle="Organismo gubernamental receptor" prompt="Ingrese el nombre del organismo gubernamental receptor._x000a__x000a_Por favor, evite utilizar siglas e ingrese el nombre completo._x000a_" sqref="D111:D112 D119:D120 D127:D128 D135:D136 D143:D144 D151:D152 D159:D160 D167:D168 D175:D176 D20 D32 D26 D38 D44 D50 D56 D62 D68 D74 D80 D86 D92 D98 D104" xr:uid="{54931174-A79E-4B91-A07B-60491B611721}">
      <formula1>Government_entities_list</formula1>
    </dataValidation>
  </dataValidations>
  <hyperlinks>
    <hyperlink ref="C9:K9" r:id="rId1" display="If you have any questions, please contact data@eiti.org" xr:uid="{0A612583-4150-42D7-A684-4565A6D564C8}"/>
    <hyperlink ref="B13" r:id="rId2" location="r4-1" display="EITI Requirement 4.1" xr:uid="{2CB7AEC4-2195-48F9-939C-1C2145B7BA54}"/>
    <hyperlink ref="B13:N13" r:id="rId3" location="r4-1" display="Requisito EITI 4.1.c: Pagos de empresas ;  Requisito 4.7: Información a nivel de proyecto" xr:uid="{B2E40A87-9FC6-4165-BF17-01E5E49EFC4D}"/>
    <hyperlink ref="C194:G194" r:id="rId4" display="Give us your feedback or report a conflict in the data! Write to us at  data@eiti.org" xr:uid="{36AB79B7-5C5C-42A2-AE5B-078F4CD994D8}"/>
    <hyperlink ref="C193:G193" r:id="rId5" display="Puede acceder a la versión más reciente de las plantillas de datos resumidos en https://eiti.org/es/documento/plantilla-datos-resumidos-del-eiti" xr:uid="{CC6F0990-A968-4C63-AB6B-A32CE1C60396}"/>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1F409-ED6A-41CF-A83D-2F2B9B990B86}">
  <dimension ref="A1:AE246"/>
  <sheetViews>
    <sheetView showGridLines="0" topLeftCell="G34" zoomScale="75" zoomScaleNormal="75" workbookViewId="0">
      <selection activeCell="N76" sqref="N76:P76"/>
    </sheetView>
  </sheetViews>
  <sheetFormatPr defaultColWidth="9.26953125" defaultRowHeight="14" x14ac:dyDescent="0.35"/>
  <cols>
    <col min="1" max="1" width="38.7265625" style="287" bestFit="1" customWidth="1"/>
    <col min="2" max="3" width="17.54296875" style="287" customWidth="1"/>
    <col min="4" max="7" width="26.453125" style="287" customWidth="1"/>
    <col min="8" max="8" width="9.26953125" style="287"/>
    <col min="9" max="9" width="24.453125" style="287" customWidth="1"/>
    <col min="10" max="10" width="28.54296875" style="287" customWidth="1"/>
    <col min="11" max="11" width="20.453125" style="287" bestFit="1" customWidth="1"/>
    <col min="12" max="13" width="9.26953125" style="287"/>
    <col min="14" max="14" width="17.453125" style="287" customWidth="1"/>
    <col min="15" max="15" width="23.453125" style="287" customWidth="1"/>
    <col min="16" max="16" width="26.7265625" style="287" customWidth="1"/>
    <col min="17" max="18" width="9.26953125" style="287"/>
    <col min="19" max="19" width="61.7265625" style="287" customWidth="1"/>
    <col min="20" max="20" width="10.7265625" style="287" customWidth="1"/>
    <col min="21" max="26" width="9.26953125" style="287"/>
    <col min="27" max="27" width="10.453125" style="287" customWidth="1"/>
    <col min="28" max="28" width="9.26953125" style="287"/>
    <col min="29" max="29" width="15.54296875" style="287" customWidth="1"/>
    <col min="30" max="30" width="9.26953125" style="287"/>
    <col min="31" max="31" width="16" style="287" customWidth="1"/>
    <col min="32" max="16384" width="9.26953125" style="287"/>
  </cols>
  <sheetData>
    <row r="1" spans="1:31" x14ac:dyDescent="0.35">
      <c r="A1" s="286" t="s">
        <v>509</v>
      </c>
      <c r="I1" s="286" t="s">
        <v>510</v>
      </c>
      <c r="K1" s="286" t="s">
        <v>511</v>
      </c>
      <c r="N1" s="286" t="s">
        <v>512</v>
      </c>
      <c r="S1" s="286" t="s">
        <v>513</v>
      </c>
      <c r="AA1" s="286" t="s">
        <v>514</v>
      </c>
      <c r="AC1" s="286" t="s">
        <v>515</v>
      </c>
      <c r="AE1" s="286" t="s">
        <v>516</v>
      </c>
    </row>
    <row r="2" spans="1:31" ht="14.5" x14ac:dyDescent="0.35">
      <c r="A2" s="286" t="s">
        <v>517</v>
      </c>
      <c r="B2" s="286" t="s">
        <v>518</v>
      </c>
      <c r="C2" s="286" t="s">
        <v>52</v>
      </c>
      <c r="D2" s="286" t="s">
        <v>519</v>
      </c>
      <c r="E2" s="286" t="s">
        <v>520</v>
      </c>
      <c r="F2" s="286" t="s">
        <v>521</v>
      </c>
      <c r="G2" s="286" t="s">
        <v>414</v>
      </c>
      <c r="I2" s="287" t="s">
        <v>522</v>
      </c>
      <c r="K2" s="287" t="s">
        <v>522</v>
      </c>
      <c r="N2" s="288" t="s">
        <v>523</v>
      </c>
      <c r="O2" s="288" t="s">
        <v>524</v>
      </c>
      <c r="P2" s="288" t="s">
        <v>525</v>
      </c>
      <c r="S2" s="286" t="s">
        <v>526</v>
      </c>
      <c r="T2" s="286" t="s">
        <v>527</v>
      </c>
      <c r="U2" s="286" t="s">
        <v>528</v>
      </c>
      <c r="V2" s="286" t="s">
        <v>432</v>
      </c>
      <c r="W2" s="286" t="s">
        <v>433</v>
      </c>
      <c r="X2" s="286" t="s">
        <v>434</v>
      </c>
      <c r="Y2" s="286" t="s">
        <v>435</v>
      </c>
      <c r="AA2" s="286" t="s">
        <v>529</v>
      </c>
      <c r="AC2" s="287" t="s">
        <v>530</v>
      </c>
      <c r="AE2" s="287" t="s">
        <v>531</v>
      </c>
    </row>
    <row r="3" spans="1:31" x14ac:dyDescent="0.35">
      <c r="A3" s="287" t="s">
        <v>532</v>
      </c>
      <c r="B3" s="287" t="s">
        <v>533</v>
      </c>
      <c r="C3" s="287" t="s">
        <v>534</v>
      </c>
      <c r="D3" s="287" t="s">
        <v>535</v>
      </c>
      <c r="E3" s="287" t="s">
        <v>174</v>
      </c>
      <c r="F3" s="287">
        <v>840</v>
      </c>
      <c r="G3" s="287" t="s">
        <v>536</v>
      </c>
      <c r="I3" s="287" t="s">
        <v>537</v>
      </c>
      <c r="K3" s="289" t="s">
        <v>538</v>
      </c>
      <c r="N3" s="290" t="s">
        <v>539</v>
      </c>
      <c r="O3" s="290" t="s">
        <v>540</v>
      </c>
      <c r="P3" s="287" t="s">
        <v>541</v>
      </c>
      <c r="S3" s="287" t="s">
        <v>542</v>
      </c>
      <c r="T3" s="287" t="s">
        <v>543</v>
      </c>
      <c r="U3" s="287" t="s">
        <v>544</v>
      </c>
      <c r="V3" s="287" t="s">
        <v>545</v>
      </c>
      <c r="W3" s="287" t="s">
        <v>546</v>
      </c>
      <c r="X3" s="287" t="s">
        <v>542</v>
      </c>
      <c r="Y3" s="287" t="s">
        <v>542</v>
      </c>
      <c r="AA3" s="287" t="s">
        <v>547</v>
      </c>
      <c r="AC3" s="287" t="s">
        <v>548</v>
      </c>
      <c r="AE3" s="287" t="s">
        <v>549</v>
      </c>
    </row>
    <row r="4" spans="1:31" x14ac:dyDescent="0.35">
      <c r="A4" s="287" t="s">
        <v>550</v>
      </c>
      <c r="B4" s="287" t="s">
        <v>551</v>
      </c>
      <c r="C4" s="287" t="s">
        <v>552</v>
      </c>
      <c r="D4" s="287" t="s">
        <v>553</v>
      </c>
      <c r="E4" s="287" t="s">
        <v>554</v>
      </c>
      <c r="F4" s="287">
        <v>971</v>
      </c>
      <c r="G4" s="287" t="s">
        <v>555</v>
      </c>
      <c r="I4" s="287" t="s">
        <v>556</v>
      </c>
      <c r="K4" s="287" t="s">
        <v>557</v>
      </c>
      <c r="N4" s="290" t="s">
        <v>558</v>
      </c>
      <c r="O4" s="290" t="s">
        <v>559</v>
      </c>
      <c r="P4" s="287" t="s">
        <v>560</v>
      </c>
      <c r="S4" s="287" t="s">
        <v>561</v>
      </c>
      <c r="T4" s="287" t="s">
        <v>562</v>
      </c>
      <c r="U4" s="287" t="s">
        <v>563</v>
      </c>
      <c r="V4" s="287" t="s">
        <v>545</v>
      </c>
      <c r="W4" s="287" t="s">
        <v>546</v>
      </c>
      <c r="X4" s="287" t="s">
        <v>561</v>
      </c>
      <c r="Y4" s="287" t="s">
        <v>561</v>
      </c>
      <c r="AA4" s="287" t="s">
        <v>564</v>
      </c>
      <c r="AC4" s="287" t="s">
        <v>565</v>
      </c>
      <c r="AE4" s="287" t="s">
        <v>566</v>
      </c>
    </row>
    <row r="5" spans="1:31" x14ac:dyDescent="0.35">
      <c r="A5" s="287" t="s">
        <v>567</v>
      </c>
      <c r="B5" s="287" t="s">
        <v>568</v>
      </c>
      <c r="C5" s="287" t="s">
        <v>569</v>
      </c>
      <c r="D5" s="287" t="s">
        <v>570</v>
      </c>
      <c r="E5" s="287" t="s">
        <v>571</v>
      </c>
      <c r="F5" s="287">
        <v>978</v>
      </c>
      <c r="G5" s="287" t="s">
        <v>572</v>
      </c>
      <c r="I5" s="287" t="s">
        <v>573</v>
      </c>
      <c r="K5" s="287" t="s">
        <v>574</v>
      </c>
      <c r="N5" s="290" t="s">
        <v>575</v>
      </c>
      <c r="O5" s="290" t="s">
        <v>576</v>
      </c>
      <c r="P5" s="287" t="s">
        <v>577</v>
      </c>
      <c r="S5" s="287" t="s">
        <v>578</v>
      </c>
      <c r="T5" s="287" t="s">
        <v>579</v>
      </c>
      <c r="U5" s="287" t="s">
        <v>580</v>
      </c>
      <c r="V5" s="287" t="s">
        <v>545</v>
      </c>
      <c r="W5" s="287" t="s">
        <v>578</v>
      </c>
      <c r="X5" s="287" t="s">
        <v>578</v>
      </c>
      <c r="Y5" s="287" t="s">
        <v>578</v>
      </c>
      <c r="AA5" s="287" t="s">
        <v>85</v>
      </c>
      <c r="AC5" s="287" t="s">
        <v>581</v>
      </c>
      <c r="AE5" s="287" t="s">
        <v>582</v>
      </c>
    </row>
    <row r="6" spans="1:31" x14ac:dyDescent="0.35">
      <c r="A6" s="287" t="s">
        <v>583</v>
      </c>
      <c r="B6" s="287" t="s">
        <v>584</v>
      </c>
      <c r="C6" s="287" t="s">
        <v>585</v>
      </c>
      <c r="D6" s="287" t="s">
        <v>586</v>
      </c>
      <c r="E6" s="287" t="s">
        <v>587</v>
      </c>
      <c r="F6" s="287">
        <v>8</v>
      </c>
      <c r="G6" s="287" t="s">
        <v>588</v>
      </c>
      <c r="I6" s="287" t="s">
        <v>88</v>
      </c>
      <c r="K6" s="287" t="s">
        <v>589</v>
      </c>
      <c r="N6" s="290" t="s">
        <v>590</v>
      </c>
      <c r="O6" s="290" t="s">
        <v>591</v>
      </c>
      <c r="P6" s="287" t="s">
        <v>592</v>
      </c>
      <c r="S6" s="287" t="s">
        <v>593</v>
      </c>
      <c r="T6" s="287" t="s">
        <v>594</v>
      </c>
      <c r="U6" s="287" t="s">
        <v>595</v>
      </c>
      <c r="V6" s="287" t="s">
        <v>545</v>
      </c>
      <c r="W6" s="287" t="s">
        <v>593</v>
      </c>
      <c r="X6" s="287" t="s">
        <v>593</v>
      </c>
      <c r="Y6" s="287" t="s">
        <v>593</v>
      </c>
      <c r="AA6" s="287" t="s">
        <v>596</v>
      </c>
      <c r="AC6" s="287" t="s">
        <v>597</v>
      </c>
      <c r="AE6" s="287" t="s">
        <v>598</v>
      </c>
    </row>
    <row r="7" spans="1:31" x14ac:dyDescent="0.35">
      <c r="A7" s="287" t="s">
        <v>599</v>
      </c>
      <c r="B7" s="287" t="s">
        <v>600</v>
      </c>
      <c r="C7" s="287" t="s">
        <v>601</v>
      </c>
      <c r="D7" s="287" t="s">
        <v>602</v>
      </c>
      <c r="E7" s="287" t="s">
        <v>603</v>
      </c>
      <c r="F7" s="287">
        <v>12</v>
      </c>
      <c r="G7" s="287" t="s">
        <v>604</v>
      </c>
      <c r="I7" s="287" t="s">
        <v>589</v>
      </c>
      <c r="K7" s="287" t="s">
        <v>605</v>
      </c>
      <c r="N7" s="290" t="s">
        <v>606</v>
      </c>
      <c r="O7" s="290" t="s">
        <v>607</v>
      </c>
      <c r="P7" s="287" t="s">
        <v>608</v>
      </c>
      <c r="S7" s="287" t="s">
        <v>609</v>
      </c>
      <c r="T7" s="287" t="s">
        <v>610</v>
      </c>
      <c r="U7" s="287" t="s">
        <v>611</v>
      </c>
      <c r="V7" s="287" t="s">
        <v>545</v>
      </c>
      <c r="W7" s="287" t="s">
        <v>612</v>
      </c>
      <c r="X7" s="287" t="s">
        <v>609</v>
      </c>
      <c r="Y7" s="287" t="s">
        <v>609</v>
      </c>
      <c r="AA7" s="287" t="s">
        <v>589</v>
      </c>
      <c r="AC7" s="287" t="s">
        <v>613</v>
      </c>
      <c r="AE7" s="287" t="s">
        <v>614</v>
      </c>
    </row>
    <row r="8" spans="1:31" x14ac:dyDescent="0.35">
      <c r="A8" s="287" t="s">
        <v>615</v>
      </c>
      <c r="B8" s="287" t="s">
        <v>616</v>
      </c>
      <c r="C8" s="287" t="s">
        <v>617</v>
      </c>
      <c r="D8" s="287" t="s">
        <v>618</v>
      </c>
      <c r="E8" s="287" t="s">
        <v>174</v>
      </c>
      <c r="F8" s="287">
        <v>840</v>
      </c>
      <c r="G8" s="287" t="s">
        <v>536</v>
      </c>
      <c r="N8" s="290" t="s">
        <v>619</v>
      </c>
      <c r="O8" s="290" t="s">
        <v>620</v>
      </c>
      <c r="P8" s="287" t="str">
        <f>Table5_Commodities_list[[#This Row],[HS Product Description]]&amp;", volumen"</f>
        <v>Ferroaleaciones (7202), volumen</v>
      </c>
      <c r="S8" s="287" t="s">
        <v>621</v>
      </c>
      <c r="T8" s="287" t="s">
        <v>622</v>
      </c>
      <c r="U8" s="287" t="s">
        <v>623</v>
      </c>
      <c r="V8" s="287" t="s">
        <v>545</v>
      </c>
      <c r="W8" s="287" t="s">
        <v>612</v>
      </c>
      <c r="X8" s="287" t="s">
        <v>621</v>
      </c>
      <c r="Y8" s="287" t="s">
        <v>621</v>
      </c>
      <c r="AA8" s="287" t="s">
        <v>624</v>
      </c>
      <c r="AC8" s="287" t="s">
        <v>589</v>
      </c>
    </row>
    <row r="9" spans="1:31" x14ac:dyDescent="0.35">
      <c r="A9" s="287" t="s">
        <v>625</v>
      </c>
      <c r="B9" s="287" t="s">
        <v>626</v>
      </c>
      <c r="C9" s="287" t="s">
        <v>627</v>
      </c>
      <c r="D9" s="287" t="s">
        <v>628</v>
      </c>
      <c r="E9" s="287" t="s">
        <v>571</v>
      </c>
      <c r="F9" s="287">
        <v>978</v>
      </c>
      <c r="G9" s="287" t="s">
        <v>572</v>
      </c>
      <c r="I9" s="286" t="s">
        <v>629</v>
      </c>
      <c r="N9" s="290" t="s">
        <v>630</v>
      </c>
      <c r="O9" s="290" t="s">
        <v>631</v>
      </c>
      <c r="P9" s="287" t="s">
        <v>632</v>
      </c>
      <c r="S9" s="287" t="s">
        <v>633</v>
      </c>
      <c r="T9" s="287" t="s">
        <v>634</v>
      </c>
      <c r="U9" s="287" t="s">
        <v>635</v>
      </c>
      <c r="V9" s="287" t="s">
        <v>545</v>
      </c>
      <c r="W9" s="287" t="s">
        <v>612</v>
      </c>
      <c r="X9" s="287" t="s">
        <v>636</v>
      </c>
      <c r="Y9" s="287" t="s">
        <v>633</v>
      </c>
      <c r="AA9" s="287" t="s">
        <v>613</v>
      </c>
    </row>
    <row r="10" spans="1:31" x14ac:dyDescent="0.35">
      <c r="A10" s="287" t="s">
        <v>637</v>
      </c>
      <c r="B10" s="287" t="s">
        <v>638</v>
      </c>
      <c r="C10" s="287" t="s">
        <v>639</v>
      </c>
      <c r="D10" s="287" t="s">
        <v>640</v>
      </c>
      <c r="E10" s="287" t="s">
        <v>641</v>
      </c>
      <c r="F10" s="287">
        <v>973</v>
      </c>
      <c r="G10" s="287" t="s">
        <v>642</v>
      </c>
      <c r="I10" s="291" t="s">
        <v>520</v>
      </c>
      <c r="J10" s="291" t="s">
        <v>521</v>
      </c>
      <c r="K10" s="292" t="s">
        <v>414</v>
      </c>
      <c r="N10" s="290" t="s">
        <v>643</v>
      </c>
      <c r="O10" s="290" t="s">
        <v>644</v>
      </c>
      <c r="P10" s="287" t="s">
        <v>645</v>
      </c>
      <c r="S10" s="287" t="s">
        <v>646</v>
      </c>
      <c r="T10" s="287" t="s">
        <v>647</v>
      </c>
      <c r="U10" s="287" t="s">
        <v>648</v>
      </c>
      <c r="V10" s="287" t="s">
        <v>545</v>
      </c>
      <c r="W10" s="287" t="s">
        <v>612</v>
      </c>
      <c r="X10" s="287" t="s">
        <v>636</v>
      </c>
      <c r="Y10" s="287" t="s">
        <v>646</v>
      </c>
    </row>
    <row r="11" spans="1:31" x14ac:dyDescent="0.35">
      <c r="A11" s="287" t="s">
        <v>649</v>
      </c>
      <c r="B11" s="287" t="s">
        <v>650</v>
      </c>
      <c r="C11" s="287" t="s">
        <v>651</v>
      </c>
      <c r="D11" s="287" t="s">
        <v>652</v>
      </c>
      <c r="E11" s="287" t="s">
        <v>653</v>
      </c>
      <c r="F11" s="287">
        <v>951</v>
      </c>
      <c r="G11" s="287" t="s">
        <v>654</v>
      </c>
      <c r="I11" s="293" t="s">
        <v>655</v>
      </c>
      <c r="J11" s="293">
        <v>784</v>
      </c>
      <c r="K11" s="294" t="s">
        <v>656</v>
      </c>
      <c r="N11" s="290" t="s">
        <v>657</v>
      </c>
      <c r="O11" s="290" t="s">
        <v>658</v>
      </c>
      <c r="P11" s="287" t="s">
        <v>659</v>
      </c>
      <c r="S11" s="287" t="s">
        <v>660</v>
      </c>
      <c r="T11" s="287" t="s">
        <v>661</v>
      </c>
      <c r="U11" s="287" t="s">
        <v>662</v>
      </c>
      <c r="V11" s="287" t="s">
        <v>545</v>
      </c>
      <c r="W11" s="287" t="s">
        <v>612</v>
      </c>
      <c r="X11" s="287" t="s">
        <v>636</v>
      </c>
      <c r="Y11" s="287" t="s">
        <v>660</v>
      </c>
    </row>
    <row r="12" spans="1:31" x14ac:dyDescent="0.35">
      <c r="A12" s="287" t="s">
        <v>663</v>
      </c>
      <c r="B12" s="287" t="s">
        <v>664</v>
      </c>
      <c r="C12" s="287" t="s">
        <v>665</v>
      </c>
      <c r="D12" s="287" t="s">
        <v>666</v>
      </c>
      <c r="E12" s="287" t="s">
        <v>653</v>
      </c>
      <c r="F12" s="287">
        <v>951</v>
      </c>
      <c r="G12" s="287" t="s">
        <v>654</v>
      </c>
      <c r="I12" s="293" t="s">
        <v>554</v>
      </c>
      <c r="J12" s="293">
        <v>971</v>
      </c>
      <c r="K12" s="294" t="s">
        <v>555</v>
      </c>
      <c r="N12" s="290" t="s">
        <v>667</v>
      </c>
      <c r="O12" s="290" t="s">
        <v>668</v>
      </c>
      <c r="P12" s="287" t="s">
        <v>669</v>
      </c>
      <c r="S12" s="287" t="s">
        <v>670</v>
      </c>
      <c r="T12" s="287" t="s">
        <v>671</v>
      </c>
      <c r="U12" s="287" t="s">
        <v>672</v>
      </c>
      <c r="V12" s="287" t="s">
        <v>545</v>
      </c>
      <c r="W12" s="287" t="s">
        <v>673</v>
      </c>
      <c r="X12" s="287" t="s">
        <v>670</v>
      </c>
      <c r="Y12" s="287" t="s">
        <v>670</v>
      </c>
    </row>
    <row r="13" spans="1:31" x14ac:dyDescent="0.35">
      <c r="A13" s="287" t="s">
        <v>51</v>
      </c>
      <c r="B13" s="287" t="s">
        <v>674</v>
      </c>
      <c r="C13" s="287" t="s">
        <v>53</v>
      </c>
      <c r="D13" s="287" t="s">
        <v>675</v>
      </c>
      <c r="E13" s="287" t="s">
        <v>57</v>
      </c>
      <c r="F13" s="287">
        <v>32</v>
      </c>
      <c r="G13" s="287" t="s">
        <v>55</v>
      </c>
      <c r="I13" s="293" t="s">
        <v>587</v>
      </c>
      <c r="J13" s="293">
        <v>8</v>
      </c>
      <c r="K13" s="294" t="s">
        <v>588</v>
      </c>
      <c r="N13" s="290" t="s">
        <v>676</v>
      </c>
      <c r="O13" s="290" t="s">
        <v>677</v>
      </c>
      <c r="P13" s="287" t="s">
        <v>678</v>
      </c>
      <c r="S13" s="287" t="s">
        <v>679</v>
      </c>
      <c r="T13" s="287" t="s">
        <v>680</v>
      </c>
      <c r="U13" s="287" t="s">
        <v>681</v>
      </c>
      <c r="V13" s="287" t="s">
        <v>545</v>
      </c>
      <c r="W13" s="287" t="s">
        <v>673</v>
      </c>
      <c r="X13" s="287" t="s">
        <v>679</v>
      </c>
      <c r="Y13" s="287" t="s">
        <v>679</v>
      </c>
    </row>
    <row r="14" spans="1:31" x14ac:dyDescent="0.35">
      <c r="A14" s="287" t="s">
        <v>682</v>
      </c>
      <c r="B14" s="287" t="s">
        <v>683</v>
      </c>
      <c r="C14" s="287" t="s">
        <v>684</v>
      </c>
      <c r="D14" s="287" t="s">
        <v>685</v>
      </c>
      <c r="E14" s="287" t="s">
        <v>686</v>
      </c>
      <c r="F14" s="287">
        <v>51</v>
      </c>
      <c r="G14" s="287" t="s">
        <v>687</v>
      </c>
      <c r="I14" s="293" t="s">
        <v>686</v>
      </c>
      <c r="J14" s="293">
        <v>51</v>
      </c>
      <c r="K14" s="294" t="s">
        <v>687</v>
      </c>
      <c r="N14" s="290" t="s">
        <v>688</v>
      </c>
      <c r="O14" s="290" t="s">
        <v>689</v>
      </c>
      <c r="P14" s="287" t="s">
        <v>690</v>
      </c>
      <c r="S14" s="287" t="s">
        <v>691</v>
      </c>
      <c r="T14" s="287" t="s">
        <v>692</v>
      </c>
      <c r="U14" s="287" t="s">
        <v>693</v>
      </c>
      <c r="V14" s="287" t="s">
        <v>545</v>
      </c>
      <c r="W14" s="287" t="s">
        <v>673</v>
      </c>
      <c r="X14" s="287" t="s">
        <v>691</v>
      </c>
      <c r="Y14" s="287" t="s">
        <v>691</v>
      </c>
    </row>
    <row r="15" spans="1:31" x14ac:dyDescent="0.35">
      <c r="A15" s="287" t="s">
        <v>694</v>
      </c>
      <c r="B15" s="287" t="s">
        <v>695</v>
      </c>
      <c r="C15" s="287" t="s">
        <v>696</v>
      </c>
      <c r="D15" s="287" t="s">
        <v>697</v>
      </c>
      <c r="E15" s="287" t="s">
        <v>698</v>
      </c>
      <c r="F15" s="287">
        <v>533</v>
      </c>
      <c r="G15" s="287" t="s">
        <v>699</v>
      </c>
      <c r="I15" s="293" t="s">
        <v>700</v>
      </c>
      <c r="J15" s="293">
        <v>532</v>
      </c>
      <c r="K15" s="294" t="s">
        <v>701</v>
      </c>
      <c r="N15" s="290" t="s">
        <v>702</v>
      </c>
      <c r="O15" s="290" t="s">
        <v>703</v>
      </c>
      <c r="P15" s="287" t="s">
        <v>704</v>
      </c>
      <c r="S15" s="287" t="s">
        <v>705</v>
      </c>
      <c r="T15" s="287" t="s">
        <v>706</v>
      </c>
      <c r="U15" s="287" t="s">
        <v>707</v>
      </c>
      <c r="V15" s="287" t="s">
        <v>545</v>
      </c>
      <c r="W15" s="287" t="s">
        <v>705</v>
      </c>
      <c r="X15" s="287" t="s">
        <v>705</v>
      </c>
      <c r="Y15" s="287" t="s">
        <v>705</v>
      </c>
    </row>
    <row r="16" spans="1:31" x14ac:dyDescent="0.35">
      <c r="A16" s="287" t="s">
        <v>708</v>
      </c>
      <c r="B16" s="287" t="s">
        <v>709</v>
      </c>
      <c r="C16" s="287" t="s">
        <v>710</v>
      </c>
      <c r="D16" s="287" t="s">
        <v>711</v>
      </c>
      <c r="E16" s="287" t="s">
        <v>712</v>
      </c>
      <c r="F16" s="287">
        <v>36</v>
      </c>
      <c r="G16" s="287" t="s">
        <v>713</v>
      </c>
      <c r="I16" s="293" t="s">
        <v>641</v>
      </c>
      <c r="J16" s="293">
        <v>973</v>
      </c>
      <c r="K16" s="294" t="s">
        <v>642</v>
      </c>
      <c r="N16" s="290" t="s">
        <v>714</v>
      </c>
      <c r="O16" s="290" t="s">
        <v>715</v>
      </c>
      <c r="P16" s="287" t="s">
        <v>716</v>
      </c>
      <c r="S16" s="287" t="s">
        <v>717</v>
      </c>
      <c r="T16" s="287" t="s">
        <v>718</v>
      </c>
      <c r="U16" s="287" t="s">
        <v>719</v>
      </c>
      <c r="V16" s="287" t="s">
        <v>720</v>
      </c>
      <c r="W16" s="287" t="s">
        <v>717</v>
      </c>
      <c r="X16" s="287" t="s">
        <v>717</v>
      </c>
      <c r="Y16" s="287" t="s">
        <v>717</v>
      </c>
    </row>
    <row r="17" spans="1:25" x14ac:dyDescent="0.35">
      <c r="A17" s="287" t="s">
        <v>721</v>
      </c>
      <c r="B17" s="287" t="s">
        <v>722</v>
      </c>
      <c r="C17" s="287" t="s">
        <v>723</v>
      </c>
      <c r="D17" s="287" t="s">
        <v>724</v>
      </c>
      <c r="E17" s="287" t="s">
        <v>571</v>
      </c>
      <c r="F17" s="287">
        <v>978</v>
      </c>
      <c r="G17" s="287" t="s">
        <v>572</v>
      </c>
      <c r="I17" s="293" t="s">
        <v>57</v>
      </c>
      <c r="J17" s="293">
        <v>32</v>
      </c>
      <c r="K17" s="294" t="s">
        <v>55</v>
      </c>
      <c r="N17" s="290" t="s">
        <v>725</v>
      </c>
      <c r="O17" s="290" t="s">
        <v>726</v>
      </c>
      <c r="P17" s="287" t="s">
        <v>727</v>
      </c>
      <c r="S17" s="287" t="s">
        <v>728</v>
      </c>
      <c r="T17" s="287" t="s">
        <v>729</v>
      </c>
      <c r="U17" s="287" t="s">
        <v>730</v>
      </c>
      <c r="V17" s="287" t="s">
        <v>731</v>
      </c>
      <c r="W17" s="287" t="s">
        <v>732</v>
      </c>
      <c r="X17" s="287" t="s">
        <v>733</v>
      </c>
      <c r="Y17" s="287" t="s">
        <v>728</v>
      </c>
    </row>
    <row r="18" spans="1:25" x14ac:dyDescent="0.35">
      <c r="A18" s="287" t="s">
        <v>734</v>
      </c>
      <c r="B18" s="287" t="s">
        <v>735</v>
      </c>
      <c r="C18" s="287" t="s">
        <v>736</v>
      </c>
      <c r="D18" s="287" t="s">
        <v>737</v>
      </c>
      <c r="E18" s="287" t="s">
        <v>738</v>
      </c>
      <c r="F18" s="287">
        <v>944</v>
      </c>
      <c r="G18" s="287" t="s">
        <v>739</v>
      </c>
      <c r="I18" s="293" t="s">
        <v>712</v>
      </c>
      <c r="J18" s="293">
        <v>36</v>
      </c>
      <c r="K18" s="294" t="s">
        <v>713</v>
      </c>
      <c r="N18" s="290" t="s">
        <v>740</v>
      </c>
      <c r="O18" s="290" t="s">
        <v>741</v>
      </c>
      <c r="P18" s="287" t="s">
        <v>742</v>
      </c>
      <c r="S18" s="287" t="s">
        <v>743</v>
      </c>
      <c r="T18" s="287" t="s">
        <v>744</v>
      </c>
      <c r="U18" s="287" t="s">
        <v>745</v>
      </c>
      <c r="V18" s="287" t="s">
        <v>731</v>
      </c>
      <c r="W18" s="287" t="s">
        <v>732</v>
      </c>
      <c r="X18" s="287" t="s">
        <v>733</v>
      </c>
      <c r="Y18" s="287" t="s">
        <v>743</v>
      </c>
    </row>
    <row r="19" spans="1:25" x14ac:dyDescent="0.35">
      <c r="A19" s="287" t="s">
        <v>746</v>
      </c>
      <c r="B19" s="287" t="s">
        <v>747</v>
      </c>
      <c r="C19" s="287" t="s">
        <v>748</v>
      </c>
      <c r="D19" s="287" t="s">
        <v>749</v>
      </c>
      <c r="E19" s="287" t="s">
        <v>750</v>
      </c>
      <c r="F19" s="287">
        <v>44</v>
      </c>
      <c r="G19" s="287" t="s">
        <v>751</v>
      </c>
      <c r="I19" s="293" t="s">
        <v>698</v>
      </c>
      <c r="J19" s="293">
        <v>533</v>
      </c>
      <c r="K19" s="294" t="s">
        <v>699</v>
      </c>
      <c r="N19" s="290" t="s">
        <v>752</v>
      </c>
      <c r="O19" s="290" t="s">
        <v>753</v>
      </c>
      <c r="P19" s="287" t="s">
        <v>754</v>
      </c>
      <c r="S19" s="287" t="s">
        <v>755</v>
      </c>
      <c r="T19" s="287" t="s">
        <v>756</v>
      </c>
      <c r="U19" s="287" t="s">
        <v>757</v>
      </c>
      <c r="V19" s="287" t="s">
        <v>731</v>
      </c>
      <c r="W19" s="287" t="s">
        <v>732</v>
      </c>
      <c r="X19" s="287" t="s">
        <v>755</v>
      </c>
      <c r="Y19" s="287" t="s">
        <v>755</v>
      </c>
    </row>
    <row r="20" spans="1:25" x14ac:dyDescent="0.35">
      <c r="A20" s="287" t="s">
        <v>758</v>
      </c>
      <c r="B20" s="287" t="s">
        <v>759</v>
      </c>
      <c r="C20" s="287" t="s">
        <v>760</v>
      </c>
      <c r="D20" s="287" t="s">
        <v>761</v>
      </c>
      <c r="E20" s="287" t="s">
        <v>762</v>
      </c>
      <c r="F20" s="287">
        <v>48</v>
      </c>
      <c r="G20" s="287" t="s">
        <v>763</v>
      </c>
      <c r="I20" s="293" t="s">
        <v>738</v>
      </c>
      <c r="J20" s="293">
        <v>944</v>
      </c>
      <c r="K20" s="294" t="s">
        <v>739</v>
      </c>
      <c r="N20" s="290" t="s">
        <v>764</v>
      </c>
      <c r="O20" s="290" t="s">
        <v>765</v>
      </c>
      <c r="P20" s="287" t="s">
        <v>766</v>
      </c>
      <c r="S20" s="287" t="s">
        <v>767</v>
      </c>
      <c r="T20" s="287" t="s">
        <v>768</v>
      </c>
      <c r="U20" s="287" t="s">
        <v>769</v>
      </c>
      <c r="V20" s="287" t="s">
        <v>731</v>
      </c>
      <c r="W20" s="287" t="s">
        <v>732</v>
      </c>
      <c r="X20" s="287" t="s">
        <v>770</v>
      </c>
      <c r="Y20" s="287" t="s">
        <v>767</v>
      </c>
    </row>
    <row r="21" spans="1:25" x14ac:dyDescent="0.35">
      <c r="A21" s="287" t="s">
        <v>771</v>
      </c>
      <c r="B21" s="287" t="s">
        <v>772</v>
      </c>
      <c r="C21" s="287" t="s">
        <v>773</v>
      </c>
      <c r="D21" s="287" t="s">
        <v>774</v>
      </c>
      <c r="E21" s="287" t="s">
        <v>775</v>
      </c>
      <c r="F21" s="287">
        <v>50</v>
      </c>
      <c r="G21" s="287" t="s">
        <v>776</v>
      </c>
      <c r="I21" s="293" t="s">
        <v>777</v>
      </c>
      <c r="J21" s="293">
        <v>977</v>
      </c>
      <c r="K21" s="294" t="s">
        <v>778</v>
      </c>
      <c r="N21" s="290" t="s">
        <v>779</v>
      </c>
      <c r="O21" s="290" t="s">
        <v>780</v>
      </c>
      <c r="P21" s="287" t="s">
        <v>781</v>
      </c>
      <c r="S21" s="287" t="s">
        <v>782</v>
      </c>
      <c r="T21" s="287" t="s">
        <v>783</v>
      </c>
      <c r="U21" s="287" t="s">
        <v>784</v>
      </c>
      <c r="V21" s="287" t="s">
        <v>731</v>
      </c>
      <c r="W21" s="287" t="s">
        <v>732</v>
      </c>
      <c r="X21" s="287" t="s">
        <v>770</v>
      </c>
      <c r="Y21" s="287" t="s">
        <v>782</v>
      </c>
    </row>
    <row r="22" spans="1:25" x14ac:dyDescent="0.35">
      <c r="A22" s="287" t="s">
        <v>785</v>
      </c>
      <c r="B22" s="287" t="s">
        <v>786</v>
      </c>
      <c r="C22" s="287" t="s">
        <v>787</v>
      </c>
      <c r="D22" s="287" t="s">
        <v>788</v>
      </c>
      <c r="E22" s="287" t="s">
        <v>789</v>
      </c>
      <c r="F22" s="287">
        <v>52</v>
      </c>
      <c r="G22" s="287" t="s">
        <v>790</v>
      </c>
      <c r="I22" s="293" t="s">
        <v>789</v>
      </c>
      <c r="J22" s="293">
        <v>52</v>
      </c>
      <c r="K22" s="294" t="s">
        <v>790</v>
      </c>
      <c r="N22" s="290" t="s">
        <v>791</v>
      </c>
      <c r="O22" s="290" t="s">
        <v>792</v>
      </c>
      <c r="P22" s="287" t="s">
        <v>793</v>
      </c>
      <c r="S22" s="287" t="s">
        <v>794</v>
      </c>
      <c r="T22" s="287" t="s">
        <v>795</v>
      </c>
      <c r="U22" s="287" t="s">
        <v>796</v>
      </c>
      <c r="V22" s="287" t="s">
        <v>731</v>
      </c>
      <c r="W22" s="287" t="s">
        <v>732</v>
      </c>
      <c r="X22" s="287" t="s">
        <v>770</v>
      </c>
      <c r="Y22" s="287" t="s">
        <v>797</v>
      </c>
    </row>
    <row r="23" spans="1:25" x14ac:dyDescent="0.35">
      <c r="A23" s="287" t="s">
        <v>798</v>
      </c>
      <c r="B23" s="287" t="s">
        <v>799</v>
      </c>
      <c r="C23" s="287" t="s">
        <v>800</v>
      </c>
      <c r="D23" s="287" t="s">
        <v>801</v>
      </c>
      <c r="E23" s="287" t="s">
        <v>802</v>
      </c>
      <c r="F23" s="287">
        <v>974</v>
      </c>
      <c r="G23" s="287" t="s">
        <v>803</v>
      </c>
      <c r="I23" s="293" t="s">
        <v>775</v>
      </c>
      <c r="J23" s="293">
        <v>50</v>
      </c>
      <c r="K23" s="294" t="s">
        <v>776</v>
      </c>
      <c r="N23" s="290" t="s">
        <v>804</v>
      </c>
      <c r="O23" s="290" t="s">
        <v>805</v>
      </c>
      <c r="P23" s="287" t="s">
        <v>806</v>
      </c>
      <c r="S23" s="287" t="s">
        <v>807</v>
      </c>
      <c r="T23" s="287" t="s">
        <v>808</v>
      </c>
      <c r="U23" s="287" t="s">
        <v>809</v>
      </c>
      <c r="V23" s="287" t="s">
        <v>731</v>
      </c>
      <c r="W23" s="287" t="s">
        <v>732</v>
      </c>
      <c r="X23" s="287" t="s">
        <v>770</v>
      </c>
      <c r="Y23" s="287" t="s">
        <v>797</v>
      </c>
    </row>
    <row r="24" spans="1:25" x14ac:dyDescent="0.35">
      <c r="A24" s="287" t="s">
        <v>810</v>
      </c>
      <c r="B24" s="287" t="s">
        <v>811</v>
      </c>
      <c r="C24" s="287" t="s">
        <v>812</v>
      </c>
      <c r="D24" s="287" t="s">
        <v>813</v>
      </c>
      <c r="E24" s="287" t="s">
        <v>571</v>
      </c>
      <c r="F24" s="287">
        <v>978</v>
      </c>
      <c r="G24" s="287" t="s">
        <v>572</v>
      </c>
      <c r="I24" s="293" t="s">
        <v>814</v>
      </c>
      <c r="J24" s="293">
        <v>975</v>
      </c>
      <c r="K24" s="294" t="s">
        <v>815</v>
      </c>
      <c r="N24" s="290" t="s">
        <v>816</v>
      </c>
      <c r="O24" s="290" t="s">
        <v>817</v>
      </c>
      <c r="P24" s="287" t="s">
        <v>818</v>
      </c>
      <c r="S24" s="287" t="s">
        <v>819</v>
      </c>
      <c r="T24" s="287" t="s">
        <v>820</v>
      </c>
      <c r="U24" s="287" t="s">
        <v>821</v>
      </c>
      <c r="V24" s="287" t="s">
        <v>731</v>
      </c>
      <c r="W24" s="287" t="s">
        <v>732</v>
      </c>
      <c r="X24" s="287" t="s">
        <v>770</v>
      </c>
      <c r="Y24" s="287" t="s">
        <v>819</v>
      </c>
    </row>
    <row r="25" spans="1:25" x14ac:dyDescent="0.35">
      <c r="A25" s="287" t="s">
        <v>822</v>
      </c>
      <c r="B25" s="287" t="s">
        <v>823</v>
      </c>
      <c r="C25" s="287" t="s">
        <v>824</v>
      </c>
      <c r="D25" s="287" t="s">
        <v>825</v>
      </c>
      <c r="E25" s="287" t="s">
        <v>826</v>
      </c>
      <c r="F25" s="287">
        <v>84</v>
      </c>
      <c r="G25" s="287" t="s">
        <v>827</v>
      </c>
      <c r="I25" s="293" t="s">
        <v>762</v>
      </c>
      <c r="J25" s="293">
        <v>48</v>
      </c>
      <c r="K25" s="294" t="s">
        <v>763</v>
      </c>
      <c r="N25" s="290" t="s">
        <v>828</v>
      </c>
      <c r="O25" s="290" t="s">
        <v>829</v>
      </c>
      <c r="P25" s="287" t="s">
        <v>830</v>
      </c>
      <c r="S25" s="287" t="s">
        <v>831</v>
      </c>
      <c r="T25" s="287" t="s">
        <v>832</v>
      </c>
      <c r="U25" s="287" t="s">
        <v>833</v>
      </c>
      <c r="V25" s="287" t="s">
        <v>731</v>
      </c>
      <c r="W25" s="287" t="s">
        <v>732</v>
      </c>
      <c r="X25" s="287" t="s">
        <v>770</v>
      </c>
      <c r="Y25" s="287" t="s">
        <v>831</v>
      </c>
    </row>
    <row r="26" spans="1:25" x14ac:dyDescent="0.35">
      <c r="A26" s="287" t="s">
        <v>834</v>
      </c>
      <c r="B26" s="287" t="s">
        <v>835</v>
      </c>
      <c r="C26" s="287" t="s">
        <v>836</v>
      </c>
      <c r="D26" s="287" t="s">
        <v>837</v>
      </c>
      <c r="E26" s="287" t="s">
        <v>838</v>
      </c>
      <c r="F26" s="287">
        <v>952</v>
      </c>
      <c r="G26" s="287" t="s">
        <v>839</v>
      </c>
      <c r="I26" s="293" t="s">
        <v>840</v>
      </c>
      <c r="J26" s="293">
        <v>108</v>
      </c>
      <c r="K26" s="294" t="s">
        <v>841</v>
      </c>
      <c r="N26" s="290" t="s">
        <v>842</v>
      </c>
      <c r="O26" s="290" t="s">
        <v>843</v>
      </c>
      <c r="P26" s="287" t="s">
        <v>844</v>
      </c>
      <c r="S26" s="287" t="s">
        <v>845</v>
      </c>
      <c r="T26" s="287" t="s">
        <v>846</v>
      </c>
      <c r="U26" s="287" t="s">
        <v>847</v>
      </c>
      <c r="V26" s="287" t="s">
        <v>731</v>
      </c>
      <c r="W26" s="287" t="s">
        <v>848</v>
      </c>
      <c r="X26" s="287" t="s">
        <v>845</v>
      </c>
      <c r="Y26" s="287" t="s">
        <v>845</v>
      </c>
    </row>
    <row r="27" spans="1:25" x14ac:dyDescent="0.35">
      <c r="A27" s="287" t="s">
        <v>849</v>
      </c>
      <c r="B27" s="287" t="s">
        <v>850</v>
      </c>
      <c r="C27" s="287" t="s">
        <v>851</v>
      </c>
      <c r="D27" s="287" t="s">
        <v>852</v>
      </c>
      <c r="E27" s="287" t="s">
        <v>853</v>
      </c>
      <c r="F27" s="287">
        <v>60</v>
      </c>
      <c r="G27" s="287" t="s">
        <v>854</v>
      </c>
      <c r="I27" s="293" t="s">
        <v>853</v>
      </c>
      <c r="J27" s="293">
        <v>60</v>
      </c>
      <c r="K27" s="294" t="s">
        <v>854</v>
      </c>
      <c r="N27" s="290" t="s">
        <v>855</v>
      </c>
      <c r="O27" s="290" t="s">
        <v>856</v>
      </c>
      <c r="P27" s="287" t="s">
        <v>857</v>
      </c>
      <c r="S27" s="287" t="s">
        <v>858</v>
      </c>
      <c r="T27" s="287" t="s">
        <v>859</v>
      </c>
      <c r="U27" s="287" t="s">
        <v>860</v>
      </c>
      <c r="V27" s="287" t="s">
        <v>731</v>
      </c>
      <c r="W27" s="287" t="s">
        <v>848</v>
      </c>
      <c r="X27" s="287" t="s">
        <v>858</v>
      </c>
      <c r="Y27" s="287" t="s">
        <v>858</v>
      </c>
    </row>
    <row r="28" spans="1:25" x14ac:dyDescent="0.35">
      <c r="A28" s="287" t="s">
        <v>861</v>
      </c>
      <c r="B28" s="287" t="s">
        <v>862</v>
      </c>
      <c r="C28" s="287" t="s">
        <v>863</v>
      </c>
      <c r="D28" s="287" t="s">
        <v>864</v>
      </c>
      <c r="E28" s="287" t="s">
        <v>863</v>
      </c>
      <c r="F28" s="287">
        <v>64</v>
      </c>
      <c r="G28" s="287" t="s">
        <v>865</v>
      </c>
      <c r="I28" s="293" t="s">
        <v>866</v>
      </c>
      <c r="J28" s="293">
        <v>96</v>
      </c>
      <c r="K28" s="294" t="s">
        <v>867</v>
      </c>
      <c r="N28" s="290" t="s">
        <v>868</v>
      </c>
      <c r="O28" s="290" t="s">
        <v>869</v>
      </c>
      <c r="P28" s="287" t="s">
        <v>870</v>
      </c>
      <c r="S28" s="287" t="s">
        <v>871</v>
      </c>
      <c r="T28" s="287" t="s">
        <v>872</v>
      </c>
      <c r="U28" s="287" t="s">
        <v>873</v>
      </c>
      <c r="V28" s="287" t="s">
        <v>731</v>
      </c>
      <c r="W28" s="287" t="s">
        <v>871</v>
      </c>
      <c r="X28" s="287" t="s">
        <v>871</v>
      </c>
      <c r="Y28" s="287" t="s">
        <v>871</v>
      </c>
    </row>
    <row r="29" spans="1:25" x14ac:dyDescent="0.35">
      <c r="A29" s="287" t="s">
        <v>874</v>
      </c>
      <c r="B29" s="287" t="s">
        <v>875</v>
      </c>
      <c r="C29" s="287" t="s">
        <v>876</v>
      </c>
      <c r="D29" s="287" t="s">
        <v>877</v>
      </c>
      <c r="E29" s="287" t="s">
        <v>878</v>
      </c>
      <c r="F29" s="287">
        <v>68</v>
      </c>
      <c r="G29" s="287" t="s">
        <v>879</v>
      </c>
      <c r="I29" s="293" t="s">
        <v>878</v>
      </c>
      <c r="J29" s="293">
        <v>68</v>
      </c>
      <c r="K29" s="294" t="s">
        <v>879</v>
      </c>
      <c r="N29" s="290" t="s">
        <v>880</v>
      </c>
      <c r="O29" s="290" t="s">
        <v>881</v>
      </c>
      <c r="P29" s="287" t="s">
        <v>882</v>
      </c>
      <c r="S29" s="287" t="s">
        <v>883</v>
      </c>
      <c r="T29" s="287" t="s">
        <v>884</v>
      </c>
      <c r="U29" s="287" t="s">
        <v>885</v>
      </c>
      <c r="V29" s="287" t="s">
        <v>731</v>
      </c>
      <c r="W29" s="287" t="s">
        <v>883</v>
      </c>
      <c r="X29" s="287" t="s">
        <v>883</v>
      </c>
      <c r="Y29" s="287" t="s">
        <v>883</v>
      </c>
    </row>
    <row r="30" spans="1:25" x14ac:dyDescent="0.35">
      <c r="A30" s="287" t="s">
        <v>886</v>
      </c>
      <c r="B30" s="287" t="s">
        <v>887</v>
      </c>
      <c r="C30" s="287" t="s">
        <v>888</v>
      </c>
      <c r="D30" s="287" t="s">
        <v>889</v>
      </c>
      <c r="E30" s="287" t="s">
        <v>777</v>
      </c>
      <c r="F30" s="287">
        <v>977</v>
      </c>
      <c r="G30" s="287" t="s">
        <v>778</v>
      </c>
      <c r="I30" s="293" t="s">
        <v>890</v>
      </c>
      <c r="J30" s="293">
        <v>986</v>
      </c>
      <c r="K30" s="294" t="s">
        <v>891</v>
      </c>
      <c r="N30" s="290" t="s">
        <v>892</v>
      </c>
      <c r="O30" s="290" t="s">
        <v>893</v>
      </c>
      <c r="P30" s="287" t="s">
        <v>894</v>
      </c>
      <c r="S30" s="287" t="s">
        <v>895</v>
      </c>
      <c r="T30" s="287" t="s">
        <v>895</v>
      </c>
      <c r="U30" s="287" t="s">
        <v>895</v>
      </c>
      <c r="V30" s="287" t="s">
        <v>895</v>
      </c>
      <c r="W30" s="287" t="s">
        <v>895</v>
      </c>
      <c r="X30" s="287" t="s">
        <v>895</v>
      </c>
      <c r="Y30" s="287" t="s">
        <v>895</v>
      </c>
    </row>
    <row r="31" spans="1:25" x14ac:dyDescent="0.35">
      <c r="A31" s="287" t="s">
        <v>896</v>
      </c>
      <c r="B31" s="287" t="s">
        <v>897</v>
      </c>
      <c r="C31" s="287" t="s">
        <v>898</v>
      </c>
      <c r="D31" s="287" t="s">
        <v>899</v>
      </c>
      <c r="E31" s="287" t="s">
        <v>900</v>
      </c>
      <c r="F31" s="287">
        <v>72</v>
      </c>
      <c r="G31" s="287" t="s">
        <v>901</v>
      </c>
      <c r="I31" s="293" t="s">
        <v>750</v>
      </c>
      <c r="J31" s="293">
        <v>44</v>
      </c>
      <c r="K31" s="294" t="s">
        <v>751</v>
      </c>
      <c r="N31" s="290" t="s">
        <v>902</v>
      </c>
      <c r="O31" s="290" t="s">
        <v>903</v>
      </c>
      <c r="P31" s="287" t="s">
        <v>904</v>
      </c>
    </row>
    <row r="32" spans="1:25" x14ac:dyDescent="0.35">
      <c r="A32" s="287" t="s">
        <v>905</v>
      </c>
      <c r="B32" s="287" t="s">
        <v>906</v>
      </c>
      <c r="C32" s="287" t="s">
        <v>907</v>
      </c>
      <c r="D32" s="287" t="s">
        <v>908</v>
      </c>
      <c r="E32" s="287" t="s">
        <v>890</v>
      </c>
      <c r="F32" s="287">
        <v>986</v>
      </c>
      <c r="G32" s="287" t="s">
        <v>891</v>
      </c>
      <c r="I32" s="293" t="s">
        <v>863</v>
      </c>
      <c r="J32" s="293">
        <v>64</v>
      </c>
      <c r="K32" s="294" t="s">
        <v>865</v>
      </c>
      <c r="N32" s="290" t="s">
        <v>909</v>
      </c>
      <c r="O32" s="290" t="s">
        <v>910</v>
      </c>
      <c r="P32" s="287" t="s">
        <v>911</v>
      </c>
    </row>
    <row r="33" spans="1:16" x14ac:dyDescent="0.35">
      <c r="A33" s="287" t="s">
        <v>912</v>
      </c>
      <c r="B33" s="287" t="s">
        <v>913</v>
      </c>
      <c r="C33" s="287" t="s">
        <v>914</v>
      </c>
      <c r="D33" s="287" t="s">
        <v>915</v>
      </c>
      <c r="E33" s="287" t="s">
        <v>174</v>
      </c>
      <c r="F33" s="287">
        <v>840</v>
      </c>
      <c r="G33" s="287" t="s">
        <v>536</v>
      </c>
      <c r="I33" s="293" t="s">
        <v>900</v>
      </c>
      <c r="J33" s="293">
        <v>72</v>
      </c>
      <c r="K33" s="294" t="s">
        <v>901</v>
      </c>
      <c r="N33" s="290" t="s">
        <v>916</v>
      </c>
      <c r="O33" s="290" t="s">
        <v>917</v>
      </c>
      <c r="P33" s="287" t="s">
        <v>918</v>
      </c>
    </row>
    <row r="34" spans="1:16" x14ac:dyDescent="0.35">
      <c r="A34" s="287" t="s">
        <v>919</v>
      </c>
      <c r="B34" s="287" t="s">
        <v>920</v>
      </c>
      <c r="C34" s="287" t="s">
        <v>921</v>
      </c>
      <c r="D34" s="287" t="s">
        <v>922</v>
      </c>
      <c r="E34" s="287" t="s">
        <v>174</v>
      </c>
      <c r="F34" s="287">
        <v>840</v>
      </c>
      <c r="G34" s="287" t="s">
        <v>536</v>
      </c>
      <c r="I34" s="293" t="s">
        <v>802</v>
      </c>
      <c r="J34" s="293">
        <v>974</v>
      </c>
      <c r="K34" s="294" t="s">
        <v>803</v>
      </c>
      <c r="N34" s="290" t="s">
        <v>923</v>
      </c>
      <c r="O34" s="290" t="s">
        <v>924</v>
      </c>
      <c r="P34" s="287" t="s">
        <v>925</v>
      </c>
    </row>
    <row r="35" spans="1:16" x14ac:dyDescent="0.35">
      <c r="A35" s="287" t="s">
        <v>926</v>
      </c>
      <c r="B35" s="287" t="s">
        <v>927</v>
      </c>
      <c r="C35" s="287" t="s">
        <v>928</v>
      </c>
      <c r="D35" s="287" t="s">
        <v>929</v>
      </c>
      <c r="E35" s="287" t="s">
        <v>866</v>
      </c>
      <c r="F35" s="287">
        <v>96</v>
      </c>
      <c r="G35" s="287" t="s">
        <v>867</v>
      </c>
      <c r="I35" s="293" t="s">
        <v>826</v>
      </c>
      <c r="J35" s="293">
        <v>84</v>
      </c>
      <c r="K35" s="294" t="s">
        <v>827</v>
      </c>
      <c r="N35" s="290" t="s">
        <v>930</v>
      </c>
      <c r="O35" s="290" t="s">
        <v>931</v>
      </c>
      <c r="P35" s="287" t="s">
        <v>932</v>
      </c>
    </row>
    <row r="36" spans="1:16" x14ac:dyDescent="0.35">
      <c r="A36" s="287" t="s">
        <v>933</v>
      </c>
      <c r="B36" s="287" t="s">
        <v>934</v>
      </c>
      <c r="C36" s="287" t="s">
        <v>935</v>
      </c>
      <c r="D36" s="287" t="s">
        <v>936</v>
      </c>
      <c r="E36" s="287" t="s">
        <v>814</v>
      </c>
      <c r="F36" s="287">
        <v>975</v>
      </c>
      <c r="G36" s="287" t="s">
        <v>815</v>
      </c>
      <c r="I36" s="293" t="s">
        <v>937</v>
      </c>
      <c r="J36" s="293">
        <v>124</v>
      </c>
      <c r="K36" s="294" t="s">
        <v>938</v>
      </c>
      <c r="N36" s="290" t="s">
        <v>939</v>
      </c>
      <c r="O36" s="290" t="s">
        <v>940</v>
      </c>
      <c r="P36" s="287" t="s">
        <v>941</v>
      </c>
    </row>
    <row r="37" spans="1:16" x14ac:dyDescent="0.35">
      <c r="A37" s="287" t="s">
        <v>942</v>
      </c>
      <c r="B37" s="287" t="s">
        <v>943</v>
      </c>
      <c r="C37" s="287" t="s">
        <v>944</v>
      </c>
      <c r="D37" s="287" t="s">
        <v>945</v>
      </c>
      <c r="E37" s="287" t="s">
        <v>838</v>
      </c>
      <c r="F37" s="287">
        <v>952</v>
      </c>
      <c r="G37" s="287" t="s">
        <v>839</v>
      </c>
      <c r="I37" s="293" t="s">
        <v>946</v>
      </c>
      <c r="J37" s="293">
        <v>976</v>
      </c>
      <c r="K37" s="294" t="s">
        <v>947</v>
      </c>
      <c r="N37" s="290" t="s">
        <v>948</v>
      </c>
      <c r="O37" s="290" t="s">
        <v>949</v>
      </c>
      <c r="P37" s="287" t="s">
        <v>950</v>
      </c>
    </row>
    <row r="38" spans="1:16" x14ac:dyDescent="0.35">
      <c r="A38" s="287" t="s">
        <v>951</v>
      </c>
      <c r="B38" s="287" t="s">
        <v>952</v>
      </c>
      <c r="C38" s="287" t="s">
        <v>953</v>
      </c>
      <c r="D38" s="287" t="s">
        <v>954</v>
      </c>
      <c r="E38" s="287" t="s">
        <v>840</v>
      </c>
      <c r="F38" s="287">
        <v>108</v>
      </c>
      <c r="G38" s="287" t="s">
        <v>841</v>
      </c>
      <c r="I38" s="293" t="s">
        <v>955</v>
      </c>
      <c r="J38" s="293">
        <v>756</v>
      </c>
      <c r="K38" s="294" t="s">
        <v>956</v>
      </c>
      <c r="N38" s="290" t="s">
        <v>957</v>
      </c>
      <c r="O38" s="290" t="s">
        <v>958</v>
      </c>
      <c r="P38" s="287" t="s">
        <v>959</v>
      </c>
    </row>
    <row r="39" spans="1:16" x14ac:dyDescent="0.35">
      <c r="A39" s="287" t="s">
        <v>960</v>
      </c>
      <c r="B39" s="287" t="s">
        <v>961</v>
      </c>
      <c r="C39" s="287" t="s">
        <v>962</v>
      </c>
      <c r="D39" s="287" t="s">
        <v>963</v>
      </c>
      <c r="E39" s="287" t="s">
        <v>964</v>
      </c>
      <c r="F39" s="287">
        <v>116</v>
      </c>
      <c r="G39" s="287" t="s">
        <v>965</v>
      </c>
      <c r="I39" s="293" t="s">
        <v>966</v>
      </c>
      <c r="J39" s="293">
        <v>990</v>
      </c>
      <c r="K39" s="294" t="s">
        <v>967</v>
      </c>
      <c r="N39" s="290" t="s">
        <v>968</v>
      </c>
      <c r="O39" s="290" t="s">
        <v>969</v>
      </c>
      <c r="P39" s="287" t="s">
        <v>970</v>
      </c>
    </row>
    <row r="40" spans="1:16" x14ac:dyDescent="0.35">
      <c r="A40" s="287" t="s">
        <v>971</v>
      </c>
      <c r="B40" s="287" t="s">
        <v>972</v>
      </c>
      <c r="C40" s="287" t="s">
        <v>973</v>
      </c>
      <c r="D40" s="287" t="s">
        <v>974</v>
      </c>
      <c r="E40" s="287" t="s">
        <v>975</v>
      </c>
      <c r="F40" s="287">
        <v>950</v>
      </c>
      <c r="G40" s="287" t="s">
        <v>976</v>
      </c>
      <c r="I40" s="293" t="s">
        <v>977</v>
      </c>
      <c r="J40" s="293">
        <v>0</v>
      </c>
      <c r="K40" s="294" t="s">
        <v>978</v>
      </c>
      <c r="N40" s="290" t="s">
        <v>979</v>
      </c>
      <c r="O40" s="290" t="s">
        <v>980</v>
      </c>
      <c r="P40" s="287" t="s">
        <v>981</v>
      </c>
    </row>
    <row r="41" spans="1:16" x14ac:dyDescent="0.35">
      <c r="A41" s="287" t="s">
        <v>982</v>
      </c>
      <c r="B41" s="287" t="s">
        <v>983</v>
      </c>
      <c r="C41" s="287" t="s">
        <v>984</v>
      </c>
      <c r="D41" s="287" t="s">
        <v>985</v>
      </c>
      <c r="E41" s="287" t="s">
        <v>937</v>
      </c>
      <c r="F41" s="287">
        <v>124</v>
      </c>
      <c r="G41" s="287" t="s">
        <v>938</v>
      </c>
      <c r="I41" s="293" t="s">
        <v>986</v>
      </c>
      <c r="J41" s="293">
        <v>170</v>
      </c>
      <c r="K41" s="294" t="s">
        <v>987</v>
      </c>
      <c r="N41" s="290" t="s">
        <v>988</v>
      </c>
      <c r="O41" s="290" t="s">
        <v>989</v>
      </c>
      <c r="P41" s="287" t="s">
        <v>180</v>
      </c>
    </row>
    <row r="42" spans="1:16" x14ac:dyDescent="0.35">
      <c r="A42" s="287" t="s">
        <v>990</v>
      </c>
      <c r="B42" s="287" t="s">
        <v>991</v>
      </c>
      <c r="C42" s="287" t="s">
        <v>992</v>
      </c>
      <c r="D42" s="287" t="s">
        <v>993</v>
      </c>
      <c r="E42" s="287" t="s">
        <v>994</v>
      </c>
      <c r="F42" s="287">
        <v>132</v>
      </c>
      <c r="G42" s="287" t="s">
        <v>995</v>
      </c>
      <c r="I42" s="293" t="s">
        <v>996</v>
      </c>
      <c r="J42" s="293">
        <v>188</v>
      </c>
      <c r="K42" s="294" t="s">
        <v>997</v>
      </c>
      <c r="N42" s="290" t="s">
        <v>998</v>
      </c>
      <c r="O42" s="290" t="s">
        <v>999</v>
      </c>
      <c r="P42" s="287" t="s">
        <v>1000</v>
      </c>
    </row>
    <row r="43" spans="1:16" x14ac:dyDescent="0.35">
      <c r="A43" s="287" t="s">
        <v>1001</v>
      </c>
      <c r="B43" s="287" t="s">
        <v>1002</v>
      </c>
      <c r="C43" s="287" t="s">
        <v>1003</v>
      </c>
      <c r="D43" s="287" t="s">
        <v>1004</v>
      </c>
      <c r="E43" s="287" t="s">
        <v>1005</v>
      </c>
      <c r="F43" s="287">
        <v>136</v>
      </c>
      <c r="G43" s="287" t="s">
        <v>1006</v>
      </c>
      <c r="I43" s="293" t="s">
        <v>1007</v>
      </c>
      <c r="J43" s="293">
        <v>931</v>
      </c>
      <c r="K43" s="294" t="s">
        <v>1008</v>
      </c>
      <c r="N43" s="290" t="s">
        <v>1009</v>
      </c>
      <c r="O43" s="290" t="s">
        <v>1010</v>
      </c>
      <c r="P43" s="287" t="s">
        <v>1011</v>
      </c>
    </row>
    <row r="44" spans="1:16" x14ac:dyDescent="0.35">
      <c r="A44" s="287" t="s">
        <v>1012</v>
      </c>
      <c r="B44" s="287" t="s">
        <v>1013</v>
      </c>
      <c r="C44" s="287" t="s">
        <v>1014</v>
      </c>
      <c r="D44" s="287" t="s">
        <v>1015</v>
      </c>
      <c r="E44" s="287" t="s">
        <v>975</v>
      </c>
      <c r="F44" s="287">
        <v>950</v>
      </c>
      <c r="G44" s="287" t="s">
        <v>976</v>
      </c>
      <c r="I44" s="293" t="s">
        <v>994</v>
      </c>
      <c r="J44" s="293">
        <v>132</v>
      </c>
      <c r="K44" s="294" t="s">
        <v>995</v>
      </c>
      <c r="N44" s="290" t="s">
        <v>1016</v>
      </c>
      <c r="O44" s="290" t="s">
        <v>1017</v>
      </c>
      <c r="P44" s="287" t="s">
        <v>1018</v>
      </c>
    </row>
    <row r="45" spans="1:16" x14ac:dyDescent="0.35">
      <c r="A45" s="287" t="s">
        <v>1019</v>
      </c>
      <c r="B45" s="287" t="s">
        <v>1020</v>
      </c>
      <c r="C45" s="287" t="s">
        <v>1021</v>
      </c>
      <c r="D45" s="287" t="s">
        <v>1022</v>
      </c>
      <c r="E45" s="287" t="s">
        <v>975</v>
      </c>
      <c r="F45" s="287">
        <v>950</v>
      </c>
      <c r="G45" s="287" t="s">
        <v>976</v>
      </c>
      <c r="I45" s="293" t="s">
        <v>1023</v>
      </c>
      <c r="J45" s="293">
        <v>203</v>
      </c>
      <c r="K45" s="294" t="s">
        <v>1024</v>
      </c>
      <c r="N45" s="290" t="s">
        <v>1025</v>
      </c>
      <c r="O45" s="290" t="s">
        <v>1026</v>
      </c>
      <c r="P45" s="287" t="s">
        <v>1027</v>
      </c>
    </row>
    <row r="46" spans="1:16" x14ac:dyDescent="0.35">
      <c r="A46" s="287" t="s">
        <v>1028</v>
      </c>
      <c r="B46" s="287" t="s">
        <v>1029</v>
      </c>
      <c r="C46" s="287" t="s">
        <v>1030</v>
      </c>
      <c r="D46" s="287" t="s">
        <v>1031</v>
      </c>
      <c r="E46" s="287" t="s">
        <v>966</v>
      </c>
      <c r="F46" s="287">
        <v>990</v>
      </c>
      <c r="G46" s="287" t="s">
        <v>967</v>
      </c>
      <c r="I46" s="293" t="s">
        <v>1032</v>
      </c>
      <c r="J46" s="293">
        <v>262</v>
      </c>
      <c r="K46" s="294" t="s">
        <v>1033</v>
      </c>
      <c r="N46" s="290" t="s">
        <v>1034</v>
      </c>
      <c r="O46" s="290" t="s">
        <v>1035</v>
      </c>
      <c r="P46" s="287" t="s">
        <v>1036</v>
      </c>
    </row>
    <row r="47" spans="1:16" x14ac:dyDescent="0.35">
      <c r="A47" s="287" t="s">
        <v>1037</v>
      </c>
      <c r="B47" s="287" t="s">
        <v>1038</v>
      </c>
      <c r="C47" s="287" t="s">
        <v>1039</v>
      </c>
      <c r="D47" s="287" t="s">
        <v>1040</v>
      </c>
      <c r="E47" s="287" t="s">
        <v>977</v>
      </c>
      <c r="F47" s="287">
        <v>0</v>
      </c>
      <c r="G47" s="287" t="s">
        <v>978</v>
      </c>
      <c r="I47" s="293" t="s">
        <v>1041</v>
      </c>
      <c r="J47" s="293">
        <v>208</v>
      </c>
      <c r="K47" s="294" t="s">
        <v>1042</v>
      </c>
      <c r="N47" s="290" t="s">
        <v>1043</v>
      </c>
      <c r="O47" s="290" t="s">
        <v>1044</v>
      </c>
      <c r="P47" s="287" t="s">
        <v>1045</v>
      </c>
    </row>
    <row r="48" spans="1:16" x14ac:dyDescent="0.35">
      <c r="A48" s="287" t="s">
        <v>1046</v>
      </c>
      <c r="B48" s="287" t="s">
        <v>1047</v>
      </c>
      <c r="C48" s="287" t="s">
        <v>1048</v>
      </c>
      <c r="D48" s="287" t="s">
        <v>1049</v>
      </c>
      <c r="E48" s="287" t="s">
        <v>712</v>
      </c>
      <c r="F48" s="287">
        <v>36</v>
      </c>
      <c r="G48" s="287" t="s">
        <v>713</v>
      </c>
      <c r="I48" s="293" t="s">
        <v>1050</v>
      </c>
      <c r="J48" s="293">
        <v>214</v>
      </c>
      <c r="K48" s="294" t="s">
        <v>1051</v>
      </c>
      <c r="N48" s="290" t="s">
        <v>1052</v>
      </c>
      <c r="O48" s="290" t="s">
        <v>1053</v>
      </c>
      <c r="P48" s="287" t="s">
        <v>1054</v>
      </c>
    </row>
    <row r="49" spans="1:16" x14ac:dyDescent="0.35">
      <c r="A49" s="287" t="s">
        <v>1055</v>
      </c>
      <c r="B49" s="287" t="s">
        <v>1056</v>
      </c>
      <c r="C49" s="287" t="s">
        <v>1057</v>
      </c>
      <c r="D49" s="287" t="s">
        <v>1058</v>
      </c>
      <c r="E49" s="287" t="s">
        <v>712</v>
      </c>
      <c r="F49" s="287">
        <v>36</v>
      </c>
      <c r="G49" s="287" t="s">
        <v>713</v>
      </c>
      <c r="I49" s="293" t="s">
        <v>603</v>
      </c>
      <c r="J49" s="293">
        <v>12</v>
      </c>
      <c r="K49" s="294" t="s">
        <v>604</v>
      </c>
      <c r="N49" s="290" t="s">
        <v>1059</v>
      </c>
      <c r="O49" s="290" t="s">
        <v>1060</v>
      </c>
      <c r="P49" s="287" t="s">
        <v>1061</v>
      </c>
    </row>
    <row r="50" spans="1:16" x14ac:dyDescent="0.35">
      <c r="A50" s="287" t="s">
        <v>1062</v>
      </c>
      <c r="B50" s="287" t="s">
        <v>1063</v>
      </c>
      <c r="C50" s="287" t="s">
        <v>1064</v>
      </c>
      <c r="D50" s="287" t="s">
        <v>1065</v>
      </c>
      <c r="E50" s="287" t="s">
        <v>986</v>
      </c>
      <c r="F50" s="287">
        <v>170</v>
      </c>
      <c r="G50" s="287" t="s">
        <v>987</v>
      </c>
      <c r="I50" s="293" t="s">
        <v>1066</v>
      </c>
      <c r="J50" s="293">
        <v>818</v>
      </c>
      <c r="K50" s="294" t="s">
        <v>1067</v>
      </c>
      <c r="N50" s="290" t="s">
        <v>1068</v>
      </c>
      <c r="O50" s="290" t="s">
        <v>1069</v>
      </c>
      <c r="P50" s="287" t="s">
        <v>1070</v>
      </c>
    </row>
    <row r="51" spans="1:16" x14ac:dyDescent="0.35">
      <c r="A51" s="287" t="s">
        <v>1071</v>
      </c>
      <c r="B51" s="287" t="s">
        <v>1072</v>
      </c>
      <c r="C51" s="287" t="s">
        <v>1073</v>
      </c>
      <c r="D51" s="287" t="s">
        <v>1074</v>
      </c>
      <c r="E51" s="287" t="s">
        <v>1075</v>
      </c>
      <c r="F51" s="287">
        <v>174</v>
      </c>
      <c r="G51" s="287" t="s">
        <v>1076</v>
      </c>
      <c r="I51" s="293" t="s">
        <v>1077</v>
      </c>
      <c r="J51" s="293">
        <v>232</v>
      </c>
      <c r="K51" s="294" t="s">
        <v>1078</v>
      </c>
      <c r="N51" s="290" t="s">
        <v>1079</v>
      </c>
      <c r="O51" s="290" t="s">
        <v>1080</v>
      </c>
      <c r="P51" s="287" t="s">
        <v>1081</v>
      </c>
    </row>
    <row r="52" spans="1:16" x14ac:dyDescent="0.35">
      <c r="A52" s="287" t="s">
        <v>1082</v>
      </c>
      <c r="B52" s="287" t="s">
        <v>1083</v>
      </c>
      <c r="C52" s="287" t="s">
        <v>1084</v>
      </c>
      <c r="D52" s="287" t="s">
        <v>1085</v>
      </c>
      <c r="E52" s="287" t="s">
        <v>996</v>
      </c>
      <c r="F52" s="287">
        <v>188</v>
      </c>
      <c r="G52" s="287" t="s">
        <v>997</v>
      </c>
      <c r="I52" s="293" t="s">
        <v>1086</v>
      </c>
      <c r="J52" s="293">
        <v>230</v>
      </c>
      <c r="K52" s="294" t="s">
        <v>1087</v>
      </c>
      <c r="N52" s="290" t="s">
        <v>1088</v>
      </c>
      <c r="O52" s="290" t="s">
        <v>1089</v>
      </c>
      <c r="P52" s="287" t="s">
        <v>1090</v>
      </c>
    </row>
    <row r="53" spans="1:16" x14ac:dyDescent="0.35">
      <c r="A53" s="287" t="s">
        <v>1091</v>
      </c>
      <c r="B53" s="287" t="s">
        <v>1092</v>
      </c>
      <c r="C53" s="287" t="s">
        <v>1093</v>
      </c>
      <c r="D53" s="287" t="s">
        <v>1094</v>
      </c>
      <c r="E53" s="287" t="s">
        <v>838</v>
      </c>
      <c r="F53" s="287">
        <v>952</v>
      </c>
      <c r="G53" s="287" t="s">
        <v>839</v>
      </c>
      <c r="I53" s="293" t="s">
        <v>571</v>
      </c>
      <c r="J53" s="293">
        <v>978</v>
      </c>
      <c r="K53" s="294" t="s">
        <v>572</v>
      </c>
      <c r="N53" s="290" t="s">
        <v>1095</v>
      </c>
      <c r="O53" s="290" t="s">
        <v>1096</v>
      </c>
      <c r="P53" s="287" t="s">
        <v>1097</v>
      </c>
    </row>
    <row r="54" spans="1:16" x14ac:dyDescent="0.35">
      <c r="A54" s="287" t="s">
        <v>1098</v>
      </c>
      <c r="B54" s="287" t="s">
        <v>1099</v>
      </c>
      <c r="C54" s="287" t="s">
        <v>1100</v>
      </c>
      <c r="D54" s="287" t="s">
        <v>1101</v>
      </c>
      <c r="E54" s="287" t="s">
        <v>1102</v>
      </c>
      <c r="F54" s="287">
        <v>191</v>
      </c>
      <c r="G54" s="287" t="s">
        <v>1103</v>
      </c>
      <c r="I54" s="293" t="s">
        <v>1104</v>
      </c>
      <c r="J54" s="293">
        <v>242</v>
      </c>
      <c r="K54" s="294" t="s">
        <v>1105</v>
      </c>
      <c r="N54" s="290" t="s">
        <v>1106</v>
      </c>
      <c r="O54" s="290" t="s">
        <v>1107</v>
      </c>
      <c r="P54" s="287" t="s">
        <v>1108</v>
      </c>
    </row>
    <row r="55" spans="1:16" x14ac:dyDescent="0.35">
      <c r="A55" s="287" t="s">
        <v>1109</v>
      </c>
      <c r="B55" s="287" t="s">
        <v>1110</v>
      </c>
      <c r="C55" s="287" t="s">
        <v>1111</v>
      </c>
      <c r="D55" s="287" t="s">
        <v>1112</v>
      </c>
      <c r="E55" s="287" t="s">
        <v>1007</v>
      </c>
      <c r="F55" s="287">
        <v>931</v>
      </c>
      <c r="G55" s="287" t="s">
        <v>1008</v>
      </c>
      <c r="I55" s="293" t="s">
        <v>1113</v>
      </c>
      <c r="J55" s="293">
        <v>238</v>
      </c>
      <c r="K55" s="294" t="s">
        <v>1114</v>
      </c>
      <c r="N55" s="290" t="s">
        <v>1115</v>
      </c>
      <c r="O55" s="290" t="s">
        <v>1116</v>
      </c>
      <c r="P55" s="287" t="s">
        <v>1117</v>
      </c>
    </row>
    <row r="56" spans="1:16" x14ac:dyDescent="0.35">
      <c r="A56" s="287" t="s">
        <v>1118</v>
      </c>
      <c r="B56" s="287" t="s">
        <v>1119</v>
      </c>
      <c r="C56" s="287" t="s">
        <v>1120</v>
      </c>
      <c r="D56" s="287" t="s">
        <v>1121</v>
      </c>
      <c r="E56" s="287" t="s">
        <v>571</v>
      </c>
      <c r="F56" s="287">
        <v>978</v>
      </c>
      <c r="G56" s="287" t="s">
        <v>572</v>
      </c>
      <c r="I56" s="293" t="s">
        <v>1122</v>
      </c>
      <c r="J56" s="293">
        <v>826</v>
      </c>
      <c r="K56" s="294" t="s">
        <v>1123</v>
      </c>
      <c r="N56" s="290" t="s">
        <v>1124</v>
      </c>
      <c r="O56" s="290" t="s">
        <v>1125</v>
      </c>
      <c r="P56" s="287" t="s">
        <v>1126</v>
      </c>
    </row>
    <row r="57" spans="1:16" x14ac:dyDescent="0.35">
      <c r="A57" s="287" t="s">
        <v>1127</v>
      </c>
      <c r="B57" s="287" t="s">
        <v>1128</v>
      </c>
      <c r="C57" s="287" t="s">
        <v>1129</v>
      </c>
      <c r="D57" s="287" t="s">
        <v>1130</v>
      </c>
      <c r="E57" s="287" t="s">
        <v>1023</v>
      </c>
      <c r="F57" s="287">
        <v>203</v>
      </c>
      <c r="G57" s="287" t="s">
        <v>1024</v>
      </c>
      <c r="I57" s="293" t="s">
        <v>1131</v>
      </c>
      <c r="J57" s="293">
        <v>981</v>
      </c>
      <c r="K57" s="294" t="s">
        <v>1132</v>
      </c>
      <c r="N57" s="290" t="s">
        <v>1133</v>
      </c>
      <c r="O57" s="290" t="s">
        <v>1134</v>
      </c>
      <c r="P57" s="287" t="s">
        <v>1135</v>
      </c>
    </row>
    <row r="58" spans="1:16" x14ac:dyDescent="0.35">
      <c r="A58" s="287" t="s">
        <v>1136</v>
      </c>
      <c r="B58" s="287" t="s">
        <v>1137</v>
      </c>
      <c r="C58" s="287" t="s">
        <v>1138</v>
      </c>
      <c r="D58" s="287" t="s">
        <v>1139</v>
      </c>
      <c r="E58" s="287" t="s">
        <v>946</v>
      </c>
      <c r="F58" s="287">
        <v>976</v>
      </c>
      <c r="G58" s="287" t="s">
        <v>947</v>
      </c>
      <c r="I58" s="293" t="s">
        <v>1140</v>
      </c>
      <c r="J58" s="293">
        <v>0</v>
      </c>
      <c r="K58" s="294" t="s">
        <v>1141</v>
      </c>
      <c r="N58" s="290" t="s">
        <v>1142</v>
      </c>
      <c r="O58" s="290" t="s">
        <v>1143</v>
      </c>
      <c r="P58" s="287" t="s">
        <v>1144</v>
      </c>
    </row>
    <row r="59" spans="1:16" x14ac:dyDescent="0.35">
      <c r="A59" s="287" t="s">
        <v>1145</v>
      </c>
      <c r="B59" s="287" t="s">
        <v>1146</v>
      </c>
      <c r="C59" s="287" t="s">
        <v>1147</v>
      </c>
      <c r="D59" s="287" t="s">
        <v>1148</v>
      </c>
      <c r="E59" s="287" t="s">
        <v>1041</v>
      </c>
      <c r="F59" s="287">
        <v>208</v>
      </c>
      <c r="G59" s="287" t="s">
        <v>1042</v>
      </c>
      <c r="I59" s="293" t="s">
        <v>1149</v>
      </c>
      <c r="J59" s="293">
        <v>936</v>
      </c>
      <c r="K59" s="294" t="s">
        <v>1150</v>
      </c>
      <c r="N59" s="290" t="s">
        <v>1151</v>
      </c>
      <c r="O59" s="290" t="s">
        <v>1152</v>
      </c>
      <c r="P59" s="287" t="s">
        <v>1153</v>
      </c>
    </row>
    <row r="60" spans="1:16" x14ac:dyDescent="0.35">
      <c r="A60" s="287" t="s">
        <v>1154</v>
      </c>
      <c r="B60" s="287" t="s">
        <v>1155</v>
      </c>
      <c r="C60" s="287" t="s">
        <v>1156</v>
      </c>
      <c r="D60" s="287" t="s">
        <v>1157</v>
      </c>
      <c r="E60" s="287" t="s">
        <v>1032</v>
      </c>
      <c r="F60" s="287">
        <v>262</v>
      </c>
      <c r="G60" s="287" t="s">
        <v>1033</v>
      </c>
      <c r="I60" s="293" t="s">
        <v>1158</v>
      </c>
      <c r="J60" s="293">
        <v>292</v>
      </c>
      <c r="K60" s="294" t="s">
        <v>1159</v>
      </c>
      <c r="N60" s="290" t="s">
        <v>1160</v>
      </c>
      <c r="O60" s="290" t="s">
        <v>1161</v>
      </c>
      <c r="P60" s="287" t="s">
        <v>1162</v>
      </c>
    </row>
    <row r="61" spans="1:16" x14ac:dyDescent="0.35">
      <c r="A61" s="287" t="s">
        <v>1163</v>
      </c>
      <c r="B61" s="287" t="s">
        <v>1164</v>
      </c>
      <c r="C61" s="287" t="s">
        <v>1165</v>
      </c>
      <c r="D61" s="287" t="s">
        <v>1166</v>
      </c>
      <c r="E61" s="287" t="s">
        <v>653</v>
      </c>
      <c r="F61" s="287">
        <v>951</v>
      </c>
      <c r="G61" s="287" t="s">
        <v>654</v>
      </c>
      <c r="I61" s="293" t="s">
        <v>1167</v>
      </c>
      <c r="J61" s="293">
        <v>270</v>
      </c>
      <c r="K61" s="294" t="s">
        <v>1168</v>
      </c>
      <c r="N61" s="290" t="s">
        <v>1169</v>
      </c>
      <c r="O61" s="290" t="s">
        <v>1170</v>
      </c>
      <c r="P61" s="287" t="s">
        <v>1171</v>
      </c>
    </row>
    <row r="62" spans="1:16" x14ac:dyDescent="0.35">
      <c r="A62" s="287" t="s">
        <v>1172</v>
      </c>
      <c r="B62" s="287" t="s">
        <v>1173</v>
      </c>
      <c r="C62" s="287" t="s">
        <v>1174</v>
      </c>
      <c r="D62" s="287" t="s">
        <v>1175</v>
      </c>
      <c r="E62" s="287" t="s">
        <v>1050</v>
      </c>
      <c r="F62" s="287">
        <v>214</v>
      </c>
      <c r="G62" s="287" t="s">
        <v>1051</v>
      </c>
      <c r="I62" s="293" t="s">
        <v>1176</v>
      </c>
      <c r="J62" s="293">
        <v>324</v>
      </c>
      <c r="K62" s="294" t="s">
        <v>1177</v>
      </c>
      <c r="N62" s="290" t="s">
        <v>1178</v>
      </c>
      <c r="O62" s="290" t="s">
        <v>1179</v>
      </c>
      <c r="P62" s="287" t="s">
        <v>1180</v>
      </c>
    </row>
    <row r="63" spans="1:16" x14ac:dyDescent="0.35">
      <c r="A63" s="287" t="s">
        <v>1181</v>
      </c>
      <c r="B63" s="287" t="s">
        <v>1182</v>
      </c>
      <c r="C63" s="287" t="s">
        <v>1183</v>
      </c>
      <c r="D63" s="287" t="s">
        <v>1184</v>
      </c>
      <c r="E63" s="287" t="s">
        <v>174</v>
      </c>
      <c r="F63" s="287">
        <v>840</v>
      </c>
      <c r="G63" s="287" t="s">
        <v>536</v>
      </c>
      <c r="I63" s="293" t="s">
        <v>1185</v>
      </c>
      <c r="J63" s="293">
        <v>320</v>
      </c>
      <c r="K63" s="294" t="s">
        <v>1186</v>
      </c>
      <c r="N63" s="290" t="s">
        <v>1187</v>
      </c>
      <c r="O63" s="290" t="s">
        <v>1188</v>
      </c>
      <c r="P63" s="287" t="s">
        <v>1189</v>
      </c>
    </row>
    <row r="64" spans="1:16" x14ac:dyDescent="0.35">
      <c r="A64" s="287" t="s">
        <v>1190</v>
      </c>
      <c r="B64" s="287" t="s">
        <v>1191</v>
      </c>
      <c r="C64" s="287" t="s">
        <v>1192</v>
      </c>
      <c r="D64" s="287" t="s">
        <v>1193</v>
      </c>
      <c r="E64" s="287" t="s">
        <v>1066</v>
      </c>
      <c r="F64" s="287">
        <v>818</v>
      </c>
      <c r="G64" s="287" t="s">
        <v>1067</v>
      </c>
      <c r="I64" s="293" t="s">
        <v>1194</v>
      </c>
      <c r="J64" s="293">
        <v>328</v>
      </c>
      <c r="K64" s="294" t="s">
        <v>1195</v>
      </c>
      <c r="N64" s="290" t="s">
        <v>1196</v>
      </c>
      <c r="O64" s="290" t="s">
        <v>1197</v>
      </c>
      <c r="P64" s="287" t="s">
        <v>1198</v>
      </c>
    </row>
    <row r="65" spans="1:16" x14ac:dyDescent="0.35">
      <c r="A65" s="287" t="s">
        <v>1199</v>
      </c>
      <c r="B65" s="287" t="s">
        <v>1200</v>
      </c>
      <c r="C65" s="287" t="s">
        <v>1201</v>
      </c>
      <c r="D65" s="287" t="s">
        <v>1202</v>
      </c>
      <c r="E65" s="287" t="s">
        <v>174</v>
      </c>
      <c r="F65" s="287">
        <v>840</v>
      </c>
      <c r="G65" s="287" t="s">
        <v>536</v>
      </c>
      <c r="I65" s="293" t="s">
        <v>1203</v>
      </c>
      <c r="J65" s="293">
        <v>344</v>
      </c>
      <c r="K65" s="294" t="s">
        <v>1204</v>
      </c>
      <c r="N65" s="290" t="s">
        <v>1205</v>
      </c>
      <c r="O65" s="290" t="s">
        <v>1206</v>
      </c>
      <c r="P65" s="287" t="s">
        <v>1207</v>
      </c>
    </row>
    <row r="66" spans="1:16" x14ac:dyDescent="0.35">
      <c r="A66" s="287" t="s">
        <v>1208</v>
      </c>
      <c r="B66" s="287" t="s">
        <v>1209</v>
      </c>
      <c r="C66" s="287" t="s">
        <v>1210</v>
      </c>
      <c r="D66" s="287" t="s">
        <v>1211</v>
      </c>
      <c r="E66" s="287" t="s">
        <v>975</v>
      </c>
      <c r="F66" s="287">
        <v>950</v>
      </c>
      <c r="G66" s="287" t="s">
        <v>976</v>
      </c>
      <c r="I66" s="293" t="s">
        <v>1212</v>
      </c>
      <c r="J66" s="293">
        <v>340</v>
      </c>
      <c r="K66" s="294" t="s">
        <v>1213</v>
      </c>
      <c r="N66" s="290" t="s">
        <v>1214</v>
      </c>
      <c r="O66" s="290" t="s">
        <v>1215</v>
      </c>
      <c r="P66" s="287" t="s">
        <v>1216</v>
      </c>
    </row>
    <row r="67" spans="1:16" x14ac:dyDescent="0.35">
      <c r="A67" s="287" t="s">
        <v>1217</v>
      </c>
      <c r="B67" s="287" t="s">
        <v>1218</v>
      </c>
      <c r="C67" s="287" t="s">
        <v>1219</v>
      </c>
      <c r="D67" s="287" t="s">
        <v>1220</v>
      </c>
      <c r="E67" s="287" t="s">
        <v>1077</v>
      </c>
      <c r="F67" s="287">
        <v>232</v>
      </c>
      <c r="G67" s="287" t="s">
        <v>1078</v>
      </c>
      <c r="I67" s="293" t="s">
        <v>1102</v>
      </c>
      <c r="J67" s="293">
        <v>191</v>
      </c>
      <c r="K67" s="294" t="s">
        <v>1103</v>
      </c>
      <c r="N67" s="290" t="s">
        <v>1221</v>
      </c>
      <c r="O67" s="290" t="s">
        <v>1222</v>
      </c>
      <c r="P67" s="287" t="s">
        <v>1223</v>
      </c>
    </row>
    <row r="68" spans="1:16" x14ac:dyDescent="0.35">
      <c r="A68" s="287" t="s">
        <v>1224</v>
      </c>
      <c r="B68" s="287" t="s">
        <v>1225</v>
      </c>
      <c r="C68" s="287" t="s">
        <v>1226</v>
      </c>
      <c r="D68" s="287" t="s">
        <v>1227</v>
      </c>
      <c r="E68" s="287" t="s">
        <v>571</v>
      </c>
      <c r="F68" s="287">
        <v>978</v>
      </c>
      <c r="G68" s="287" t="s">
        <v>572</v>
      </c>
      <c r="I68" s="293" t="s">
        <v>1228</v>
      </c>
      <c r="J68" s="293">
        <v>332</v>
      </c>
      <c r="K68" s="294" t="s">
        <v>1229</v>
      </c>
      <c r="N68" s="290" t="s">
        <v>1230</v>
      </c>
      <c r="O68" s="290" t="s">
        <v>1231</v>
      </c>
      <c r="P68" s="287" t="s">
        <v>1232</v>
      </c>
    </row>
    <row r="69" spans="1:16" x14ac:dyDescent="0.35">
      <c r="A69" s="287" t="s">
        <v>1233</v>
      </c>
      <c r="B69" s="287" t="s">
        <v>1234</v>
      </c>
      <c r="C69" s="287" t="s">
        <v>1235</v>
      </c>
      <c r="D69" s="287" t="s">
        <v>1236</v>
      </c>
      <c r="E69" s="287" t="s">
        <v>1237</v>
      </c>
      <c r="F69" s="287">
        <v>748</v>
      </c>
      <c r="G69" s="287" t="s">
        <v>1238</v>
      </c>
      <c r="I69" s="293" t="s">
        <v>1239</v>
      </c>
      <c r="J69" s="293">
        <v>348</v>
      </c>
      <c r="K69" s="294" t="s">
        <v>1240</v>
      </c>
      <c r="N69" s="290" t="s">
        <v>1241</v>
      </c>
      <c r="O69" s="290" t="s">
        <v>1242</v>
      </c>
      <c r="P69" s="287" t="s">
        <v>1243</v>
      </c>
    </row>
    <row r="70" spans="1:16" x14ac:dyDescent="0.35">
      <c r="A70" s="287" t="s">
        <v>1244</v>
      </c>
      <c r="B70" s="287" t="s">
        <v>1245</v>
      </c>
      <c r="C70" s="287" t="s">
        <v>1246</v>
      </c>
      <c r="D70" s="287" t="s">
        <v>1247</v>
      </c>
      <c r="E70" s="287" t="s">
        <v>1086</v>
      </c>
      <c r="F70" s="287">
        <v>230</v>
      </c>
      <c r="G70" s="287" t="s">
        <v>1087</v>
      </c>
      <c r="I70" s="293" t="s">
        <v>1248</v>
      </c>
      <c r="J70" s="293">
        <v>360</v>
      </c>
      <c r="K70" s="294" t="s">
        <v>1249</v>
      </c>
      <c r="N70" s="290" t="s">
        <v>1250</v>
      </c>
      <c r="O70" s="290" t="s">
        <v>1251</v>
      </c>
      <c r="P70" s="287" t="s">
        <v>1252</v>
      </c>
    </row>
    <row r="71" spans="1:16" x14ac:dyDescent="0.35">
      <c r="A71" s="287" t="s">
        <v>1253</v>
      </c>
      <c r="B71" s="287" t="s">
        <v>1254</v>
      </c>
      <c r="C71" s="287" t="s">
        <v>1255</v>
      </c>
      <c r="D71" s="287" t="s">
        <v>1256</v>
      </c>
      <c r="E71" s="287" t="s">
        <v>1113</v>
      </c>
      <c r="F71" s="287">
        <v>238</v>
      </c>
      <c r="G71" s="287" t="s">
        <v>1114</v>
      </c>
      <c r="I71" s="293" t="s">
        <v>1257</v>
      </c>
      <c r="J71" s="293">
        <v>376</v>
      </c>
      <c r="K71" s="294" t="s">
        <v>1258</v>
      </c>
      <c r="N71" s="290" t="s">
        <v>1259</v>
      </c>
      <c r="O71" s="290" t="s">
        <v>1260</v>
      </c>
      <c r="P71" s="287" t="s">
        <v>1261</v>
      </c>
    </row>
    <row r="72" spans="1:16" x14ac:dyDescent="0.35">
      <c r="A72" s="287" t="s">
        <v>1262</v>
      </c>
      <c r="B72" s="287" t="s">
        <v>1263</v>
      </c>
      <c r="C72" s="287" t="s">
        <v>1264</v>
      </c>
      <c r="D72" s="287" t="s">
        <v>1265</v>
      </c>
      <c r="E72" s="287" t="s">
        <v>1041</v>
      </c>
      <c r="F72" s="287">
        <v>208</v>
      </c>
      <c r="G72" s="287" t="s">
        <v>1042</v>
      </c>
      <c r="I72" s="293" t="s">
        <v>1266</v>
      </c>
      <c r="J72" s="293">
        <v>0</v>
      </c>
      <c r="K72" s="294" t="s">
        <v>1267</v>
      </c>
      <c r="N72" s="290" t="s">
        <v>1268</v>
      </c>
      <c r="O72" s="290" t="s">
        <v>1269</v>
      </c>
      <c r="P72" s="287" t="s">
        <v>1270</v>
      </c>
    </row>
    <row r="73" spans="1:16" x14ac:dyDescent="0.35">
      <c r="A73" s="287" t="s">
        <v>1271</v>
      </c>
      <c r="B73" s="287" t="s">
        <v>1272</v>
      </c>
      <c r="C73" s="287" t="s">
        <v>1273</v>
      </c>
      <c r="D73" s="287" t="s">
        <v>1274</v>
      </c>
      <c r="E73" s="287" t="s">
        <v>1104</v>
      </c>
      <c r="F73" s="287">
        <v>242</v>
      </c>
      <c r="G73" s="287" t="s">
        <v>1105</v>
      </c>
      <c r="I73" s="293" t="s">
        <v>1275</v>
      </c>
      <c r="J73" s="293">
        <v>356</v>
      </c>
      <c r="K73" s="294" t="s">
        <v>1276</v>
      </c>
      <c r="N73" s="290" t="s">
        <v>1277</v>
      </c>
      <c r="O73" s="290" t="s">
        <v>1278</v>
      </c>
      <c r="P73" s="287" t="s">
        <v>1279</v>
      </c>
    </row>
    <row r="74" spans="1:16" x14ac:dyDescent="0.35">
      <c r="A74" s="287" t="s">
        <v>1280</v>
      </c>
      <c r="B74" s="287" t="s">
        <v>1281</v>
      </c>
      <c r="C74" s="287" t="s">
        <v>1282</v>
      </c>
      <c r="D74" s="287" t="s">
        <v>1283</v>
      </c>
      <c r="E74" s="287" t="s">
        <v>571</v>
      </c>
      <c r="F74" s="287">
        <v>978</v>
      </c>
      <c r="G74" s="287" t="s">
        <v>572</v>
      </c>
      <c r="I74" s="293" t="s">
        <v>1284</v>
      </c>
      <c r="J74" s="293">
        <v>368</v>
      </c>
      <c r="K74" s="294" t="s">
        <v>1285</v>
      </c>
      <c r="N74" s="290" t="s">
        <v>1286</v>
      </c>
      <c r="O74" s="290" t="s">
        <v>1287</v>
      </c>
      <c r="P74" s="290" t="s">
        <v>1288</v>
      </c>
    </row>
    <row r="75" spans="1:16" x14ac:dyDescent="0.35">
      <c r="A75" s="287" t="s">
        <v>1289</v>
      </c>
      <c r="B75" s="287" t="s">
        <v>1290</v>
      </c>
      <c r="C75" s="287" t="s">
        <v>1291</v>
      </c>
      <c r="D75" s="287" t="s">
        <v>1292</v>
      </c>
      <c r="E75" s="287" t="s">
        <v>571</v>
      </c>
      <c r="F75" s="287">
        <v>978</v>
      </c>
      <c r="G75" s="287" t="s">
        <v>572</v>
      </c>
      <c r="I75" s="293" t="s">
        <v>1293</v>
      </c>
      <c r="J75" s="293">
        <v>364</v>
      </c>
      <c r="K75" s="294" t="s">
        <v>1294</v>
      </c>
      <c r="N75" s="290">
        <v>8506</v>
      </c>
      <c r="O75" s="290" t="s">
        <v>1295</v>
      </c>
      <c r="P75" s="287" t="s">
        <v>1296</v>
      </c>
    </row>
    <row r="76" spans="1:16" x14ac:dyDescent="0.35">
      <c r="A76" s="287" t="s">
        <v>1297</v>
      </c>
      <c r="B76" s="287" t="s">
        <v>1298</v>
      </c>
      <c r="C76" s="287" t="s">
        <v>1299</v>
      </c>
      <c r="D76" s="287" t="s">
        <v>1300</v>
      </c>
      <c r="E76" s="287" t="s">
        <v>571</v>
      </c>
      <c r="F76" s="287">
        <v>978</v>
      </c>
      <c r="G76" s="287" t="s">
        <v>572</v>
      </c>
      <c r="I76" s="293" t="s">
        <v>1301</v>
      </c>
      <c r="J76" s="293">
        <v>352</v>
      </c>
      <c r="K76" s="294" t="s">
        <v>1302</v>
      </c>
      <c r="N76" s="290" t="s">
        <v>1303</v>
      </c>
      <c r="O76" s="290" t="s">
        <v>1304</v>
      </c>
      <c r="P76" s="287" t="s">
        <v>1305</v>
      </c>
    </row>
    <row r="77" spans="1:16" x14ac:dyDescent="0.35">
      <c r="A77" s="287" t="s">
        <v>1306</v>
      </c>
      <c r="B77" s="287" t="s">
        <v>1307</v>
      </c>
      <c r="C77" s="287" t="s">
        <v>1308</v>
      </c>
      <c r="D77" s="287" t="s">
        <v>1309</v>
      </c>
      <c r="E77" s="287" t="s">
        <v>571</v>
      </c>
      <c r="F77" s="287">
        <v>978</v>
      </c>
      <c r="G77" s="287" t="s">
        <v>572</v>
      </c>
      <c r="I77" s="293" t="s">
        <v>1310</v>
      </c>
      <c r="J77" s="293">
        <v>0</v>
      </c>
      <c r="K77" s="294" t="s">
        <v>1311</v>
      </c>
      <c r="N77" s="290"/>
      <c r="O77" s="290"/>
    </row>
    <row r="78" spans="1:16" x14ac:dyDescent="0.35">
      <c r="A78" s="287" t="s">
        <v>1312</v>
      </c>
      <c r="B78" s="287" t="s">
        <v>1313</v>
      </c>
      <c r="C78" s="287" t="s">
        <v>1314</v>
      </c>
      <c r="D78" s="287" t="s">
        <v>1315</v>
      </c>
      <c r="E78" s="287" t="s">
        <v>571</v>
      </c>
      <c r="F78" s="287">
        <v>978</v>
      </c>
      <c r="G78" s="287" t="s">
        <v>572</v>
      </c>
      <c r="I78" s="293" t="s">
        <v>1316</v>
      </c>
      <c r="J78" s="293">
        <v>388</v>
      </c>
      <c r="K78" s="294" t="s">
        <v>1317</v>
      </c>
    </row>
    <row r="79" spans="1:16" x14ac:dyDescent="0.35">
      <c r="A79" s="287" t="s">
        <v>1318</v>
      </c>
      <c r="B79" s="287" t="s">
        <v>1319</v>
      </c>
      <c r="C79" s="287" t="s">
        <v>1320</v>
      </c>
      <c r="D79" s="287" t="s">
        <v>1321</v>
      </c>
      <c r="E79" s="287" t="s">
        <v>975</v>
      </c>
      <c r="F79" s="287">
        <v>950</v>
      </c>
      <c r="G79" s="287" t="s">
        <v>976</v>
      </c>
      <c r="I79" s="293" t="s">
        <v>1322</v>
      </c>
      <c r="J79" s="293">
        <v>400</v>
      </c>
      <c r="K79" s="294" t="s">
        <v>1323</v>
      </c>
    </row>
    <row r="80" spans="1:16" x14ac:dyDescent="0.35">
      <c r="A80" s="287" t="s">
        <v>1324</v>
      </c>
      <c r="B80" s="287" t="s">
        <v>1325</v>
      </c>
      <c r="C80" s="287" t="s">
        <v>1326</v>
      </c>
      <c r="D80" s="287" t="s">
        <v>1327</v>
      </c>
      <c r="E80" s="287" t="s">
        <v>1167</v>
      </c>
      <c r="F80" s="287">
        <v>270</v>
      </c>
      <c r="G80" s="287" t="s">
        <v>1168</v>
      </c>
      <c r="I80" s="293" t="s">
        <v>1328</v>
      </c>
      <c r="J80" s="293">
        <v>392</v>
      </c>
      <c r="K80" s="294" t="s">
        <v>1329</v>
      </c>
    </row>
    <row r="81" spans="1:11" x14ac:dyDescent="0.35">
      <c r="A81" s="287" t="s">
        <v>1330</v>
      </c>
      <c r="B81" s="287" t="s">
        <v>1331</v>
      </c>
      <c r="C81" s="287" t="s">
        <v>1332</v>
      </c>
      <c r="D81" s="287" t="s">
        <v>1333</v>
      </c>
      <c r="E81" s="287" t="s">
        <v>1131</v>
      </c>
      <c r="F81" s="287">
        <v>981</v>
      </c>
      <c r="G81" s="287" t="s">
        <v>1132</v>
      </c>
      <c r="I81" s="293" t="s">
        <v>1334</v>
      </c>
      <c r="J81" s="293">
        <v>404</v>
      </c>
      <c r="K81" s="294" t="s">
        <v>1335</v>
      </c>
    </row>
    <row r="82" spans="1:11" x14ac:dyDescent="0.35">
      <c r="A82" s="287" t="s">
        <v>1336</v>
      </c>
      <c r="B82" s="287" t="s">
        <v>1337</v>
      </c>
      <c r="C82" s="287" t="s">
        <v>1338</v>
      </c>
      <c r="D82" s="287" t="s">
        <v>1339</v>
      </c>
      <c r="E82" s="287" t="s">
        <v>571</v>
      </c>
      <c r="F82" s="287">
        <v>978</v>
      </c>
      <c r="G82" s="287" t="s">
        <v>572</v>
      </c>
      <c r="I82" s="293" t="s">
        <v>1340</v>
      </c>
      <c r="J82" s="293">
        <v>417</v>
      </c>
      <c r="K82" s="294" t="s">
        <v>1341</v>
      </c>
    </row>
    <row r="83" spans="1:11" x14ac:dyDescent="0.35">
      <c r="A83" s="287" t="s">
        <v>1342</v>
      </c>
      <c r="B83" s="287" t="s">
        <v>1343</v>
      </c>
      <c r="C83" s="287" t="s">
        <v>1344</v>
      </c>
      <c r="D83" s="287" t="s">
        <v>1345</v>
      </c>
      <c r="E83" s="287" t="s">
        <v>1149</v>
      </c>
      <c r="F83" s="287">
        <v>936</v>
      </c>
      <c r="G83" s="287" t="s">
        <v>1150</v>
      </c>
      <c r="I83" s="293" t="s">
        <v>964</v>
      </c>
      <c r="J83" s="293">
        <v>116</v>
      </c>
      <c r="K83" s="294" t="s">
        <v>965</v>
      </c>
    </row>
    <row r="84" spans="1:11" x14ac:dyDescent="0.35">
      <c r="A84" s="287" t="s">
        <v>1346</v>
      </c>
      <c r="B84" s="287" t="s">
        <v>1347</v>
      </c>
      <c r="C84" s="287" t="s">
        <v>1348</v>
      </c>
      <c r="D84" s="287" t="s">
        <v>1349</v>
      </c>
      <c r="E84" s="287" t="s">
        <v>1158</v>
      </c>
      <c r="F84" s="287">
        <v>292</v>
      </c>
      <c r="G84" s="287" t="s">
        <v>1159</v>
      </c>
      <c r="I84" s="293" t="s">
        <v>1075</v>
      </c>
      <c r="J84" s="293">
        <v>174</v>
      </c>
      <c r="K84" s="294" t="s">
        <v>1076</v>
      </c>
    </row>
    <row r="85" spans="1:11" x14ac:dyDescent="0.35">
      <c r="A85" s="287" t="s">
        <v>1350</v>
      </c>
      <c r="B85" s="287" t="s">
        <v>1351</v>
      </c>
      <c r="C85" s="287" t="s">
        <v>1352</v>
      </c>
      <c r="D85" s="287" t="s">
        <v>1353</v>
      </c>
      <c r="E85" s="287" t="s">
        <v>571</v>
      </c>
      <c r="F85" s="287">
        <v>978</v>
      </c>
      <c r="G85" s="287" t="s">
        <v>572</v>
      </c>
      <c r="I85" s="293" t="s">
        <v>1354</v>
      </c>
      <c r="J85" s="293">
        <v>408</v>
      </c>
      <c r="K85" s="294" t="s">
        <v>1355</v>
      </c>
    </row>
    <row r="86" spans="1:11" x14ac:dyDescent="0.35">
      <c r="A86" s="287" t="s">
        <v>1356</v>
      </c>
      <c r="B86" s="287" t="s">
        <v>1357</v>
      </c>
      <c r="C86" s="287" t="s">
        <v>1358</v>
      </c>
      <c r="D86" s="287" t="s">
        <v>1359</v>
      </c>
      <c r="E86" s="287" t="s">
        <v>1041</v>
      </c>
      <c r="F86" s="287">
        <v>208</v>
      </c>
      <c r="G86" s="287" t="s">
        <v>1042</v>
      </c>
      <c r="I86" s="293" t="s">
        <v>1360</v>
      </c>
      <c r="J86" s="293">
        <v>410</v>
      </c>
      <c r="K86" s="294" t="s">
        <v>1361</v>
      </c>
    </row>
    <row r="87" spans="1:11" x14ac:dyDescent="0.35">
      <c r="A87" s="287" t="s">
        <v>1362</v>
      </c>
      <c r="B87" s="287" t="s">
        <v>1363</v>
      </c>
      <c r="C87" s="287" t="s">
        <v>1364</v>
      </c>
      <c r="D87" s="287" t="s">
        <v>1365</v>
      </c>
      <c r="E87" s="287" t="s">
        <v>653</v>
      </c>
      <c r="F87" s="287">
        <v>951</v>
      </c>
      <c r="G87" s="287" t="s">
        <v>654</v>
      </c>
      <c r="I87" s="293" t="s">
        <v>1366</v>
      </c>
      <c r="J87" s="293">
        <v>414</v>
      </c>
      <c r="K87" s="294" t="s">
        <v>1367</v>
      </c>
    </row>
    <row r="88" spans="1:11" x14ac:dyDescent="0.35">
      <c r="A88" s="287" t="s">
        <v>1368</v>
      </c>
      <c r="B88" s="287" t="s">
        <v>1369</v>
      </c>
      <c r="C88" s="287" t="s">
        <v>1370</v>
      </c>
      <c r="D88" s="287" t="s">
        <v>1371</v>
      </c>
      <c r="E88" s="287" t="s">
        <v>571</v>
      </c>
      <c r="F88" s="287">
        <v>978</v>
      </c>
      <c r="G88" s="287" t="s">
        <v>572</v>
      </c>
      <c r="I88" s="293" t="s">
        <v>1005</v>
      </c>
      <c r="J88" s="293">
        <v>136</v>
      </c>
      <c r="K88" s="294" t="s">
        <v>1006</v>
      </c>
    </row>
    <row r="89" spans="1:11" x14ac:dyDescent="0.35">
      <c r="A89" s="287" t="s">
        <v>1372</v>
      </c>
      <c r="B89" s="287" t="s">
        <v>1373</v>
      </c>
      <c r="C89" s="287" t="s">
        <v>1374</v>
      </c>
      <c r="D89" s="287" t="s">
        <v>1375</v>
      </c>
      <c r="E89" s="287" t="s">
        <v>174</v>
      </c>
      <c r="F89" s="287">
        <v>840</v>
      </c>
      <c r="G89" s="287" t="s">
        <v>536</v>
      </c>
      <c r="I89" s="293" t="s">
        <v>1376</v>
      </c>
      <c r="J89" s="293">
        <v>398</v>
      </c>
      <c r="K89" s="294" t="s">
        <v>1377</v>
      </c>
    </row>
    <row r="90" spans="1:11" x14ac:dyDescent="0.35">
      <c r="A90" s="287" t="s">
        <v>1378</v>
      </c>
      <c r="B90" s="287" t="s">
        <v>1379</v>
      </c>
      <c r="C90" s="287" t="s">
        <v>1380</v>
      </c>
      <c r="D90" s="287" t="s">
        <v>1381</v>
      </c>
      <c r="E90" s="287" t="s">
        <v>1185</v>
      </c>
      <c r="F90" s="287">
        <v>320</v>
      </c>
      <c r="G90" s="287" t="s">
        <v>1186</v>
      </c>
      <c r="I90" s="293" t="s">
        <v>1382</v>
      </c>
      <c r="J90" s="293">
        <v>418</v>
      </c>
      <c r="K90" s="294" t="s">
        <v>1383</v>
      </c>
    </row>
    <row r="91" spans="1:11" x14ac:dyDescent="0.35">
      <c r="A91" s="287" t="s">
        <v>1384</v>
      </c>
      <c r="B91" s="287" t="s">
        <v>1385</v>
      </c>
      <c r="C91" s="287" t="s">
        <v>1386</v>
      </c>
      <c r="D91" s="287" t="s">
        <v>1387</v>
      </c>
      <c r="E91" s="287" t="s">
        <v>1140</v>
      </c>
      <c r="F91" s="287">
        <v>0</v>
      </c>
      <c r="G91" s="287" t="s">
        <v>1141</v>
      </c>
      <c r="I91" s="293" t="s">
        <v>1388</v>
      </c>
      <c r="J91" s="293">
        <v>422</v>
      </c>
      <c r="K91" s="294" t="s">
        <v>1389</v>
      </c>
    </row>
    <row r="92" spans="1:11" x14ac:dyDescent="0.35">
      <c r="A92" s="287" t="s">
        <v>1390</v>
      </c>
      <c r="B92" s="287" t="s">
        <v>1391</v>
      </c>
      <c r="C92" s="287" t="s">
        <v>1392</v>
      </c>
      <c r="D92" s="287" t="s">
        <v>1393</v>
      </c>
      <c r="E92" s="287" t="s">
        <v>1176</v>
      </c>
      <c r="F92" s="287">
        <v>324</v>
      </c>
      <c r="G92" s="287" t="s">
        <v>1177</v>
      </c>
      <c r="I92" s="293" t="s">
        <v>1394</v>
      </c>
      <c r="J92" s="293">
        <v>144</v>
      </c>
      <c r="K92" s="294" t="s">
        <v>1395</v>
      </c>
    </row>
    <row r="93" spans="1:11" x14ac:dyDescent="0.35">
      <c r="A93" s="287" t="s">
        <v>1396</v>
      </c>
      <c r="B93" s="287" t="s">
        <v>1397</v>
      </c>
      <c r="C93" s="287" t="s">
        <v>1398</v>
      </c>
      <c r="D93" s="287" t="s">
        <v>1399</v>
      </c>
      <c r="E93" s="287" t="s">
        <v>838</v>
      </c>
      <c r="F93" s="287">
        <v>952</v>
      </c>
      <c r="G93" s="287" t="s">
        <v>839</v>
      </c>
      <c r="I93" s="293" t="s">
        <v>1400</v>
      </c>
      <c r="J93" s="293">
        <v>430</v>
      </c>
      <c r="K93" s="294" t="s">
        <v>1401</v>
      </c>
    </row>
    <row r="94" spans="1:11" x14ac:dyDescent="0.35">
      <c r="A94" s="287" t="s">
        <v>1402</v>
      </c>
      <c r="B94" s="287" t="s">
        <v>1403</v>
      </c>
      <c r="C94" s="287" t="s">
        <v>1404</v>
      </c>
      <c r="D94" s="287" t="s">
        <v>1405</v>
      </c>
      <c r="E94" s="287" t="s">
        <v>1194</v>
      </c>
      <c r="F94" s="287">
        <v>328</v>
      </c>
      <c r="G94" s="287" t="s">
        <v>1195</v>
      </c>
      <c r="I94" s="293" t="s">
        <v>1406</v>
      </c>
      <c r="J94" s="293">
        <v>426</v>
      </c>
      <c r="K94" s="294" t="s">
        <v>1407</v>
      </c>
    </row>
    <row r="95" spans="1:11" x14ac:dyDescent="0.35">
      <c r="A95" s="287" t="s">
        <v>1408</v>
      </c>
      <c r="B95" s="287" t="s">
        <v>1409</v>
      </c>
      <c r="C95" s="287" t="s">
        <v>1410</v>
      </c>
      <c r="D95" s="287" t="s">
        <v>1411</v>
      </c>
      <c r="E95" s="287" t="s">
        <v>1228</v>
      </c>
      <c r="F95" s="287">
        <v>332</v>
      </c>
      <c r="G95" s="287" t="s">
        <v>1229</v>
      </c>
      <c r="I95" s="293" t="s">
        <v>1412</v>
      </c>
      <c r="J95" s="293">
        <v>434</v>
      </c>
      <c r="K95" s="294" t="s">
        <v>1413</v>
      </c>
    </row>
    <row r="96" spans="1:11" x14ac:dyDescent="0.35">
      <c r="A96" s="287" t="s">
        <v>1414</v>
      </c>
      <c r="B96" s="287" t="s">
        <v>1415</v>
      </c>
      <c r="C96" s="287" t="s">
        <v>1416</v>
      </c>
      <c r="D96" s="287" t="s">
        <v>1417</v>
      </c>
      <c r="I96" s="293" t="s">
        <v>1418</v>
      </c>
      <c r="J96" s="293">
        <v>504</v>
      </c>
      <c r="K96" s="294" t="s">
        <v>1419</v>
      </c>
    </row>
    <row r="97" spans="1:11" x14ac:dyDescent="0.35">
      <c r="A97" s="287" t="s">
        <v>1420</v>
      </c>
      <c r="B97" s="287" t="s">
        <v>1421</v>
      </c>
      <c r="C97" s="287" t="s">
        <v>1422</v>
      </c>
      <c r="D97" s="287" t="s">
        <v>1423</v>
      </c>
      <c r="E97" s="287" t="s">
        <v>1212</v>
      </c>
      <c r="F97" s="287">
        <v>340</v>
      </c>
      <c r="G97" s="287" t="s">
        <v>1213</v>
      </c>
      <c r="I97" s="293" t="s">
        <v>1424</v>
      </c>
      <c r="J97" s="293">
        <v>498</v>
      </c>
      <c r="K97" s="294" t="s">
        <v>1425</v>
      </c>
    </row>
    <row r="98" spans="1:11" x14ac:dyDescent="0.35">
      <c r="A98" s="287" t="s">
        <v>1426</v>
      </c>
      <c r="B98" s="287" t="s">
        <v>1427</v>
      </c>
      <c r="C98" s="287" t="s">
        <v>1428</v>
      </c>
      <c r="D98" s="287" t="s">
        <v>1429</v>
      </c>
      <c r="E98" s="287" t="s">
        <v>1203</v>
      </c>
      <c r="F98" s="287">
        <v>344</v>
      </c>
      <c r="G98" s="287" t="s">
        <v>1204</v>
      </c>
      <c r="I98" s="293" t="s">
        <v>1430</v>
      </c>
      <c r="J98" s="293">
        <v>969</v>
      </c>
      <c r="K98" s="294" t="s">
        <v>1431</v>
      </c>
    </row>
    <row r="99" spans="1:11" x14ac:dyDescent="0.35">
      <c r="A99" s="287" t="s">
        <v>1432</v>
      </c>
      <c r="B99" s="287" t="s">
        <v>1433</v>
      </c>
      <c r="C99" s="287" t="s">
        <v>1434</v>
      </c>
      <c r="D99" s="287" t="s">
        <v>1435</v>
      </c>
      <c r="E99" s="287" t="s">
        <v>1239</v>
      </c>
      <c r="F99" s="287">
        <v>348</v>
      </c>
      <c r="G99" s="287" t="s">
        <v>1240</v>
      </c>
      <c r="I99" s="293" t="s">
        <v>1436</v>
      </c>
      <c r="J99" s="293">
        <v>807</v>
      </c>
      <c r="K99" s="294" t="s">
        <v>1437</v>
      </c>
    </row>
    <row r="100" spans="1:11" x14ac:dyDescent="0.35">
      <c r="A100" s="287" t="s">
        <v>1438</v>
      </c>
      <c r="B100" s="287" t="s">
        <v>1439</v>
      </c>
      <c r="C100" s="287" t="s">
        <v>1440</v>
      </c>
      <c r="D100" s="287" t="s">
        <v>1441</v>
      </c>
      <c r="E100" s="287" t="s">
        <v>1301</v>
      </c>
      <c r="F100" s="287">
        <v>352</v>
      </c>
      <c r="G100" s="287" t="s">
        <v>1302</v>
      </c>
      <c r="I100" s="293" t="s">
        <v>1442</v>
      </c>
      <c r="J100" s="293">
        <v>104</v>
      </c>
      <c r="K100" s="294" t="s">
        <v>1443</v>
      </c>
    </row>
    <row r="101" spans="1:11" x14ac:dyDescent="0.35">
      <c r="A101" s="287" t="s">
        <v>1444</v>
      </c>
      <c r="B101" s="287" t="s">
        <v>1445</v>
      </c>
      <c r="C101" s="287" t="s">
        <v>1446</v>
      </c>
      <c r="D101" s="287" t="s">
        <v>1447</v>
      </c>
      <c r="E101" s="287" t="s">
        <v>1275</v>
      </c>
      <c r="F101" s="287">
        <v>356</v>
      </c>
      <c r="G101" s="287" t="s">
        <v>1276</v>
      </c>
      <c r="I101" s="293" t="s">
        <v>1448</v>
      </c>
      <c r="J101" s="293">
        <v>496</v>
      </c>
      <c r="K101" s="294" t="s">
        <v>1449</v>
      </c>
    </row>
    <row r="102" spans="1:11" x14ac:dyDescent="0.35">
      <c r="A102" s="287" t="s">
        <v>1450</v>
      </c>
      <c r="B102" s="287" t="s">
        <v>1451</v>
      </c>
      <c r="C102" s="287" t="s">
        <v>1452</v>
      </c>
      <c r="D102" s="287" t="s">
        <v>1453</v>
      </c>
      <c r="E102" s="287" t="s">
        <v>1248</v>
      </c>
      <c r="F102" s="287">
        <v>360</v>
      </c>
      <c r="G102" s="287" t="s">
        <v>1249</v>
      </c>
      <c r="I102" s="293" t="s">
        <v>1454</v>
      </c>
      <c r="J102" s="293">
        <v>446</v>
      </c>
      <c r="K102" s="294" t="s">
        <v>1455</v>
      </c>
    </row>
    <row r="103" spans="1:11" x14ac:dyDescent="0.35">
      <c r="A103" s="287" t="s">
        <v>1456</v>
      </c>
      <c r="B103" s="287" t="s">
        <v>1457</v>
      </c>
      <c r="C103" s="287" t="s">
        <v>1458</v>
      </c>
      <c r="D103" s="287" t="s">
        <v>1459</v>
      </c>
      <c r="E103" s="287" t="s">
        <v>1293</v>
      </c>
      <c r="F103" s="287">
        <v>364</v>
      </c>
      <c r="G103" s="287" t="s">
        <v>1294</v>
      </c>
      <c r="I103" s="293" t="s">
        <v>1460</v>
      </c>
      <c r="J103" s="293">
        <v>478</v>
      </c>
      <c r="K103" s="294" t="s">
        <v>1461</v>
      </c>
    </row>
    <row r="104" spans="1:11" x14ac:dyDescent="0.35">
      <c r="A104" s="287" t="s">
        <v>1462</v>
      </c>
      <c r="B104" s="287" t="s">
        <v>1463</v>
      </c>
      <c r="C104" s="287" t="s">
        <v>1464</v>
      </c>
      <c r="D104" s="287" t="s">
        <v>1465</v>
      </c>
      <c r="E104" s="287" t="s">
        <v>1284</v>
      </c>
      <c r="F104" s="287">
        <v>368</v>
      </c>
      <c r="G104" s="287" t="s">
        <v>1285</v>
      </c>
      <c r="I104" s="293" t="s">
        <v>1466</v>
      </c>
      <c r="J104" s="293">
        <v>480</v>
      </c>
      <c r="K104" s="294" t="s">
        <v>1467</v>
      </c>
    </row>
    <row r="105" spans="1:11" x14ac:dyDescent="0.35">
      <c r="A105" s="287" t="s">
        <v>1468</v>
      </c>
      <c r="B105" s="287" t="s">
        <v>1469</v>
      </c>
      <c r="C105" s="287" t="s">
        <v>1470</v>
      </c>
      <c r="D105" s="287" t="s">
        <v>1471</v>
      </c>
      <c r="E105" s="287" t="s">
        <v>571</v>
      </c>
      <c r="F105" s="287">
        <v>978</v>
      </c>
      <c r="G105" s="287" t="s">
        <v>572</v>
      </c>
      <c r="I105" s="293" t="s">
        <v>1472</v>
      </c>
      <c r="J105" s="293">
        <v>462</v>
      </c>
      <c r="K105" s="294" t="s">
        <v>1473</v>
      </c>
    </row>
    <row r="106" spans="1:11" x14ac:dyDescent="0.35">
      <c r="A106" s="287" t="s">
        <v>1474</v>
      </c>
      <c r="B106" s="287" t="s">
        <v>1475</v>
      </c>
      <c r="C106" s="287" t="s">
        <v>1476</v>
      </c>
      <c r="D106" s="287" t="s">
        <v>1477</v>
      </c>
      <c r="E106" s="287" t="s">
        <v>1266</v>
      </c>
      <c r="F106" s="287">
        <v>0</v>
      </c>
      <c r="G106" s="287" t="s">
        <v>1267</v>
      </c>
      <c r="I106" s="293" t="s">
        <v>1478</v>
      </c>
      <c r="J106" s="293">
        <v>454</v>
      </c>
      <c r="K106" s="294" t="s">
        <v>1479</v>
      </c>
    </row>
    <row r="107" spans="1:11" x14ac:dyDescent="0.35">
      <c r="A107" s="287" t="s">
        <v>1480</v>
      </c>
      <c r="B107" s="287" t="s">
        <v>1481</v>
      </c>
      <c r="C107" s="287" t="s">
        <v>1482</v>
      </c>
      <c r="D107" s="287" t="s">
        <v>1483</v>
      </c>
      <c r="E107" s="287" t="s">
        <v>1257</v>
      </c>
      <c r="F107" s="287">
        <v>376</v>
      </c>
      <c r="G107" s="287" t="s">
        <v>1258</v>
      </c>
      <c r="I107" s="293" t="s">
        <v>1484</v>
      </c>
      <c r="J107" s="293">
        <v>484</v>
      </c>
      <c r="K107" s="294" t="s">
        <v>1485</v>
      </c>
    </row>
    <row r="108" spans="1:11" x14ac:dyDescent="0.35">
      <c r="A108" s="287" t="s">
        <v>1486</v>
      </c>
      <c r="B108" s="287" t="s">
        <v>1487</v>
      </c>
      <c r="C108" s="287" t="s">
        <v>1488</v>
      </c>
      <c r="D108" s="287" t="s">
        <v>1489</v>
      </c>
      <c r="E108" s="287" t="s">
        <v>571</v>
      </c>
      <c r="F108" s="287">
        <v>978</v>
      </c>
      <c r="G108" s="287" t="s">
        <v>572</v>
      </c>
      <c r="I108" s="293" t="s">
        <v>1490</v>
      </c>
      <c r="J108" s="293">
        <v>458</v>
      </c>
      <c r="K108" s="294" t="s">
        <v>1491</v>
      </c>
    </row>
    <row r="109" spans="1:11" x14ac:dyDescent="0.35">
      <c r="A109" s="287" t="s">
        <v>1492</v>
      </c>
      <c r="B109" s="287" t="s">
        <v>1493</v>
      </c>
      <c r="C109" s="287" t="s">
        <v>1494</v>
      </c>
      <c r="D109" s="287" t="s">
        <v>1495</v>
      </c>
      <c r="E109" s="287" t="s">
        <v>1316</v>
      </c>
      <c r="F109" s="287">
        <v>388</v>
      </c>
      <c r="G109" s="287" t="s">
        <v>1317</v>
      </c>
      <c r="I109" s="293" t="s">
        <v>1496</v>
      </c>
      <c r="J109" s="293">
        <v>943</v>
      </c>
      <c r="K109" s="294" t="s">
        <v>1497</v>
      </c>
    </row>
    <row r="110" spans="1:11" x14ac:dyDescent="0.35">
      <c r="A110" s="287" t="s">
        <v>1498</v>
      </c>
      <c r="B110" s="287" t="s">
        <v>1499</v>
      </c>
      <c r="C110" s="287" t="s">
        <v>1500</v>
      </c>
      <c r="D110" s="287" t="s">
        <v>1501</v>
      </c>
      <c r="E110" s="287" t="s">
        <v>1328</v>
      </c>
      <c r="F110" s="287">
        <v>392</v>
      </c>
      <c r="G110" s="287" t="s">
        <v>1329</v>
      </c>
      <c r="I110" s="293" t="s">
        <v>1502</v>
      </c>
      <c r="J110" s="293">
        <v>516</v>
      </c>
      <c r="K110" s="294" t="s">
        <v>1503</v>
      </c>
    </row>
    <row r="111" spans="1:11" x14ac:dyDescent="0.35">
      <c r="A111" s="287" t="s">
        <v>1504</v>
      </c>
      <c r="B111" s="287" t="s">
        <v>1505</v>
      </c>
      <c r="C111" s="287" t="s">
        <v>1506</v>
      </c>
      <c r="D111" s="287" t="s">
        <v>1507</v>
      </c>
      <c r="E111" s="287" t="s">
        <v>1310</v>
      </c>
      <c r="F111" s="287">
        <v>0</v>
      </c>
      <c r="G111" s="287" t="s">
        <v>1311</v>
      </c>
      <c r="I111" s="293" t="s">
        <v>1508</v>
      </c>
      <c r="J111" s="293">
        <v>566</v>
      </c>
      <c r="K111" s="294" t="s">
        <v>1509</v>
      </c>
    </row>
    <row r="112" spans="1:11" x14ac:dyDescent="0.35">
      <c r="A112" s="287" t="s">
        <v>1510</v>
      </c>
      <c r="B112" s="287" t="s">
        <v>1511</v>
      </c>
      <c r="C112" s="287" t="s">
        <v>1512</v>
      </c>
      <c r="D112" s="287" t="s">
        <v>1513</v>
      </c>
      <c r="E112" s="287" t="s">
        <v>1322</v>
      </c>
      <c r="F112" s="287">
        <v>400</v>
      </c>
      <c r="G112" s="287" t="s">
        <v>1323</v>
      </c>
      <c r="I112" s="293" t="s">
        <v>1514</v>
      </c>
      <c r="J112" s="293">
        <v>558</v>
      </c>
      <c r="K112" s="294" t="s">
        <v>1515</v>
      </c>
    </row>
    <row r="113" spans="1:11" x14ac:dyDescent="0.35">
      <c r="A113" s="287" t="s">
        <v>1516</v>
      </c>
      <c r="B113" s="287" t="s">
        <v>1517</v>
      </c>
      <c r="C113" s="287" t="s">
        <v>1518</v>
      </c>
      <c r="D113" s="287" t="s">
        <v>1519</v>
      </c>
      <c r="E113" s="287" t="s">
        <v>1376</v>
      </c>
      <c r="F113" s="287">
        <v>398</v>
      </c>
      <c r="G113" s="287" t="s">
        <v>1377</v>
      </c>
      <c r="I113" s="293" t="s">
        <v>1520</v>
      </c>
      <c r="J113" s="293">
        <v>578</v>
      </c>
      <c r="K113" s="294" t="s">
        <v>1521</v>
      </c>
    </row>
    <row r="114" spans="1:11" x14ac:dyDescent="0.35">
      <c r="A114" s="287" t="s">
        <v>1522</v>
      </c>
      <c r="B114" s="287" t="s">
        <v>1523</v>
      </c>
      <c r="C114" s="287" t="s">
        <v>1524</v>
      </c>
      <c r="D114" s="287" t="s">
        <v>1525</v>
      </c>
      <c r="E114" s="287" t="s">
        <v>1334</v>
      </c>
      <c r="F114" s="287">
        <v>404</v>
      </c>
      <c r="G114" s="287" t="s">
        <v>1335</v>
      </c>
      <c r="I114" s="293" t="s">
        <v>1526</v>
      </c>
      <c r="J114" s="293">
        <v>524</v>
      </c>
      <c r="K114" s="294" t="s">
        <v>1527</v>
      </c>
    </row>
    <row r="115" spans="1:11" x14ac:dyDescent="0.35">
      <c r="A115" s="287" t="s">
        <v>1528</v>
      </c>
      <c r="B115" s="287" t="s">
        <v>1529</v>
      </c>
      <c r="C115" s="287" t="s">
        <v>1530</v>
      </c>
      <c r="D115" s="287" t="s">
        <v>1531</v>
      </c>
      <c r="I115" s="293" t="s">
        <v>1532</v>
      </c>
      <c r="J115" s="293">
        <v>554</v>
      </c>
      <c r="K115" s="294" t="s">
        <v>1533</v>
      </c>
    </row>
    <row r="116" spans="1:11" x14ac:dyDescent="0.35">
      <c r="A116" s="287" t="s">
        <v>1534</v>
      </c>
      <c r="B116" s="287" t="s">
        <v>1535</v>
      </c>
      <c r="C116" s="287" t="s">
        <v>1536</v>
      </c>
      <c r="D116" s="287" t="s">
        <v>1537</v>
      </c>
      <c r="E116" s="287" t="s">
        <v>1354</v>
      </c>
      <c r="F116" s="287">
        <v>408</v>
      </c>
      <c r="G116" s="287" t="s">
        <v>1355</v>
      </c>
      <c r="I116" s="293" t="s">
        <v>1538</v>
      </c>
      <c r="J116" s="293">
        <v>512</v>
      </c>
      <c r="K116" s="294" t="s">
        <v>1539</v>
      </c>
    </row>
    <row r="117" spans="1:11" x14ac:dyDescent="0.35">
      <c r="A117" s="287" t="s">
        <v>1540</v>
      </c>
      <c r="B117" s="287" t="s">
        <v>1541</v>
      </c>
      <c r="C117" s="287" t="s">
        <v>1542</v>
      </c>
      <c r="D117" s="287" t="s">
        <v>1543</v>
      </c>
      <c r="E117" s="287" t="s">
        <v>1360</v>
      </c>
      <c r="F117" s="287">
        <v>410</v>
      </c>
      <c r="G117" s="287" t="s">
        <v>1361</v>
      </c>
      <c r="I117" s="293" t="s">
        <v>1544</v>
      </c>
      <c r="J117" s="293">
        <v>590</v>
      </c>
      <c r="K117" s="294" t="s">
        <v>1545</v>
      </c>
    </row>
    <row r="118" spans="1:11" x14ac:dyDescent="0.35">
      <c r="A118" s="287" t="s">
        <v>1546</v>
      </c>
      <c r="B118" s="287" t="s">
        <v>1547</v>
      </c>
      <c r="C118" s="287" t="s">
        <v>1548</v>
      </c>
      <c r="D118" s="287" t="s">
        <v>507</v>
      </c>
      <c r="E118" s="287" t="s">
        <v>571</v>
      </c>
      <c r="F118" s="287">
        <v>978</v>
      </c>
      <c r="G118" s="287" t="s">
        <v>572</v>
      </c>
      <c r="I118" s="293" t="s">
        <v>1549</v>
      </c>
      <c r="J118" s="293">
        <v>604</v>
      </c>
      <c r="K118" s="294" t="s">
        <v>1550</v>
      </c>
    </row>
    <row r="119" spans="1:11" x14ac:dyDescent="0.35">
      <c r="A119" s="287" t="s">
        <v>1551</v>
      </c>
      <c r="B119" s="287" t="s">
        <v>1552</v>
      </c>
      <c r="C119" s="287" t="s">
        <v>1553</v>
      </c>
      <c r="D119" s="287" t="s">
        <v>1554</v>
      </c>
      <c r="E119" s="287" t="s">
        <v>1366</v>
      </c>
      <c r="F119" s="287">
        <v>414</v>
      </c>
      <c r="G119" s="287" t="s">
        <v>1367</v>
      </c>
      <c r="I119" s="293" t="s">
        <v>1555</v>
      </c>
      <c r="J119" s="293">
        <v>598</v>
      </c>
      <c r="K119" s="294" t="s">
        <v>1556</v>
      </c>
    </row>
    <row r="120" spans="1:11" x14ac:dyDescent="0.35">
      <c r="A120" s="287" t="s">
        <v>1557</v>
      </c>
      <c r="B120" s="287" t="s">
        <v>1558</v>
      </c>
      <c r="C120" s="287" t="s">
        <v>1559</v>
      </c>
      <c r="D120" s="287" t="s">
        <v>1560</v>
      </c>
      <c r="E120" s="287" t="s">
        <v>1340</v>
      </c>
      <c r="F120" s="287">
        <v>417</v>
      </c>
      <c r="G120" s="287" t="s">
        <v>1341</v>
      </c>
      <c r="I120" s="293" t="s">
        <v>1561</v>
      </c>
      <c r="J120" s="293">
        <v>608</v>
      </c>
      <c r="K120" s="294" t="s">
        <v>1562</v>
      </c>
    </row>
    <row r="121" spans="1:11" x14ac:dyDescent="0.35">
      <c r="A121" s="287" t="s">
        <v>1563</v>
      </c>
      <c r="B121" s="287" t="s">
        <v>1564</v>
      </c>
      <c r="C121" s="287" t="s">
        <v>1565</v>
      </c>
      <c r="D121" s="287" t="s">
        <v>1566</v>
      </c>
      <c r="E121" s="287" t="s">
        <v>1382</v>
      </c>
      <c r="F121" s="287">
        <v>418</v>
      </c>
      <c r="G121" s="287" t="s">
        <v>1383</v>
      </c>
      <c r="I121" s="293" t="s">
        <v>1567</v>
      </c>
      <c r="J121" s="293">
        <v>586</v>
      </c>
      <c r="K121" s="294" t="s">
        <v>1568</v>
      </c>
    </row>
    <row r="122" spans="1:11" x14ac:dyDescent="0.35">
      <c r="A122" s="287" t="s">
        <v>1569</v>
      </c>
      <c r="B122" s="287" t="s">
        <v>1570</v>
      </c>
      <c r="C122" s="287" t="s">
        <v>1571</v>
      </c>
      <c r="D122" s="287" t="s">
        <v>1572</v>
      </c>
      <c r="E122" s="287" t="s">
        <v>571</v>
      </c>
      <c r="F122" s="287">
        <v>978</v>
      </c>
      <c r="G122" s="287" t="s">
        <v>572</v>
      </c>
      <c r="I122" s="293" t="s">
        <v>1573</v>
      </c>
      <c r="J122" s="293">
        <v>985</v>
      </c>
      <c r="K122" s="294" t="s">
        <v>1574</v>
      </c>
    </row>
    <row r="123" spans="1:11" x14ac:dyDescent="0.35">
      <c r="A123" s="287" t="s">
        <v>1575</v>
      </c>
      <c r="B123" s="287" t="s">
        <v>1576</v>
      </c>
      <c r="C123" s="287" t="s">
        <v>1577</v>
      </c>
      <c r="D123" s="287" t="s">
        <v>1578</v>
      </c>
      <c r="E123" s="287" t="s">
        <v>1388</v>
      </c>
      <c r="F123" s="287">
        <v>422</v>
      </c>
      <c r="G123" s="287" t="s">
        <v>1389</v>
      </c>
      <c r="I123" s="293" t="s">
        <v>1579</v>
      </c>
      <c r="J123" s="293">
        <v>600</v>
      </c>
      <c r="K123" s="294" t="s">
        <v>1580</v>
      </c>
    </row>
    <row r="124" spans="1:11" x14ac:dyDescent="0.35">
      <c r="A124" s="287" t="s">
        <v>1581</v>
      </c>
      <c r="B124" s="287" t="s">
        <v>1582</v>
      </c>
      <c r="C124" s="287" t="s">
        <v>1583</v>
      </c>
      <c r="D124" s="287" t="s">
        <v>1584</v>
      </c>
      <c r="E124" s="287" t="s">
        <v>1406</v>
      </c>
      <c r="F124" s="287">
        <v>426</v>
      </c>
      <c r="G124" s="287" t="s">
        <v>1407</v>
      </c>
      <c r="I124" s="293" t="s">
        <v>1585</v>
      </c>
      <c r="J124" s="293">
        <v>634</v>
      </c>
      <c r="K124" s="294" t="s">
        <v>1586</v>
      </c>
    </row>
    <row r="125" spans="1:11" x14ac:dyDescent="0.35">
      <c r="A125" s="287" t="s">
        <v>1587</v>
      </c>
      <c r="B125" s="287" t="s">
        <v>1588</v>
      </c>
      <c r="C125" s="287" t="s">
        <v>1589</v>
      </c>
      <c r="D125" s="287" t="s">
        <v>1590</v>
      </c>
      <c r="E125" s="287" t="s">
        <v>1400</v>
      </c>
      <c r="F125" s="287">
        <v>430</v>
      </c>
      <c r="G125" s="287" t="s">
        <v>1401</v>
      </c>
      <c r="I125" s="293" t="s">
        <v>1591</v>
      </c>
      <c r="J125" s="293">
        <v>946</v>
      </c>
      <c r="K125" s="294" t="s">
        <v>1592</v>
      </c>
    </row>
    <row r="126" spans="1:11" x14ac:dyDescent="0.35">
      <c r="A126" s="287" t="s">
        <v>1593</v>
      </c>
      <c r="B126" s="287" t="s">
        <v>1594</v>
      </c>
      <c r="C126" s="287" t="s">
        <v>1595</v>
      </c>
      <c r="D126" s="287" t="s">
        <v>1596</v>
      </c>
      <c r="E126" s="287" t="s">
        <v>1412</v>
      </c>
      <c r="F126" s="287">
        <v>434</v>
      </c>
      <c r="G126" s="287" t="s">
        <v>1413</v>
      </c>
      <c r="I126" s="293" t="s">
        <v>1597</v>
      </c>
      <c r="J126" s="293">
        <v>941</v>
      </c>
      <c r="K126" s="294" t="s">
        <v>1598</v>
      </c>
    </row>
    <row r="127" spans="1:11" x14ac:dyDescent="0.35">
      <c r="A127" s="287" t="s">
        <v>1599</v>
      </c>
      <c r="B127" s="287" t="s">
        <v>1600</v>
      </c>
      <c r="C127" s="287" t="s">
        <v>1601</v>
      </c>
      <c r="D127" s="287" t="s">
        <v>1602</v>
      </c>
      <c r="E127" s="287" t="s">
        <v>955</v>
      </c>
      <c r="F127" s="287">
        <v>756</v>
      </c>
      <c r="G127" s="287" t="s">
        <v>956</v>
      </c>
      <c r="I127" s="293" t="s">
        <v>1603</v>
      </c>
      <c r="J127" s="293">
        <v>643</v>
      </c>
      <c r="K127" s="294" t="s">
        <v>1604</v>
      </c>
    </row>
    <row r="128" spans="1:11" x14ac:dyDescent="0.35">
      <c r="A128" s="287" t="s">
        <v>1605</v>
      </c>
      <c r="B128" s="287" t="s">
        <v>1606</v>
      </c>
      <c r="C128" s="287" t="s">
        <v>1607</v>
      </c>
      <c r="D128" s="287" t="s">
        <v>1608</v>
      </c>
      <c r="E128" s="287" t="s">
        <v>571</v>
      </c>
      <c r="F128" s="287">
        <v>978</v>
      </c>
      <c r="G128" s="287" t="s">
        <v>572</v>
      </c>
      <c r="I128" s="293" t="s">
        <v>1609</v>
      </c>
      <c r="J128" s="293">
        <v>646</v>
      </c>
      <c r="K128" s="294" t="s">
        <v>1610</v>
      </c>
    </row>
    <row r="129" spans="1:11" x14ac:dyDescent="0.35">
      <c r="A129" s="287" t="s">
        <v>1611</v>
      </c>
      <c r="B129" s="287" t="s">
        <v>1612</v>
      </c>
      <c r="C129" s="287" t="s">
        <v>1613</v>
      </c>
      <c r="D129" s="287" t="s">
        <v>1614</v>
      </c>
      <c r="E129" s="287" t="s">
        <v>571</v>
      </c>
      <c r="F129" s="287">
        <v>978</v>
      </c>
      <c r="G129" s="287" t="s">
        <v>572</v>
      </c>
      <c r="I129" s="293" t="s">
        <v>1615</v>
      </c>
      <c r="J129" s="293">
        <v>682</v>
      </c>
      <c r="K129" s="294" t="s">
        <v>1616</v>
      </c>
    </row>
    <row r="130" spans="1:11" x14ac:dyDescent="0.35">
      <c r="A130" s="287" t="s">
        <v>1617</v>
      </c>
      <c r="B130" s="287" t="s">
        <v>1618</v>
      </c>
      <c r="C130" s="287" t="s">
        <v>1619</v>
      </c>
      <c r="D130" s="287" t="s">
        <v>1620</v>
      </c>
      <c r="E130" s="287" t="s">
        <v>1454</v>
      </c>
      <c r="F130" s="287">
        <v>446</v>
      </c>
      <c r="G130" s="287" t="s">
        <v>1455</v>
      </c>
      <c r="I130" s="293" t="s">
        <v>1621</v>
      </c>
      <c r="J130" s="293">
        <v>90</v>
      </c>
      <c r="K130" s="294" t="s">
        <v>1622</v>
      </c>
    </row>
    <row r="131" spans="1:11" x14ac:dyDescent="0.35">
      <c r="A131" s="287" t="s">
        <v>1623</v>
      </c>
      <c r="B131" s="287" t="s">
        <v>1624</v>
      </c>
      <c r="C131" s="287" t="s">
        <v>1436</v>
      </c>
      <c r="D131" s="287" t="s">
        <v>1625</v>
      </c>
      <c r="E131" s="287" t="s">
        <v>1436</v>
      </c>
      <c r="F131" s="287">
        <v>807</v>
      </c>
      <c r="G131" s="287" t="s">
        <v>1437</v>
      </c>
      <c r="I131" s="293" t="s">
        <v>1626</v>
      </c>
      <c r="J131" s="293">
        <v>690</v>
      </c>
      <c r="K131" s="294" t="s">
        <v>1627</v>
      </c>
    </row>
    <row r="132" spans="1:11" x14ac:dyDescent="0.35">
      <c r="A132" s="287" t="s">
        <v>1628</v>
      </c>
      <c r="B132" s="287" t="s">
        <v>1629</v>
      </c>
      <c r="C132" s="287" t="s">
        <v>1630</v>
      </c>
      <c r="D132" s="287" t="s">
        <v>1631</v>
      </c>
      <c r="E132" s="287" t="s">
        <v>1430</v>
      </c>
      <c r="F132" s="287">
        <v>969</v>
      </c>
      <c r="G132" s="287" t="s">
        <v>1431</v>
      </c>
      <c r="I132" s="293" t="s">
        <v>1632</v>
      </c>
      <c r="J132" s="293">
        <v>938</v>
      </c>
      <c r="K132" s="294" t="s">
        <v>1633</v>
      </c>
    </row>
    <row r="133" spans="1:11" x14ac:dyDescent="0.35">
      <c r="A133" s="287" t="s">
        <v>1634</v>
      </c>
      <c r="B133" s="287" t="s">
        <v>1635</v>
      </c>
      <c r="C133" s="287" t="s">
        <v>1636</v>
      </c>
      <c r="D133" s="287" t="s">
        <v>1637</v>
      </c>
      <c r="E133" s="287" t="s">
        <v>1478</v>
      </c>
      <c r="F133" s="287">
        <v>454</v>
      </c>
      <c r="G133" s="287" t="s">
        <v>1479</v>
      </c>
      <c r="I133" s="293" t="s">
        <v>1638</v>
      </c>
      <c r="J133" s="293">
        <v>752</v>
      </c>
      <c r="K133" s="294" t="s">
        <v>1639</v>
      </c>
    </row>
    <row r="134" spans="1:11" x14ac:dyDescent="0.35">
      <c r="A134" s="287" t="s">
        <v>1640</v>
      </c>
      <c r="B134" s="287" t="s">
        <v>1641</v>
      </c>
      <c r="C134" s="287" t="s">
        <v>1642</v>
      </c>
      <c r="D134" s="287" t="s">
        <v>1643</v>
      </c>
      <c r="E134" s="287" t="s">
        <v>1490</v>
      </c>
      <c r="F134" s="287">
        <v>458</v>
      </c>
      <c r="G134" s="287" t="s">
        <v>1491</v>
      </c>
      <c r="I134" s="293" t="s">
        <v>1644</v>
      </c>
      <c r="J134" s="293">
        <v>702</v>
      </c>
      <c r="K134" s="294" t="s">
        <v>1645</v>
      </c>
    </row>
    <row r="135" spans="1:11" x14ac:dyDescent="0.35">
      <c r="A135" s="287" t="s">
        <v>1646</v>
      </c>
      <c r="B135" s="287" t="s">
        <v>1647</v>
      </c>
      <c r="C135" s="287" t="s">
        <v>1648</v>
      </c>
      <c r="D135" s="287" t="s">
        <v>1649</v>
      </c>
      <c r="E135" s="287" t="s">
        <v>1472</v>
      </c>
      <c r="F135" s="287">
        <v>462</v>
      </c>
      <c r="G135" s="287" t="s">
        <v>1473</v>
      </c>
      <c r="I135" s="293" t="s">
        <v>1650</v>
      </c>
      <c r="J135" s="293">
        <v>654</v>
      </c>
      <c r="K135" s="294" t="s">
        <v>1651</v>
      </c>
    </row>
    <row r="136" spans="1:11" x14ac:dyDescent="0.35">
      <c r="A136" s="287" t="s">
        <v>1652</v>
      </c>
      <c r="B136" s="287" t="s">
        <v>1653</v>
      </c>
      <c r="C136" s="287" t="s">
        <v>1654</v>
      </c>
      <c r="D136" s="287" t="s">
        <v>1655</v>
      </c>
      <c r="E136" s="287" t="s">
        <v>838</v>
      </c>
      <c r="F136" s="287">
        <v>952</v>
      </c>
      <c r="G136" s="287" t="s">
        <v>839</v>
      </c>
      <c r="I136" s="293" t="s">
        <v>1656</v>
      </c>
      <c r="J136" s="293">
        <v>694</v>
      </c>
      <c r="K136" s="294" t="s">
        <v>1657</v>
      </c>
    </row>
    <row r="137" spans="1:11" x14ac:dyDescent="0.35">
      <c r="A137" s="287" t="s">
        <v>1658</v>
      </c>
      <c r="B137" s="287" t="s">
        <v>1659</v>
      </c>
      <c r="C137" s="287" t="s">
        <v>1660</v>
      </c>
      <c r="D137" s="287" t="s">
        <v>1661</v>
      </c>
      <c r="E137" s="287" t="s">
        <v>571</v>
      </c>
      <c r="F137" s="287">
        <v>978</v>
      </c>
      <c r="G137" s="287" t="s">
        <v>572</v>
      </c>
      <c r="I137" s="293" t="s">
        <v>1662</v>
      </c>
      <c r="J137" s="293">
        <v>706</v>
      </c>
      <c r="K137" s="294" t="s">
        <v>1663</v>
      </c>
    </row>
    <row r="138" spans="1:11" x14ac:dyDescent="0.35">
      <c r="A138" s="287" t="s">
        <v>1664</v>
      </c>
      <c r="B138" s="287" t="s">
        <v>1665</v>
      </c>
      <c r="C138" s="287" t="s">
        <v>1666</v>
      </c>
      <c r="D138" s="287" t="s">
        <v>1667</v>
      </c>
      <c r="E138" s="287" t="s">
        <v>174</v>
      </c>
      <c r="F138" s="287">
        <v>840</v>
      </c>
      <c r="G138" s="287" t="s">
        <v>536</v>
      </c>
      <c r="I138" s="293" t="s">
        <v>1668</v>
      </c>
      <c r="J138" s="293">
        <v>968</v>
      </c>
      <c r="K138" s="294" t="s">
        <v>1669</v>
      </c>
    </row>
    <row r="139" spans="1:11" x14ac:dyDescent="0.35">
      <c r="A139" s="287" t="s">
        <v>1670</v>
      </c>
      <c r="B139" s="287" t="s">
        <v>1671</v>
      </c>
      <c r="C139" s="287" t="s">
        <v>1672</v>
      </c>
      <c r="D139" s="287" t="s">
        <v>1673</v>
      </c>
      <c r="E139" s="287" t="s">
        <v>571</v>
      </c>
      <c r="F139" s="287">
        <v>978</v>
      </c>
      <c r="G139" s="287" t="s">
        <v>572</v>
      </c>
      <c r="I139" s="293" t="s">
        <v>1674</v>
      </c>
      <c r="J139" s="293">
        <v>728</v>
      </c>
      <c r="K139" s="294" t="s">
        <v>1675</v>
      </c>
    </row>
    <row r="140" spans="1:11" x14ac:dyDescent="0.35">
      <c r="A140" s="287" t="s">
        <v>1676</v>
      </c>
      <c r="B140" s="287" t="s">
        <v>1677</v>
      </c>
      <c r="C140" s="287" t="s">
        <v>1678</v>
      </c>
      <c r="D140" s="287" t="s">
        <v>1679</v>
      </c>
      <c r="E140" s="287" t="s">
        <v>1460</v>
      </c>
      <c r="F140" s="287">
        <v>478</v>
      </c>
      <c r="G140" s="287" t="s">
        <v>1461</v>
      </c>
      <c r="I140" s="293" t="s">
        <v>1680</v>
      </c>
      <c r="J140" s="293">
        <v>678</v>
      </c>
      <c r="K140" s="294" t="s">
        <v>1681</v>
      </c>
    </row>
    <row r="141" spans="1:11" x14ac:dyDescent="0.35">
      <c r="A141" s="287" t="s">
        <v>1682</v>
      </c>
      <c r="B141" s="287" t="s">
        <v>1683</v>
      </c>
      <c r="C141" s="287" t="s">
        <v>1684</v>
      </c>
      <c r="D141" s="287" t="s">
        <v>1685</v>
      </c>
      <c r="E141" s="287" t="s">
        <v>1466</v>
      </c>
      <c r="F141" s="287">
        <v>480</v>
      </c>
      <c r="G141" s="287" t="s">
        <v>1467</v>
      </c>
      <c r="I141" s="293" t="s">
        <v>1686</v>
      </c>
      <c r="J141" s="293">
        <v>760</v>
      </c>
      <c r="K141" s="294" t="s">
        <v>1687</v>
      </c>
    </row>
    <row r="142" spans="1:11" x14ac:dyDescent="0.35">
      <c r="A142" s="287" t="s">
        <v>1688</v>
      </c>
      <c r="B142" s="287" t="s">
        <v>1689</v>
      </c>
      <c r="C142" s="287" t="s">
        <v>1690</v>
      </c>
      <c r="D142" s="287" t="s">
        <v>1691</v>
      </c>
      <c r="E142" s="287" t="s">
        <v>571</v>
      </c>
      <c r="F142" s="287">
        <v>978</v>
      </c>
      <c r="G142" s="287" t="s">
        <v>572</v>
      </c>
      <c r="I142" s="293" t="s">
        <v>1237</v>
      </c>
      <c r="J142" s="293">
        <v>748</v>
      </c>
      <c r="K142" s="294" t="s">
        <v>1238</v>
      </c>
    </row>
    <row r="143" spans="1:11" x14ac:dyDescent="0.35">
      <c r="A143" s="287" t="s">
        <v>1692</v>
      </c>
      <c r="B143" s="287" t="s">
        <v>1693</v>
      </c>
      <c r="C143" s="287" t="s">
        <v>1694</v>
      </c>
      <c r="D143" s="287" t="s">
        <v>1695</v>
      </c>
      <c r="E143" s="287" t="s">
        <v>1484</v>
      </c>
      <c r="F143" s="287">
        <v>484</v>
      </c>
      <c r="G143" s="287" t="s">
        <v>1485</v>
      </c>
      <c r="I143" s="293" t="s">
        <v>1696</v>
      </c>
      <c r="J143" s="293">
        <v>764</v>
      </c>
      <c r="K143" s="294" t="s">
        <v>1697</v>
      </c>
    </row>
    <row r="144" spans="1:11" x14ac:dyDescent="0.35">
      <c r="A144" s="287" t="s">
        <v>1698</v>
      </c>
      <c r="B144" s="287" t="s">
        <v>1699</v>
      </c>
      <c r="C144" s="287" t="s">
        <v>1700</v>
      </c>
      <c r="D144" s="287" t="s">
        <v>1701</v>
      </c>
      <c r="E144" s="287" t="s">
        <v>174</v>
      </c>
      <c r="F144" s="287">
        <v>840</v>
      </c>
      <c r="G144" s="287" t="s">
        <v>536</v>
      </c>
      <c r="I144" s="293" t="s">
        <v>1702</v>
      </c>
      <c r="J144" s="293">
        <v>972</v>
      </c>
      <c r="K144" s="294" t="s">
        <v>1703</v>
      </c>
    </row>
    <row r="145" spans="1:11" x14ac:dyDescent="0.35">
      <c r="A145" s="287" t="s">
        <v>1704</v>
      </c>
      <c r="B145" s="287" t="s">
        <v>1705</v>
      </c>
      <c r="C145" s="287" t="s">
        <v>1706</v>
      </c>
      <c r="D145" s="287" t="s">
        <v>1707</v>
      </c>
      <c r="E145" s="287" t="s">
        <v>1424</v>
      </c>
      <c r="F145" s="287">
        <v>498</v>
      </c>
      <c r="G145" s="287" t="s">
        <v>1425</v>
      </c>
      <c r="I145" s="293" t="s">
        <v>1708</v>
      </c>
      <c r="J145" s="293">
        <v>934</v>
      </c>
      <c r="K145" s="294" t="s">
        <v>1709</v>
      </c>
    </row>
    <row r="146" spans="1:11" x14ac:dyDescent="0.35">
      <c r="A146" s="287" t="s">
        <v>1710</v>
      </c>
      <c r="B146" s="287" t="s">
        <v>1711</v>
      </c>
      <c r="C146" s="287" t="s">
        <v>1712</v>
      </c>
      <c r="D146" s="287" t="s">
        <v>1713</v>
      </c>
      <c r="E146" s="287" t="s">
        <v>571</v>
      </c>
      <c r="F146" s="287">
        <v>978</v>
      </c>
      <c r="G146" s="287" t="s">
        <v>572</v>
      </c>
      <c r="I146" s="293" t="s">
        <v>1714</v>
      </c>
      <c r="J146" s="293">
        <v>788</v>
      </c>
      <c r="K146" s="294" t="s">
        <v>1715</v>
      </c>
    </row>
    <row r="147" spans="1:11" x14ac:dyDescent="0.35">
      <c r="A147" s="287" t="s">
        <v>1716</v>
      </c>
      <c r="B147" s="287" t="s">
        <v>1717</v>
      </c>
      <c r="C147" s="287" t="s">
        <v>1718</v>
      </c>
      <c r="D147" s="287" t="s">
        <v>1719</v>
      </c>
      <c r="E147" s="287" t="s">
        <v>1448</v>
      </c>
      <c r="F147" s="287">
        <v>496</v>
      </c>
      <c r="G147" s="287" t="s">
        <v>1449</v>
      </c>
      <c r="I147" s="293" t="s">
        <v>1720</v>
      </c>
      <c r="J147" s="293">
        <v>776</v>
      </c>
      <c r="K147" s="294" t="s">
        <v>1721</v>
      </c>
    </row>
    <row r="148" spans="1:11" x14ac:dyDescent="0.35">
      <c r="A148" s="287" t="s">
        <v>1722</v>
      </c>
      <c r="B148" s="287" t="s">
        <v>1723</v>
      </c>
      <c r="C148" s="287" t="s">
        <v>1724</v>
      </c>
      <c r="D148" s="287" t="s">
        <v>1725</v>
      </c>
      <c r="E148" s="287" t="s">
        <v>571</v>
      </c>
      <c r="F148" s="287">
        <v>978</v>
      </c>
      <c r="G148" s="287" t="s">
        <v>572</v>
      </c>
      <c r="I148" s="293" t="s">
        <v>1726</v>
      </c>
      <c r="J148" s="293">
        <v>949</v>
      </c>
      <c r="K148" s="294" t="s">
        <v>1727</v>
      </c>
    </row>
    <row r="149" spans="1:11" x14ac:dyDescent="0.35">
      <c r="A149" s="287" t="s">
        <v>1728</v>
      </c>
      <c r="B149" s="287" t="s">
        <v>1729</v>
      </c>
      <c r="C149" s="287" t="s">
        <v>1730</v>
      </c>
      <c r="D149" s="287" t="s">
        <v>1731</v>
      </c>
      <c r="E149" s="287" t="s">
        <v>653</v>
      </c>
      <c r="F149" s="287">
        <v>951</v>
      </c>
      <c r="G149" s="287" t="s">
        <v>654</v>
      </c>
      <c r="I149" s="293" t="s">
        <v>1732</v>
      </c>
      <c r="J149" s="293">
        <v>780</v>
      </c>
      <c r="K149" s="294" t="s">
        <v>1733</v>
      </c>
    </row>
    <row r="150" spans="1:11" x14ac:dyDescent="0.35">
      <c r="A150" s="287" t="s">
        <v>1734</v>
      </c>
      <c r="B150" s="287" t="s">
        <v>1735</v>
      </c>
      <c r="C150" s="287" t="s">
        <v>1736</v>
      </c>
      <c r="D150" s="287" t="s">
        <v>1737</v>
      </c>
      <c r="E150" s="287" t="s">
        <v>1418</v>
      </c>
      <c r="F150" s="287">
        <v>504</v>
      </c>
      <c r="G150" s="287" t="s">
        <v>1419</v>
      </c>
      <c r="I150" s="293" t="s">
        <v>1738</v>
      </c>
      <c r="J150" s="293">
        <v>0</v>
      </c>
      <c r="K150" s="294" t="s">
        <v>1739</v>
      </c>
    </row>
    <row r="151" spans="1:11" x14ac:dyDescent="0.35">
      <c r="A151" s="287" t="s">
        <v>1740</v>
      </c>
      <c r="B151" s="287" t="s">
        <v>1741</v>
      </c>
      <c r="C151" s="287" t="s">
        <v>1742</v>
      </c>
      <c r="D151" s="287" t="s">
        <v>1743</v>
      </c>
      <c r="E151" s="287" t="s">
        <v>1496</v>
      </c>
      <c r="F151" s="287">
        <v>943</v>
      </c>
      <c r="G151" s="287" t="s">
        <v>1497</v>
      </c>
      <c r="I151" s="293" t="s">
        <v>1744</v>
      </c>
      <c r="J151" s="293">
        <v>901</v>
      </c>
      <c r="K151" s="294" t="s">
        <v>1745</v>
      </c>
    </row>
    <row r="152" spans="1:11" x14ac:dyDescent="0.35">
      <c r="A152" s="287" t="s">
        <v>1746</v>
      </c>
      <c r="B152" s="287" t="s">
        <v>1747</v>
      </c>
      <c r="C152" s="287" t="s">
        <v>1748</v>
      </c>
      <c r="D152" s="287" t="s">
        <v>1749</v>
      </c>
      <c r="E152" s="287" t="s">
        <v>1442</v>
      </c>
      <c r="F152" s="287">
        <v>104</v>
      </c>
      <c r="G152" s="287" t="s">
        <v>1443</v>
      </c>
      <c r="I152" s="293" t="s">
        <v>1750</v>
      </c>
      <c r="J152" s="293">
        <v>834</v>
      </c>
      <c r="K152" s="294" t="s">
        <v>1751</v>
      </c>
    </row>
    <row r="153" spans="1:11" x14ac:dyDescent="0.35">
      <c r="A153" s="287" t="s">
        <v>1752</v>
      </c>
      <c r="B153" s="287" t="s">
        <v>1753</v>
      </c>
      <c r="C153" s="287" t="s">
        <v>1754</v>
      </c>
      <c r="D153" s="287" t="s">
        <v>1755</v>
      </c>
      <c r="E153" s="287" t="s">
        <v>1502</v>
      </c>
      <c r="F153" s="287">
        <v>516</v>
      </c>
      <c r="G153" s="287" t="s">
        <v>1503</v>
      </c>
      <c r="I153" s="293" t="s">
        <v>1756</v>
      </c>
      <c r="J153" s="293">
        <v>980</v>
      </c>
      <c r="K153" s="294" t="s">
        <v>1757</v>
      </c>
    </row>
    <row r="154" spans="1:11" x14ac:dyDescent="0.35">
      <c r="A154" s="287" t="s">
        <v>1758</v>
      </c>
      <c r="B154" s="287" t="s">
        <v>1759</v>
      </c>
      <c r="C154" s="287" t="s">
        <v>1760</v>
      </c>
      <c r="D154" s="287" t="s">
        <v>1761</v>
      </c>
      <c r="I154" s="293" t="s">
        <v>1762</v>
      </c>
      <c r="J154" s="293">
        <v>800</v>
      </c>
      <c r="K154" s="294" t="s">
        <v>1763</v>
      </c>
    </row>
    <row r="155" spans="1:11" x14ac:dyDescent="0.35">
      <c r="A155" s="287" t="s">
        <v>1764</v>
      </c>
      <c r="B155" s="287" t="s">
        <v>1765</v>
      </c>
      <c r="C155" s="287" t="s">
        <v>1766</v>
      </c>
      <c r="D155" s="287" t="s">
        <v>1767</v>
      </c>
      <c r="E155" s="287" t="s">
        <v>1526</v>
      </c>
      <c r="F155" s="287">
        <v>524</v>
      </c>
      <c r="G155" s="287" t="s">
        <v>1527</v>
      </c>
      <c r="I155" s="293" t="s">
        <v>174</v>
      </c>
      <c r="J155" s="293">
        <v>840</v>
      </c>
      <c r="K155" s="294" t="s">
        <v>536</v>
      </c>
    </row>
    <row r="156" spans="1:11" x14ac:dyDescent="0.35">
      <c r="A156" s="287" t="s">
        <v>1768</v>
      </c>
      <c r="B156" s="287" t="s">
        <v>1769</v>
      </c>
      <c r="C156" s="287" t="s">
        <v>1770</v>
      </c>
      <c r="D156" s="287" t="s">
        <v>1771</v>
      </c>
      <c r="E156" s="287" t="s">
        <v>571</v>
      </c>
      <c r="F156" s="287">
        <v>978</v>
      </c>
      <c r="G156" s="287" t="s">
        <v>572</v>
      </c>
      <c r="I156" s="293" t="s">
        <v>174</v>
      </c>
      <c r="J156" s="293"/>
      <c r="K156" s="294"/>
    </row>
    <row r="157" spans="1:11" x14ac:dyDescent="0.35">
      <c r="A157" s="287" t="s">
        <v>1772</v>
      </c>
      <c r="B157" s="287" t="s">
        <v>1773</v>
      </c>
      <c r="C157" s="287" t="s">
        <v>1774</v>
      </c>
      <c r="D157" s="287" t="s">
        <v>1775</v>
      </c>
      <c r="E157" s="287" t="s">
        <v>700</v>
      </c>
      <c r="F157" s="287">
        <v>532</v>
      </c>
      <c r="G157" s="287" t="s">
        <v>701</v>
      </c>
      <c r="I157" s="293" t="s">
        <v>1776</v>
      </c>
      <c r="J157" s="293">
        <v>858</v>
      </c>
      <c r="K157" s="294" t="s">
        <v>1777</v>
      </c>
    </row>
    <row r="158" spans="1:11" x14ac:dyDescent="0.35">
      <c r="A158" s="287" t="s">
        <v>1778</v>
      </c>
      <c r="B158" s="287" t="s">
        <v>1779</v>
      </c>
      <c r="C158" s="287" t="s">
        <v>1780</v>
      </c>
      <c r="D158" s="287" t="s">
        <v>1781</v>
      </c>
      <c r="I158" s="293" t="s">
        <v>1782</v>
      </c>
      <c r="J158" s="293">
        <v>860</v>
      </c>
      <c r="K158" s="294" t="s">
        <v>1783</v>
      </c>
    </row>
    <row r="159" spans="1:11" x14ac:dyDescent="0.35">
      <c r="A159" s="287" t="s">
        <v>1784</v>
      </c>
      <c r="B159" s="287" t="s">
        <v>1785</v>
      </c>
      <c r="C159" s="287" t="s">
        <v>1786</v>
      </c>
      <c r="D159" s="287" t="s">
        <v>1787</v>
      </c>
      <c r="E159" s="287" t="s">
        <v>1532</v>
      </c>
      <c r="F159" s="287">
        <v>554</v>
      </c>
      <c r="G159" s="287" t="s">
        <v>1533</v>
      </c>
      <c r="I159" s="293" t="s">
        <v>1788</v>
      </c>
      <c r="J159" s="293">
        <v>937</v>
      </c>
      <c r="K159" s="294" t="s">
        <v>1789</v>
      </c>
    </row>
    <row r="160" spans="1:11" x14ac:dyDescent="0.35">
      <c r="A160" s="287" t="s">
        <v>1790</v>
      </c>
      <c r="B160" s="287" t="s">
        <v>1791</v>
      </c>
      <c r="C160" s="287" t="s">
        <v>1792</v>
      </c>
      <c r="D160" s="287" t="s">
        <v>1793</v>
      </c>
      <c r="E160" s="287" t="s">
        <v>1514</v>
      </c>
      <c r="F160" s="287">
        <v>558</v>
      </c>
      <c r="G160" s="287" t="s">
        <v>1515</v>
      </c>
      <c r="I160" s="293" t="s">
        <v>1794</v>
      </c>
      <c r="J160" s="293">
        <v>704</v>
      </c>
      <c r="K160" s="294" t="s">
        <v>1795</v>
      </c>
    </row>
    <row r="161" spans="1:11" x14ac:dyDescent="0.35">
      <c r="A161" s="287" t="s">
        <v>1796</v>
      </c>
      <c r="B161" s="287" t="s">
        <v>1797</v>
      </c>
      <c r="C161" s="287" t="s">
        <v>1798</v>
      </c>
      <c r="D161" s="287" t="s">
        <v>1799</v>
      </c>
      <c r="E161" s="287" t="s">
        <v>838</v>
      </c>
      <c r="F161" s="287">
        <v>952</v>
      </c>
      <c r="G161" s="287" t="s">
        <v>839</v>
      </c>
      <c r="I161" s="293" t="s">
        <v>1800</v>
      </c>
      <c r="J161" s="293">
        <v>548</v>
      </c>
      <c r="K161" s="294" t="s">
        <v>1801</v>
      </c>
    </row>
    <row r="162" spans="1:11" x14ac:dyDescent="0.35">
      <c r="A162" s="287" t="s">
        <v>1802</v>
      </c>
      <c r="B162" s="287" t="s">
        <v>1803</v>
      </c>
      <c r="C162" s="287" t="s">
        <v>1804</v>
      </c>
      <c r="D162" s="287" t="s">
        <v>1805</v>
      </c>
      <c r="E162" s="287" t="s">
        <v>1508</v>
      </c>
      <c r="F162" s="287">
        <v>566</v>
      </c>
      <c r="G162" s="287" t="s">
        <v>1509</v>
      </c>
      <c r="I162" s="293" t="s">
        <v>1806</v>
      </c>
      <c r="J162" s="293">
        <v>882</v>
      </c>
      <c r="K162" s="294" t="s">
        <v>1807</v>
      </c>
    </row>
    <row r="163" spans="1:11" x14ac:dyDescent="0.35">
      <c r="A163" s="287" t="s">
        <v>1808</v>
      </c>
      <c r="B163" s="287" t="s">
        <v>1809</v>
      </c>
      <c r="C163" s="287" t="s">
        <v>1810</v>
      </c>
      <c r="D163" s="287" t="s">
        <v>1811</v>
      </c>
      <c r="I163" s="293" t="s">
        <v>975</v>
      </c>
      <c r="J163" s="293">
        <v>950</v>
      </c>
      <c r="K163" s="294" t="s">
        <v>976</v>
      </c>
    </row>
    <row r="164" spans="1:11" x14ac:dyDescent="0.35">
      <c r="A164" s="287" t="s">
        <v>1812</v>
      </c>
      <c r="B164" s="287" t="s">
        <v>1813</v>
      </c>
      <c r="C164" s="287" t="s">
        <v>1814</v>
      </c>
      <c r="D164" s="287" t="s">
        <v>1815</v>
      </c>
      <c r="I164" s="293" t="s">
        <v>653</v>
      </c>
      <c r="J164" s="293">
        <v>951</v>
      </c>
      <c r="K164" s="294" t="s">
        <v>654</v>
      </c>
    </row>
    <row r="165" spans="1:11" x14ac:dyDescent="0.35">
      <c r="A165" s="287" t="s">
        <v>1816</v>
      </c>
      <c r="B165" s="287" t="s">
        <v>1817</v>
      </c>
      <c r="C165" s="287" t="s">
        <v>1818</v>
      </c>
      <c r="D165" s="287" t="s">
        <v>1819</v>
      </c>
      <c r="E165" s="287" t="s">
        <v>174</v>
      </c>
      <c r="F165" s="287">
        <v>840</v>
      </c>
      <c r="G165" s="287" t="s">
        <v>536</v>
      </c>
      <c r="I165" s="293" t="s">
        <v>838</v>
      </c>
      <c r="J165" s="293">
        <v>952</v>
      </c>
      <c r="K165" s="294" t="s">
        <v>839</v>
      </c>
    </row>
    <row r="166" spans="1:11" x14ac:dyDescent="0.35">
      <c r="A166" s="287" t="s">
        <v>1820</v>
      </c>
      <c r="B166" s="287" t="s">
        <v>1821</v>
      </c>
      <c r="C166" s="287" t="s">
        <v>1822</v>
      </c>
      <c r="D166" s="287" t="s">
        <v>1823</v>
      </c>
      <c r="E166" s="287" t="s">
        <v>1520</v>
      </c>
      <c r="F166" s="287">
        <v>578</v>
      </c>
      <c r="G166" s="287" t="s">
        <v>1521</v>
      </c>
      <c r="I166" s="293" t="s">
        <v>1824</v>
      </c>
      <c r="J166" s="293">
        <v>886</v>
      </c>
      <c r="K166" s="294" t="s">
        <v>1825</v>
      </c>
    </row>
    <row r="167" spans="1:11" x14ac:dyDescent="0.35">
      <c r="A167" s="287" t="s">
        <v>1826</v>
      </c>
      <c r="B167" s="287" t="s">
        <v>1827</v>
      </c>
      <c r="C167" s="287" t="s">
        <v>1828</v>
      </c>
      <c r="D167" s="287" t="s">
        <v>1829</v>
      </c>
      <c r="E167" s="287" t="s">
        <v>1538</v>
      </c>
      <c r="F167" s="287">
        <v>512</v>
      </c>
      <c r="G167" s="287" t="s">
        <v>1539</v>
      </c>
      <c r="I167" s="293" t="s">
        <v>1830</v>
      </c>
      <c r="J167" s="293">
        <v>710</v>
      </c>
      <c r="K167" s="294" t="s">
        <v>1831</v>
      </c>
    </row>
    <row r="168" spans="1:11" x14ac:dyDescent="0.35">
      <c r="A168" s="287" t="s">
        <v>1832</v>
      </c>
      <c r="B168" s="287" t="s">
        <v>1833</v>
      </c>
      <c r="C168" s="287" t="s">
        <v>1834</v>
      </c>
      <c r="D168" s="287" t="s">
        <v>1835</v>
      </c>
      <c r="E168" s="287" t="s">
        <v>1567</v>
      </c>
      <c r="F168" s="287">
        <v>586</v>
      </c>
      <c r="G168" s="287" t="s">
        <v>1568</v>
      </c>
      <c r="I168" s="293" t="s">
        <v>1836</v>
      </c>
      <c r="J168" s="293">
        <v>967</v>
      </c>
      <c r="K168" s="294" t="s">
        <v>1837</v>
      </c>
    </row>
    <row r="169" spans="1:11" x14ac:dyDescent="0.35">
      <c r="A169" s="287" t="s">
        <v>1838</v>
      </c>
      <c r="B169" s="287" t="s">
        <v>1839</v>
      </c>
      <c r="C169" s="287" t="s">
        <v>1840</v>
      </c>
      <c r="D169" s="287" t="s">
        <v>1841</v>
      </c>
      <c r="E169" s="287" t="s">
        <v>174</v>
      </c>
      <c r="F169" s="287">
        <v>840</v>
      </c>
      <c r="G169" s="287" t="s">
        <v>536</v>
      </c>
    </row>
    <row r="170" spans="1:11" x14ac:dyDescent="0.35">
      <c r="A170" s="287" t="s">
        <v>1842</v>
      </c>
      <c r="B170" s="287" t="s">
        <v>1843</v>
      </c>
      <c r="C170" s="287" t="s">
        <v>1844</v>
      </c>
      <c r="D170" s="287" t="s">
        <v>1845</v>
      </c>
    </row>
    <row r="171" spans="1:11" x14ac:dyDescent="0.35">
      <c r="A171" s="287" t="s">
        <v>1846</v>
      </c>
      <c r="B171" s="287" t="s">
        <v>1847</v>
      </c>
      <c r="C171" s="287" t="s">
        <v>1848</v>
      </c>
      <c r="D171" s="287" t="s">
        <v>1849</v>
      </c>
      <c r="E171" s="287" t="s">
        <v>1544</v>
      </c>
      <c r="F171" s="287">
        <v>590</v>
      </c>
      <c r="G171" s="287" t="s">
        <v>1545</v>
      </c>
    </row>
    <row r="172" spans="1:11" x14ac:dyDescent="0.35">
      <c r="A172" s="287" t="s">
        <v>1850</v>
      </c>
      <c r="B172" s="287" t="s">
        <v>1851</v>
      </c>
      <c r="C172" s="287" t="s">
        <v>1852</v>
      </c>
      <c r="D172" s="287" t="s">
        <v>1853</v>
      </c>
      <c r="E172" s="287" t="s">
        <v>1555</v>
      </c>
      <c r="F172" s="287">
        <v>598</v>
      </c>
      <c r="G172" s="287" t="s">
        <v>1556</v>
      </c>
    </row>
    <row r="173" spans="1:11" x14ac:dyDescent="0.35">
      <c r="A173" s="287" t="s">
        <v>1854</v>
      </c>
      <c r="B173" s="287" t="s">
        <v>1855</v>
      </c>
      <c r="C173" s="287" t="s">
        <v>1856</v>
      </c>
      <c r="D173" s="287" t="s">
        <v>1857</v>
      </c>
      <c r="E173" s="287" t="s">
        <v>1579</v>
      </c>
      <c r="F173" s="287">
        <v>600</v>
      </c>
      <c r="G173" s="287" t="s">
        <v>1580</v>
      </c>
    </row>
    <row r="174" spans="1:11" x14ac:dyDescent="0.35">
      <c r="A174" s="287" t="s">
        <v>1858</v>
      </c>
      <c r="B174" s="287" t="s">
        <v>1859</v>
      </c>
      <c r="C174" s="287" t="s">
        <v>1860</v>
      </c>
      <c r="D174" s="287" t="s">
        <v>1861</v>
      </c>
      <c r="E174" s="287" t="s">
        <v>1549</v>
      </c>
      <c r="F174" s="287">
        <v>604</v>
      </c>
      <c r="G174" s="287" t="s">
        <v>1550</v>
      </c>
    </row>
    <row r="175" spans="1:11" x14ac:dyDescent="0.35">
      <c r="A175" s="287" t="s">
        <v>1862</v>
      </c>
      <c r="B175" s="287" t="s">
        <v>1863</v>
      </c>
      <c r="C175" s="287" t="s">
        <v>1864</v>
      </c>
      <c r="D175" s="287" t="s">
        <v>1865</v>
      </c>
      <c r="E175" s="287" t="s">
        <v>1561</v>
      </c>
      <c r="F175" s="287">
        <v>608</v>
      </c>
      <c r="G175" s="287" t="s">
        <v>1562</v>
      </c>
    </row>
    <row r="176" spans="1:11" x14ac:dyDescent="0.35">
      <c r="A176" s="287" t="s">
        <v>1866</v>
      </c>
      <c r="B176" s="287" t="s">
        <v>1867</v>
      </c>
      <c r="C176" s="287" t="s">
        <v>1868</v>
      </c>
      <c r="D176" s="287" t="s">
        <v>1869</v>
      </c>
    </row>
    <row r="177" spans="1:7" x14ac:dyDescent="0.35">
      <c r="A177" s="287" t="s">
        <v>1870</v>
      </c>
      <c r="B177" s="287" t="s">
        <v>1871</v>
      </c>
      <c r="C177" s="287" t="s">
        <v>1872</v>
      </c>
      <c r="D177" s="287" t="s">
        <v>1873</v>
      </c>
      <c r="E177" s="287" t="s">
        <v>1573</v>
      </c>
      <c r="F177" s="287">
        <v>985</v>
      </c>
      <c r="G177" s="287" t="s">
        <v>1574</v>
      </c>
    </row>
    <row r="178" spans="1:7" x14ac:dyDescent="0.35">
      <c r="A178" s="287" t="s">
        <v>1874</v>
      </c>
      <c r="B178" s="287" t="s">
        <v>1875</v>
      </c>
      <c r="C178" s="287" t="s">
        <v>1876</v>
      </c>
      <c r="D178" s="287" t="s">
        <v>1877</v>
      </c>
      <c r="E178" s="287" t="s">
        <v>571</v>
      </c>
      <c r="F178" s="287">
        <v>978</v>
      </c>
      <c r="G178" s="287" t="s">
        <v>572</v>
      </c>
    </row>
    <row r="179" spans="1:7" x14ac:dyDescent="0.35">
      <c r="A179" s="287" t="s">
        <v>1878</v>
      </c>
      <c r="B179" s="287" t="s">
        <v>1879</v>
      </c>
      <c r="C179" s="287" t="s">
        <v>1880</v>
      </c>
      <c r="D179" s="287" t="s">
        <v>1881</v>
      </c>
      <c r="E179" s="287" t="s">
        <v>174</v>
      </c>
      <c r="F179" s="287">
        <v>840</v>
      </c>
      <c r="G179" s="287" t="s">
        <v>536</v>
      </c>
    </row>
    <row r="180" spans="1:7" x14ac:dyDescent="0.35">
      <c r="A180" s="287" t="s">
        <v>1882</v>
      </c>
      <c r="B180" s="287" t="s">
        <v>1883</v>
      </c>
      <c r="C180" s="287" t="s">
        <v>1884</v>
      </c>
      <c r="D180" s="287" t="s">
        <v>1885</v>
      </c>
      <c r="E180" s="287" t="s">
        <v>1585</v>
      </c>
      <c r="F180" s="287">
        <v>634</v>
      </c>
      <c r="G180" s="287" t="s">
        <v>1586</v>
      </c>
    </row>
    <row r="181" spans="1:7" x14ac:dyDescent="0.35">
      <c r="A181" s="287" t="s">
        <v>1886</v>
      </c>
      <c r="B181" s="287" t="s">
        <v>1887</v>
      </c>
      <c r="C181" s="287" t="s">
        <v>1888</v>
      </c>
      <c r="D181" s="287" t="s">
        <v>1889</v>
      </c>
      <c r="E181" s="287" t="s">
        <v>975</v>
      </c>
      <c r="F181" s="287">
        <v>950</v>
      </c>
      <c r="G181" s="287" t="s">
        <v>976</v>
      </c>
    </row>
    <row r="182" spans="1:7" x14ac:dyDescent="0.35">
      <c r="A182" s="287" t="s">
        <v>1890</v>
      </c>
      <c r="B182" s="287" t="s">
        <v>1891</v>
      </c>
      <c r="C182" s="287" t="s">
        <v>1892</v>
      </c>
      <c r="D182" s="287" t="s">
        <v>1893</v>
      </c>
      <c r="E182" s="287" t="s">
        <v>571</v>
      </c>
      <c r="F182" s="287">
        <v>978</v>
      </c>
      <c r="G182" s="287" t="s">
        <v>572</v>
      </c>
    </row>
    <row r="183" spans="1:7" x14ac:dyDescent="0.35">
      <c r="A183" s="287" t="s">
        <v>1894</v>
      </c>
      <c r="B183" s="287" t="s">
        <v>1895</v>
      </c>
      <c r="C183" s="287" t="s">
        <v>1896</v>
      </c>
      <c r="D183" s="287" t="s">
        <v>1897</v>
      </c>
      <c r="E183" s="287" t="s">
        <v>1591</v>
      </c>
      <c r="F183" s="287">
        <v>946</v>
      </c>
      <c r="G183" s="287" t="s">
        <v>1592</v>
      </c>
    </row>
    <row r="184" spans="1:7" x14ac:dyDescent="0.35">
      <c r="A184" s="287" t="s">
        <v>1898</v>
      </c>
      <c r="B184" s="287" t="s">
        <v>1899</v>
      </c>
      <c r="C184" s="287" t="s">
        <v>1900</v>
      </c>
      <c r="D184" s="287" t="s">
        <v>1901</v>
      </c>
      <c r="E184" s="287" t="s">
        <v>1603</v>
      </c>
      <c r="F184" s="287">
        <v>643</v>
      </c>
      <c r="G184" s="287" t="s">
        <v>1604</v>
      </c>
    </row>
    <row r="185" spans="1:7" x14ac:dyDescent="0.35">
      <c r="A185" s="287" t="s">
        <v>1902</v>
      </c>
      <c r="B185" s="287" t="s">
        <v>1903</v>
      </c>
      <c r="C185" s="287" t="s">
        <v>1904</v>
      </c>
      <c r="D185" s="287" t="s">
        <v>1905</v>
      </c>
      <c r="E185" s="287" t="s">
        <v>1609</v>
      </c>
      <c r="F185" s="287">
        <v>646</v>
      </c>
      <c r="G185" s="287" t="s">
        <v>1610</v>
      </c>
    </row>
    <row r="186" spans="1:7" x14ac:dyDescent="0.35">
      <c r="A186" s="287" t="s">
        <v>1906</v>
      </c>
      <c r="B186" s="287" t="s">
        <v>1907</v>
      </c>
      <c r="C186" s="287" t="s">
        <v>1908</v>
      </c>
      <c r="D186" s="287" t="s">
        <v>1909</v>
      </c>
      <c r="E186" s="287" t="s">
        <v>1650</v>
      </c>
      <c r="F186" s="287">
        <v>654</v>
      </c>
      <c r="G186" s="287" t="s">
        <v>1651</v>
      </c>
    </row>
    <row r="187" spans="1:7" x14ac:dyDescent="0.35">
      <c r="A187" s="287" t="s">
        <v>1910</v>
      </c>
      <c r="B187" s="287" t="s">
        <v>1911</v>
      </c>
      <c r="C187" s="287" t="s">
        <v>1912</v>
      </c>
      <c r="D187" s="287" t="s">
        <v>1913</v>
      </c>
      <c r="E187" s="287" t="s">
        <v>653</v>
      </c>
      <c r="F187" s="287">
        <v>951</v>
      </c>
      <c r="G187" s="287" t="s">
        <v>654</v>
      </c>
    </row>
    <row r="188" spans="1:7" x14ac:dyDescent="0.35">
      <c r="A188" s="287" t="s">
        <v>1914</v>
      </c>
      <c r="B188" s="287" t="s">
        <v>1915</v>
      </c>
      <c r="C188" s="287" t="s">
        <v>1916</v>
      </c>
      <c r="D188" s="287" t="s">
        <v>1917</v>
      </c>
      <c r="E188" s="287" t="s">
        <v>653</v>
      </c>
      <c r="F188" s="287">
        <v>951</v>
      </c>
      <c r="G188" s="287" t="s">
        <v>654</v>
      </c>
    </row>
    <row r="189" spans="1:7" x14ac:dyDescent="0.35">
      <c r="A189" s="287" t="s">
        <v>1918</v>
      </c>
      <c r="B189" s="287" t="s">
        <v>1919</v>
      </c>
      <c r="C189" s="287" t="s">
        <v>1920</v>
      </c>
      <c r="D189" s="287" t="s">
        <v>1921</v>
      </c>
      <c r="E189" s="287" t="s">
        <v>571</v>
      </c>
      <c r="F189" s="287">
        <v>978</v>
      </c>
      <c r="G189" s="287" t="s">
        <v>572</v>
      </c>
    </row>
    <row r="190" spans="1:7" x14ac:dyDescent="0.35">
      <c r="A190" s="287" t="s">
        <v>1922</v>
      </c>
      <c r="B190" s="287" t="s">
        <v>1923</v>
      </c>
      <c r="C190" s="287" t="s">
        <v>1924</v>
      </c>
      <c r="D190" s="287" t="s">
        <v>1925</v>
      </c>
      <c r="E190" s="287" t="s">
        <v>653</v>
      </c>
      <c r="F190" s="287">
        <v>951</v>
      </c>
      <c r="G190" s="287" t="s">
        <v>654</v>
      </c>
    </row>
    <row r="191" spans="1:7" x14ac:dyDescent="0.35">
      <c r="A191" s="287" t="s">
        <v>1926</v>
      </c>
      <c r="B191" s="287" t="s">
        <v>1927</v>
      </c>
      <c r="C191" s="287" t="s">
        <v>1928</v>
      </c>
      <c r="D191" s="287" t="s">
        <v>1929</v>
      </c>
      <c r="E191" s="287" t="s">
        <v>571</v>
      </c>
      <c r="F191" s="287">
        <v>978</v>
      </c>
      <c r="G191" s="287" t="s">
        <v>572</v>
      </c>
    </row>
    <row r="192" spans="1:7" x14ac:dyDescent="0.35">
      <c r="A192" s="287" t="s">
        <v>1930</v>
      </c>
      <c r="B192" s="287" t="s">
        <v>1931</v>
      </c>
      <c r="C192" s="287" t="s">
        <v>1932</v>
      </c>
      <c r="D192" s="287" t="s">
        <v>1933</v>
      </c>
      <c r="E192" s="287" t="s">
        <v>571</v>
      </c>
      <c r="F192" s="287">
        <v>978</v>
      </c>
      <c r="G192" s="287" t="s">
        <v>572</v>
      </c>
    </row>
    <row r="193" spans="1:7" x14ac:dyDescent="0.35">
      <c r="A193" s="287" t="s">
        <v>1934</v>
      </c>
      <c r="B193" s="287" t="s">
        <v>1935</v>
      </c>
      <c r="C193" s="287" t="s">
        <v>1936</v>
      </c>
      <c r="D193" s="287" t="s">
        <v>1937</v>
      </c>
      <c r="E193" s="287" t="s">
        <v>1806</v>
      </c>
      <c r="F193" s="287">
        <v>882</v>
      </c>
      <c r="G193" s="287" t="s">
        <v>1807</v>
      </c>
    </row>
    <row r="194" spans="1:7" x14ac:dyDescent="0.35">
      <c r="A194" s="287" t="s">
        <v>1938</v>
      </c>
      <c r="B194" s="287" t="s">
        <v>1939</v>
      </c>
      <c r="C194" s="287" t="s">
        <v>1940</v>
      </c>
      <c r="D194" s="287" t="s">
        <v>1941</v>
      </c>
      <c r="E194" s="287" t="s">
        <v>571</v>
      </c>
      <c r="F194" s="287">
        <v>978</v>
      </c>
      <c r="G194" s="287" t="s">
        <v>572</v>
      </c>
    </row>
    <row r="195" spans="1:7" x14ac:dyDescent="0.35">
      <c r="A195" s="287" t="s">
        <v>1942</v>
      </c>
      <c r="B195" s="287" t="s">
        <v>1943</v>
      </c>
      <c r="C195" s="287" t="s">
        <v>1944</v>
      </c>
      <c r="D195" s="287" t="s">
        <v>1945</v>
      </c>
      <c r="E195" s="287" t="s">
        <v>1680</v>
      </c>
      <c r="F195" s="287">
        <v>678</v>
      </c>
      <c r="G195" s="287" t="s">
        <v>1681</v>
      </c>
    </row>
    <row r="196" spans="1:7" x14ac:dyDescent="0.35">
      <c r="A196" s="287" t="s">
        <v>1946</v>
      </c>
      <c r="B196" s="287" t="s">
        <v>1947</v>
      </c>
      <c r="C196" s="287" t="s">
        <v>1948</v>
      </c>
      <c r="D196" s="287" t="s">
        <v>1949</v>
      </c>
      <c r="E196" s="287" t="s">
        <v>1615</v>
      </c>
      <c r="F196" s="287">
        <v>682</v>
      </c>
      <c r="G196" s="287" t="s">
        <v>1616</v>
      </c>
    </row>
    <row r="197" spans="1:7" x14ac:dyDescent="0.35">
      <c r="A197" s="287" t="s">
        <v>1950</v>
      </c>
      <c r="B197" s="287" t="s">
        <v>1951</v>
      </c>
      <c r="C197" s="287" t="s">
        <v>1952</v>
      </c>
      <c r="D197" s="287" t="s">
        <v>1953</v>
      </c>
      <c r="E197" s="287" t="s">
        <v>838</v>
      </c>
      <c r="F197" s="287">
        <v>952</v>
      </c>
      <c r="G197" s="287" t="s">
        <v>839</v>
      </c>
    </row>
    <row r="198" spans="1:7" x14ac:dyDescent="0.35">
      <c r="A198" s="287" t="s">
        <v>1954</v>
      </c>
      <c r="B198" s="287" t="s">
        <v>1955</v>
      </c>
      <c r="C198" s="287" t="s">
        <v>1956</v>
      </c>
      <c r="D198" s="287" t="s">
        <v>1957</v>
      </c>
      <c r="E198" s="287" t="s">
        <v>1597</v>
      </c>
      <c r="F198" s="287">
        <v>941</v>
      </c>
      <c r="G198" s="287" t="s">
        <v>1598</v>
      </c>
    </row>
    <row r="199" spans="1:7" x14ac:dyDescent="0.35">
      <c r="A199" s="287" t="s">
        <v>1958</v>
      </c>
      <c r="B199" s="287" t="s">
        <v>1959</v>
      </c>
      <c r="C199" s="287" t="s">
        <v>1960</v>
      </c>
      <c r="D199" s="287" t="s">
        <v>1961</v>
      </c>
      <c r="E199" s="287" t="s">
        <v>1626</v>
      </c>
      <c r="F199" s="287">
        <v>690</v>
      </c>
      <c r="G199" s="287" t="s">
        <v>1627</v>
      </c>
    </row>
    <row r="200" spans="1:7" x14ac:dyDescent="0.35">
      <c r="A200" s="287" t="s">
        <v>1962</v>
      </c>
      <c r="B200" s="287" t="s">
        <v>1963</v>
      </c>
      <c r="C200" s="287" t="s">
        <v>1964</v>
      </c>
      <c r="D200" s="287" t="s">
        <v>1965</v>
      </c>
      <c r="E200" s="287" t="s">
        <v>1656</v>
      </c>
      <c r="F200" s="287">
        <v>694</v>
      </c>
      <c r="G200" s="287" t="s">
        <v>1657</v>
      </c>
    </row>
    <row r="201" spans="1:7" x14ac:dyDescent="0.35">
      <c r="A201" s="287" t="s">
        <v>1966</v>
      </c>
      <c r="B201" s="287" t="s">
        <v>1967</v>
      </c>
      <c r="C201" s="287" t="s">
        <v>1968</v>
      </c>
      <c r="D201" s="287" t="s">
        <v>1969</v>
      </c>
      <c r="E201" s="287" t="s">
        <v>1644</v>
      </c>
      <c r="F201" s="287">
        <v>702</v>
      </c>
      <c r="G201" s="287" t="s">
        <v>1645</v>
      </c>
    </row>
    <row r="202" spans="1:7" x14ac:dyDescent="0.35">
      <c r="A202" s="287" t="s">
        <v>1970</v>
      </c>
      <c r="B202" s="287" t="s">
        <v>1971</v>
      </c>
      <c r="C202" s="287" t="s">
        <v>1972</v>
      </c>
      <c r="D202" s="287" t="s">
        <v>1973</v>
      </c>
      <c r="E202" s="287" t="s">
        <v>571</v>
      </c>
      <c r="F202" s="287">
        <v>978</v>
      </c>
      <c r="G202" s="287" t="s">
        <v>572</v>
      </c>
    </row>
    <row r="203" spans="1:7" x14ac:dyDescent="0.35">
      <c r="A203" s="287" t="s">
        <v>1974</v>
      </c>
      <c r="B203" s="287" t="s">
        <v>1975</v>
      </c>
      <c r="C203" s="287" t="s">
        <v>1976</v>
      </c>
      <c r="D203" s="287" t="s">
        <v>1977</v>
      </c>
      <c r="E203" s="287" t="s">
        <v>571</v>
      </c>
      <c r="F203" s="287">
        <v>978</v>
      </c>
      <c r="G203" s="287" t="s">
        <v>572</v>
      </c>
    </row>
    <row r="204" spans="1:7" x14ac:dyDescent="0.35">
      <c r="A204" s="287" t="s">
        <v>1978</v>
      </c>
      <c r="B204" s="287" t="s">
        <v>1979</v>
      </c>
      <c r="C204" s="287" t="s">
        <v>1980</v>
      </c>
      <c r="D204" s="287" t="s">
        <v>1981</v>
      </c>
      <c r="E204" s="287" t="s">
        <v>1621</v>
      </c>
      <c r="F204" s="287">
        <v>90</v>
      </c>
      <c r="G204" s="287" t="s">
        <v>1622</v>
      </c>
    </row>
    <row r="205" spans="1:7" x14ac:dyDescent="0.35">
      <c r="A205" s="287" t="s">
        <v>1982</v>
      </c>
      <c r="B205" s="287" t="s">
        <v>1983</v>
      </c>
      <c r="C205" s="287" t="s">
        <v>1984</v>
      </c>
      <c r="D205" s="287" t="s">
        <v>1985</v>
      </c>
      <c r="E205" s="287" t="s">
        <v>1662</v>
      </c>
      <c r="F205" s="287">
        <v>706</v>
      </c>
      <c r="G205" s="287" t="s">
        <v>1663</v>
      </c>
    </row>
    <row r="206" spans="1:7" x14ac:dyDescent="0.35">
      <c r="A206" s="287" t="s">
        <v>1986</v>
      </c>
      <c r="B206" s="287" t="s">
        <v>1987</v>
      </c>
      <c r="C206" s="287" t="s">
        <v>1988</v>
      </c>
      <c r="D206" s="287" t="s">
        <v>1989</v>
      </c>
      <c r="E206" s="287" t="s">
        <v>1830</v>
      </c>
      <c r="F206" s="287">
        <v>710</v>
      </c>
      <c r="G206" s="287" t="s">
        <v>1831</v>
      </c>
    </row>
    <row r="207" spans="1:7" x14ac:dyDescent="0.35">
      <c r="A207" s="287" t="s">
        <v>1990</v>
      </c>
      <c r="B207" s="287" t="s">
        <v>1991</v>
      </c>
      <c r="C207" s="287" t="s">
        <v>1992</v>
      </c>
      <c r="D207" s="287" t="s">
        <v>1993</v>
      </c>
    </row>
    <row r="208" spans="1:7" x14ac:dyDescent="0.35">
      <c r="A208" s="287" t="s">
        <v>1994</v>
      </c>
      <c r="B208" s="287" t="s">
        <v>1995</v>
      </c>
      <c r="C208" s="287" t="s">
        <v>1996</v>
      </c>
      <c r="D208" s="287" t="s">
        <v>1997</v>
      </c>
      <c r="E208" s="287" t="s">
        <v>1674</v>
      </c>
      <c r="F208" s="287">
        <v>728</v>
      </c>
      <c r="G208" s="287" t="s">
        <v>1675</v>
      </c>
    </row>
    <row r="209" spans="1:7" x14ac:dyDescent="0.35">
      <c r="A209" s="287" t="s">
        <v>1998</v>
      </c>
      <c r="B209" s="287" t="s">
        <v>1999</v>
      </c>
      <c r="C209" s="287" t="s">
        <v>2000</v>
      </c>
      <c r="D209" s="287" t="s">
        <v>2001</v>
      </c>
      <c r="E209" s="287" t="s">
        <v>571</v>
      </c>
      <c r="F209" s="287">
        <v>978</v>
      </c>
      <c r="G209" s="287" t="s">
        <v>572</v>
      </c>
    </row>
    <row r="210" spans="1:7" x14ac:dyDescent="0.35">
      <c r="A210" s="287" t="s">
        <v>2002</v>
      </c>
      <c r="B210" s="287" t="s">
        <v>2003</v>
      </c>
      <c r="C210" s="287" t="s">
        <v>2004</v>
      </c>
      <c r="D210" s="287" t="s">
        <v>2005</v>
      </c>
      <c r="E210" s="287" t="s">
        <v>1394</v>
      </c>
      <c r="F210" s="287">
        <v>144</v>
      </c>
      <c r="G210" s="287" t="s">
        <v>1395</v>
      </c>
    </row>
    <row r="211" spans="1:7" x14ac:dyDescent="0.35">
      <c r="A211" s="287" t="s">
        <v>2006</v>
      </c>
      <c r="B211" s="287" t="s">
        <v>2007</v>
      </c>
      <c r="C211" s="287" t="s">
        <v>2008</v>
      </c>
      <c r="D211" s="287" t="s">
        <v>2009</v>
      </c>
      <c r="E211" s="287" t="s">
        <v>1632</v>
      </c>
      <c r="F211" s="287">
        <v>938</v>
      </c>
      <c r="G211" s="287" t="s">
        <v>1633</v>
      </c>
    </row>
    <row r="212" spans="1:7" x14ac:dyDescent="0.35">
      <c r="A212" s="287" t="s">
        <v>2010</v>
      </c>
      <c r="B212" s="287" t="s">
        <v>2011</v>
      </c>
      <c r="C212" s="287" t="s">
        <v>2012</v>
      </c>
      <c r="D212" s="287" t="s">
        <v>2013</v>
      </c>
      <c r="E212" s="287" t="s">
        <v>1668</v>
      </c>
      <c r="F212" s="287">
        <v>968</v>
      </c>
      <c r="G212" s="287" t="s">
        <v>1669</v>
      </c>
    </row>
    <row r="213" spans="1:7" x14ac:dyDescent="0.35">
      <c r="A213" s="287" t="s">
        <v>2014</v>
      </c>
      <c r="B213" s="287" t="s">
        <v>2015</v>
      </c>
      <c r="C213" s="287" t="s">
        <v>2016</v>
      </c>
      <c r="D213" s="287" t="s">
        <v>2017</v>
      </c>
    </row>
    <row r="214" spans="1:7" x14ac:dyDescent="0.35">
      <c r="A214" s="287" t="s">
        <v>2018</v>
      </c>
      <c r="B214" s="287" t="s">
        <v>2019</v>
      </c>
      <c r="C214" s="287" t="s">
        <v>2020</v>
      </c>
      <c r="D214" s="287" t="s">
        <v>2021</v>
      </c>
      <c r="E214" s="287" t="s">
        <v>1638</v>
      </c>
      <c r="F214" s="287">
        <v>752</v>
      </c>
      <c r="G214" s="287" t="s">
        <v>1639</v>
      </c>
    </row>
    <row r="215" spans="1:7" x14ac:dyDescent="0.35">
      <c r="A215" s="287" t="s">
        <v>2022</v>
      </c>
      <c r="B215" s="287" t="s">
        <v>2023</v>
      </c>
      <c r="C215" s="287" t="s">
        <v>2024</v>
      </c>
      <c r="D215" s="287" t="s">
        <v>2025</v>
      </c>
      <c r="E215" s="287" t="s">
        <v>955</v>
      </c>
      <c r="F215" s="287">
        <v>756</v>
      </c>
      <c r="G215" s="287" t="s">
        <v>956</v>
      </c>
    </row>
    <row r="216" spans="1:7" x14ac:dyDescent="0.35">
      <c r="A216" s="287" t="s">
        <v>2026</v>
      </c>
      <c r="B216" s="287" t="s">
        <v>2027</v>
      </c>
      <c r="C216" s="287" t="s">
        <v>2028</v>
      </c>
      <c r="D216" s="287" t="s">
        <v>2029</v>
      </c>
      <c r="E216" s="287" t="s">
        <v>1686</v>
      </c>
      <c r="F216" s="287">
        <v>760</v>
      </c>
      <c r="G216" s="287" t="s">
        <v>1687</v>
      </c>
    </row>
    <row r="217" spans="1:7" x14ac:dyDescent="0.35">
      <c r="A217" s="287" t="s">
        <v>2030</v>
      </c>
      <c r="B217" s="287" t="s">
        <v>2031</v>
      </c>
      <c r="C217" s="287" t="s">
        <v>2032</v>
      </c>
      <c r="D217" s="287" t="s">
        <v>2033</v>
      </c>
      <c r="E217" s="287" t="s">
        <v>1744</v>
      </c>
      <c r="F217" s="287">
        <v>901</v>
      </c>
      <c r="G217" s="287" t="s">
        <v>1745</v>
      </c>
    </row>
    <row r="218" spans="1:7" x14ac:dyDescent="0.35">
      <c r="A218" s="287" t="s">
        <v>2034</v>
      </c>
      <c r="B218" s="287" t="s">
        <v>2035</v>
      </c>
      <c r="C218" s="287" t="s">
        <v>2036</v>
      </c>
      <c r="D218" s="287" t="s">
        <v>2037</v>
      </c>
      <c r="E218" s="287" t="s">
        <v>1702</v>
      </c>
      <c r="F218" s="287">
        <v>972</v>
      </c>
      <c r="G218" s="287" t="s">
        <v>1703</v>
      </c>
    </row>
    <row r="219" spans="1:7" x14ac:dyDescent="0.35">
      <c r="A219" s="287" t="s">
        <v>2038</v>
      </c>
      <c r="B219" s="287" t="s">
        <v>2039</v>
      </c>
      <c r="C219" s="287" t="s">
        <v>2040</v>
      </c>
      <c r="D219" s="287" t="s">
        <v>2041</v>
      </c>
      <c r="E219" s="287" t="s">
        <v>1750</v>
      </c>
      <c r="F219" s="287">
        <v>834</v>
      </c>
      <c r="G219" s="287" t="s">
        <v>1751</v>
      </c>
    </row>
    <row r="220" spans="1:7" x14ac:dyDescent="0.35">
      <c r="A220" s="287" t="s">
        <v>2042</v>
      </c>
      <c r="B220" s="287" t="s">
        <v>2043</v>
      </c>
      <c r="C220" s="287" t="s">
        <v>2044</v>
      </c>
      <c r="D220" s="287" t="s">
        <v>2045</v>
      </c>
      <c r="E220" s="287" t="s">
        <v>1696</v>
      </c>
      <c r="F220" s="287">
        <v>764</v>
      </c>
      <c r="G220" s="287" t="s">
        <v>1697</v>
      </c>
    </row>
    <row r="221" spans="1:7" x14ac:dyDescent="0.35">
      <c r="A221" s="287" t="s">
        <v>2046</v>
      </c>
      <c r="B221" s="287" t="s">
        <v>2047</v>
      </c>
      <c r="C221" s="287" t="s">
        <v>2048</v>
      </c>
      <c r="D221" s="287" t="s">
        <v>2049</v>
      </c>
      <c r="E221" s="287" t="s">
        <v>174</v>
      </c>
      <c r="F221" s="287">
        <v>840</v>
      </c>
      <c r="G221" s="287" t="s">
        <v>536</v>
      </c>
    </row>
    <row r="222" spans="1:7" x14ac:dyDescent="0.35">
      <c r="A222" s="287" t="s">
        <v>2050</v>
      </c>
      <c r="B222" s="287" t="s">
        <v>2051</v>
      </c>
      <c r="C222" s="287" t="s">
        <v>2052</v>
      </c>
      <c r="D222" s="287" t="s">
        <v>2053</v>
      </c>
      <c r="E222" s="287" t="s">
        <v>838</v>
      </c>
      <c r="F222" s="287">
        <v>952</v>
      </c>
      <c r="G222" s="287" t="s">
        <v>839</v>
      </c>
    </row>
    <row r="223" spans="1:7" x14ac:dyDescent="0.35">
      <c r="A223" s="287" t="s">
        <v>2054</v>
      </c>
      <c r="B223" s="287" t="s">
        <v>2055</v>
      </c>
      <c r="C223" s="287" t="s">
        <v>2056</v>
      </c>
      <c r="D223" s="287" t="s">
        <v>2057</v>
      </c>
    </row>
    <row r="224" spans="1:7" x14ac:dyDescent="0.35">
      <c r="A224" s="287" t="s">
        <v>2058</v>
      </c>
      <c r="B224" s="287" t="s">
        <v>2059</v>
      </c>
      <c r="C224" s="287" t="s">
        <v>2060</v>
      </c>
      <c r="D224" s="287" t="s">
        <v>2061</v>
      </c>
      <c r="E224" s="287" t="s">
        <v>1720</v>
      </c>
      <c r="F224" s="287">
        <v>776</v>
      </c>
      <c r="G224" s="287" t="s">
        <v>1721</v>
      </c>
    </row>
    <row r="225" spans="1:7" x14ac:dyDescent="0.35">
      <c r="A225" s="287" t="s">
        <v>2062</v>
      </c>
      <c r="B225" s="287" t="s">
        <v>2063</v>
      </c>
      <c r="C225" s="287" t="s">
        <v>2064</v>
      </c>
      <c r="D225" s="287" t="s">
        <v>2065</v>
      </c>
      <c r="E225" s="287" t="s">
        <v>1732</v>
      </c>
      <c r="F225" s="287">
        <v>780</v>
      </c>
      <c r="G225" s="287" t="s">
        <v>1733</v>
      </c>
    </row>
    <row r="226" spans="1:7" x14ac:dyDescent="0.35">
      <c r="A226" s="287" t="s">
        <v>2066</v>
      </c>
      <c r="B226" s="287" t="s">
        <v>2067</v>
      </c>
      <c r="C226" s="287" t="s">
        <v>2068</v>
      </c>
      <c r="D226" s="287" t="s">
        <v>2069</v>
      </c>
      <c r="E226" s="287" t="s">
        <v>1714</v>
      </c>
      <c r="F226" s="287">
        <v>788</v>
      </c>
      <c r="G226" s="287" t="s">
        <v>1715</v>
      </c>
    </row>
    <row r="227" spans="1:7" x14ac:dyDescent="0.35">
      <c r="A227" s="287" t="s">
        <v>2070</v>
      </c>
      <c r="B227" s="287" t="s">
        <v>2071</v>
      </c>
      <c r="C227" s="287" t="s">
        <v>2072</v>
      </c>
      <c r="D227" s="287" t="s">
        <v>2073</v>
      </c>
      <c r="E227" s="287" t="s">
        <v>1726</v>
      </c>
      <c r="F227" s="287">
        <v>949</v>
      </c>
      <c r="G227" s="287" t="s">
        <v>1727</v>
      </c>
    </row>
    <row r="228" spans="1:7" x14ac:dyDescent="0.35">
      <c r="A228" s="287" t="s">
        <v>2074</v>
      </c>
      <c r="B228" s="287" t="s">
        <v>2075</v>
      </c>
      <c r="C228" s="287" t="s">
        <v>2076</v>
      </c>
      <c r="D228" s="287" t="s">
        <v>2077</v>
      </c>
      <c r="E228" s="287" t="s">
        <v>1708</v>
      </c>
      <c r="F228" s="287">
        <v>934</v>
      </c>
      <c r="G228" s="287" t="s">
        <v>1709</v>
      </c>
    </row>
    <row r="229" spans="1:7" x14ac:dyDescent="0.35">
      <c r="A229" s="287" t="s">
        <v>2078</v>
      </c>
      <c r="B229" s="287" t="s">
        <v>2079</v>
      </c>
      <c r="C229" s="287" t="s">
        <v>2080</v>
      </c>
      <c r="D229" s="287" t="s">
        <v>2081</v>
      </c>
      <c r="E229" s="287" t="s">
        <v>174</v>
      </c>
      <c r="F229" s="287">
        <v>840</v>
      </c>
      <c r="G229" s="287" t="s">
        <v>536</v>
      </c>
    </row>
    <row r="230" spans="1:7" x14ac:dyDescent="0.35">
      <c r="A230" s="287" t="s">
        <v>2082</v>
      </c>
      <c r="B230" s="287" t="s">
        <v>2083</v>
      </c>
      <c r="C230" s="287" t="s">
        <v>2084</v>
      </c>
      <c r="D230" s="287" t="s">
        <v>2085</v>
      </c>
      <c r="E230" s="287" t="s">
        <v>1738</v>
      </c>
      <c r="F230" s="287">
        <v>0</v>
      </c>
      <c r="G230" s="287" t="s">
        <v>1739</v>
      </c>
    </row>
    <row r="231" spans="1:7" x14ac:dyDescent="0.35">
      <c r="A231" s="287" t="s">
        <v>2086</v>
      </c>
      <c r="B231" s="287" t="s">
        <v>2087</v>
      </c>
      <c r="C231" s="287" t="s">
        <v>2088</v>
      </c>
      <c r="D231" s="287" t="s">
        <v>2089</v>
      </c>
      <c r="E231" s="287" t="s">
        <v>1762</v>
      </c>
      <c r="F231" s="287">
        <v>800</v>
      </c>
      <c r="G231" s="287" t="s">
        <v>1763</v>
      </c>
    </row>
    <row r="232" spans="1:7" x14ac:dyDescent="0.35">
      <c r="A232" s="287" t="s">
        <v>2090</v>
      </c>
      <c r="B232" s="287" t="s">
        <v>2091</v>
      </c>
      <c r="C232" s="287" t="s">
        <v>2092</v>
      </c>
      <c r="D232" s="287" t="s">
        <v>2093</v>
      </c>
      <c r="E232" s="287" t="s">
        <v>1756</v>
      </c>
      <c r="F232" s="287">
        <v>980</v>
      </c>
      <c r="G232" s="287" t="s">
        <v>1757</v>
      </c>
    </row>
    <row r="233" spans="1:7" x14ac:dyDescent="0.35">
      <c r="A233" s="287" t="s">
        <v>2094</v>
      </c>
      <c r="B233" s="287" t="s">
        <v>2095</v>
      </c>
      <c r="C233" s="287" t="s">
        <v>2096</v>
      </c>
      <c r="D233" s="287" t="s">
        <v>2097</v>
      </c>
      <c r="E233" s="287" t="s">
        <v>655</v>
      </c>
      <c r="F233" s="287">
        <v>784</v>
      </c>
      <c r="G233" s="287" t="s">
        <v>656</v>
      </c>
    </row>
    <row r="234" spans="1:7" x14ac:dyDescent="0.35">
      <c r="A234" s="287" t="s">
        <v>2098</v>
      </c>
      <c r="B234" s="287" t="s">
        <v>2099</v>
      </c>
      <c r="C234" s="287" t="s">
        <v>2100</v>
      </c>
      <c r="D234" s="287" t="s">
        <v>2101</v>
      </c>
      <c r="E234" s="287" t="s">
        <v>1122</v>
      </c>
      <c r="F234" s="287">
        <v>826</v>
      </c>
      <c r="G234" s="287" t="s">
        <v>1123</v>
      </c>
    </row>
    <row r="235" spans="1:7" x14ac:dyDescent="0.35">
      <c r="A235" s="287" t="s">
        <v>2102</v>
      </c>
      <c r="B235" s="287" t="s">
        <v>2103</v>
      </c>
      <c r="C235" s="287" t="s">
        <v>2104</v>
      </c>
      <c r="D235" s="287" t="s">
        <v>2105</v>
      </c>
      <c r="E235" s="287" t="s">
        <v>1776</v>
      </c>
      <c r="F235" s="287">
        <v>858</v>
      </c>
      <c r="G235" s="287" t="s">
        <v>1777</v>
      </c>
    </row>
    <row r="236" spans="1:7" x14ac:dyDescent="0.35">
      <c r="A236" s="287" t="s">
        <v>2106</v>
      </c>
      <c r="B236" s="287" t="s">
        <v>2107</v>
      </c>
      <c r="C236" s="287" t="s">
        <v>2108</v>
      </c>
      <c r="D236" s="287" t="s">
        <v>2109</v>
      </c>
      <c r="E236" s="287" t="s">
        <v>1782</v>
      </c>
      <c r="F236" s="287">
        <v>860</v>
      </c>
      <c r="G236" s="287" t="s">
        <v>1783</v>
      </c>
    </row>
    <row r="237" spans="1:7" x14ac:dyDescent="0.35">
      <c r="A237" s="287" t="s">
        <v>2110</v>
      </c>
      <c r="B237" s="287" t="s">
        <v>2111</v>
      </c>
      <c r="C237" s="287" t="s">
        <v>2112</v>
      </c>
      <c r="D237" s="287" t="s">
        <v>2113</v>
      </c>
      <c r="E237" s="287" t="s">
        <v>1800</v>
      </c>
      <c r="F237" s="287">
        <v>548</v>
      </c>
      <c r="G237" s="287" t="s">
        <v>1801</v>
      </c>
    </row>
    <row r="238" spans="1:7" x14ac:dyDescent="0.35">
      <c r="A238" s="287" t="s">
        <v>2114</v>
      </c>
      <c r="B238" s="287" t="s">
        <v>2115</v>
      </c>
      <c r="C238" s="287" t="s">
        <v>2116</v>
      </c>
      <c r="D238" s="287" t="s">
        <v>2117</v>
      </c>
      <c r="E238" s="287" t="s">
        <v>571</v>
      </c>
      <c r="F238" s="287">
        <v>978</v>
      </c>
      <c r="G238" s="287" t="s">
        <v>572</v>
      </c>
    </row>
    <row r="239" spans="1:7" x14ac:dyDescent="0.35">
      <c r="A239" s="287" t="s">
        <v>2118</v>
      </c>
      <c r="B239" s="287" t="s">
        <v>2119</v>
      </c>
      <c r="C239" s="287" t="s">
        <v>2120</v>
      </c>
      <c r="D239" s="287" t="s">
        <v>2121</v>
      </c>
      <c r="E239" s="287" t="s">
        <v>1788</v>
      </c>
      <c r="F239" s="287">
        <v>937</v>
      </c>
      <c r="G239" s="287" t="s">
        <v>1789</v>
      </c>
    </row>
    <row r="240" spans="1:7" x14ac:dyDescent="0.35">
      <c r="A240" s="287" t="s">
        <v>2122</v>
      </c>
      <c r="B240" s="287" t="s">
        <v>2123</v>
      </c>
      <c r="C240" s="287" t="s">
        <v>2124</v>
      </c>
      <c r="D240" s="287" t="s">
        <v>2125</v>
      </c>
      <c r="E240" s="287" t="s">
        <v>1794</v>
      </c>
      <c r="F240" s="287">
        <v>704</v>
      </c>
      <c r="G240" s="287" t="s">
        <v>1795</v>
      </c>
    </row>
    <row r="241" spans="1:7" x14ac:dyDescent="0.35">
      <c r="A241" s="287" t="s">
        <v>2126</v>
      </c>
      <c r="B241" s="287" t="s">
        <v>2127</v>
      </c>
      <c r="C241" s="287" t="s">
        <v>2128</v>
      </c>
      <c r="D241" s="287" t="s">
        <v>2129</v>
      </c>
      <c r="E241" s="287" t="s">
        <v>174</v>
      </c>
      <c r="F241" s="287">
        <v>840</v>
      </c>
      <c r="G241" s="287" t="s">
        <v>536</v>
      </c>
    </row>
    <row r="242" spans="1:7" x14ac:dyDescent="0.35">
      <c r="A242" s="287" t="s">
        <v>2130</v>
      </c>
      <c r="B242" s="287" t="s">
        <v>2131</v>
      </c>
      <c r="C242" s="287" t="s">
        <v>2132</v>
      </c>
      <c r="D242" s="287" t="s">
        <v>2133</v>
      </c>
    </row>
    <row r="243" spans="1:7" x14ac:dyDescent="0.35">
      <c r="A243" s="287" t="s">
        <v>2134</v>
      </c>
      <c r="B243" s="287" t="s">
        <v>2135</v>
      </c>
      <c r="C243" s="287" t="s">
        <v>2136</v>
      </c>
      <c r="D243" s="287" t="s">
        <v>2137</v>
      </c>
    </row>
    <row r="244" spans="1:7" x14ac:dyDescent="0.35">
      <c r="A244" s="287" t="s">
        <v>2138</v>
      </c>
      <c r="B244" s="287" t="s">
        <v>2139</v>
      </c>
      <c r="C244" s="287" t="s">
        <v>2140</v>
      </c>
      <c r="D244" s="287" t="s">
        <v>2141</v>
      </c>
      <c r="E244" s="287" t="s">
        <v>1824</v>
      </c>
      <c r="F244" s="287">
        <v>886</v>
      </c>
      <c r="G244" s="287" t="s">
        <v>1825</v>
      </c>
    </row>
    <row r="245" spans="1:7" x14ac:dyDescent="0.35">
      <c r="A245" s="287" t="s">
        <v>2142</v>
      </c>
      <c r="B245" s="287" t="s">
        <v>2143</v>
      </c>
      <c r="C245" s="287" t="s">
        <v>2144</v>
      </c>
      <c r="D245" s="287" t="s">
        <v>2145</v>
      </c>
      <c r="E245" s="287" t="s">
        <v>1836</v>
      </c>
      <c r="F245" s="287">
        <v>967</v>
      </c>
      <c r="G245" s="287" t="s">
        <v>1837</v>
      </c>
    </row>
    <row r="246" spans="1:7" x14ac:dyDescent="0.35">
      <c r="A246" s="287" t="s">
        <v>2146</v>
      </c>
      <c r="B246" s="287" t="s">
        <v>2147</v>
      </c>
      <c r="C246" s="287" t="s">
        <v>2148</v>
      </c>
      <c r="D246" s="287" t="s">
        <v>2149</v>
      </c>
      <c r="E246" s="287" t="s">
        <v>174</v>
      </c>
      <c r="F246" s="287">
        <v>840</v>
      </c>
      <c r="G246" s="287" t="s">
        <v>536</v>
      </c>
    </row>
  </sheetData>
  <sheetProtection algorithmName="SHA-512" hashValue="zLD7CrDsfclGs5R3mAuBNNwLfjQobozyUhCr8QsdwbF/9U6NWORy6LREwYgekS3+oxlEmsHEWsUhsat/OLeqoA==" saltValue="exHap0O7ftBN7RVdmsamfw=="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SharedWithUsers xmlns="36538d5f-f7e1-46e7-b8e6-8d0f62ce9765">
      <UserInfo>
        <DisplayName>Hugo Paret</DisplayName>
        <AccountId>13</AccountId>
        <AccountType/>
      </UserInfo>
    </SharedWithUsers>
  </documentManagement>
</p:properties>
</file>

<file path=customXml/itemProps1.xml><?xml version="1.0" encoding="utf-8"?>
<ds:datastoreItem xmlns:ds="http://schemas.openxmlformats.org/officeDocument/2006/customXml" ds:itemID="{ECCBA3F0-B7E0-4D40-89A4-5FEE260C6EF2}">
  <ds:schemaRefs>
    <ds:schemaRef ds:uri="http://schemas.microsoft.com/sharepoint/v3/contenttype/forms"/>
  </ds:schemaRefs>
</ds:datastoreItem>
</file>

<file path=customXml/itemProps2.xml><?xml version="1.0" encoding="utf-8"?>
<ds:datastoreItem xmlns:ds="http://schemas.openxmlformats.org/officeDocument/2006/customXml" ds:itemID="{4626B9E6-B621-4C92-9471-118ED55B1A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304332-DB2B-43DA-9CF2-91E4FA475148}">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Lists!Countries_list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Sanchez</dc:creator>
  <cp:keywords/>
  <dc:description/>
  <cp:lastModifiedBy>Thea Garmager</cp:lastModifiedBy>
  <cp:revision/>
  <dcterms:created xsi:type="dcterms:W3CDTF">2023-12-15T12:34:26Z</dcterms:created>
  <dcterms:modified xsi:type="dcterms:W3CDTF">2025-05-28T13:24:56Z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