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Ukraine\"/>
    </mc:Choice>
  </mc:AlternateContent>
  <xr:revisionPtr revIDLastSave="0" documentId="13_ncr:1_{9126E0B9-5AA9-4A51-88D9-87BF82EB6949}" xr6:coauthVersionLast="45" xr6:coauthVersionMax="45" xr10:uidLastSave="{00000000-0000-0000-0000-000000000000}"/>
  <bookViews>
    <workbookView xWindow="-120" yWindow="-120" windowWidth="29040" windowHeight="15840" tabRatio="500" firstSheet="1" activeTab="3" xr2:uid="{00000000-000D-0000-FFFF-FFFF00000000}"/>
  </bookViews>
  <sheets>
    <sheet name="Comments" sheetId="12" state="hidden" r:id="rId1"/>
    <sheet name="Introduction" sheetId="6" r:id="rId2"/>
    <sheet name="1. About" sheetId="2" r:id="rId3"/>
    <sheet name="2. Contextual" sheetId="3" r:id="rId4"/>
    <sheet name="3. Revenues" sheetId="10" r:id="rId5"/>
    <sheet name="Revenues - example Norway" sheetId="9" state="hidden" r:id="rId6"/>
    <sheet name="Changelog" sheetId="11"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3" l="1"/>
  <c r="X60" i="10" l="1"/>
  <c r="X61" i="10" s="1"/>
  <c r="G71" i="3" l="1"/>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<sst xmlns="http://schemas.openxmlformats.org/spreadsheetml/2006/main" count="1001" uniqueCount="558">
  <si>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</si>
  <si>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</si>
  <si>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</si>
  <si>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</si>
  <si>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</si>
  <si>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</si>
  <si>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</si>
  <si>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</si>
  <si>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</si>
  <si>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</si>
  <si>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</si>
  <si>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</si>
  <si>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</si>
  <si>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</si>
  <si>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</si>
  <si>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</si>
  <si>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</si>
  <si>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</si>
  <si>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</si>
  <si>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</si>
  <si>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</si>
  <si>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</si>
  <si>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</si>
  <si>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</si>
  <si>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</si>
  <si>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</si>
  <si>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</si>
  <si>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</si>
  <si>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</si>
  <si>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</si>
  <si>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</si>
  <si>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</si>
  <si>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</si>
  <si>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</si>
  <si>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</si>
  <si>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</si>
  <si>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</si>
  <si>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</si>
  <si>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</si>
  <si>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</si>
  <si>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</si>
  <si>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</si>
  <si>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</si>
  <si>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</si>
  <si>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</si>
  <si>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</si>
  <si>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</si>
  <si>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</si>
  <si>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</si>
  <si>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</si>
  <si>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</si>
  <si>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</si>
  <si>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</si>
  <si>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</si>
  <si>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</si>
  <si>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</si>
  <si>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</si>
  <si>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</si>
  <si>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</si>
  <si>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</si>
  <si>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</si>
  <si>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</si>
  <si>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</si>
  <si>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</si>
  <si>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</si>
  <si>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</si>
  <si>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</si>
  <si>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</si>
  <si>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</si>
  <si>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</si>
  <si>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</si>
  <si>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</si>
  <si>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</si>
  <si>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</si>
  <si>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</si>
  <si>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</si>
  <si>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</si>
  <si>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</si>
  <si>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</si>
  <si>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</si>
  <si>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</si>
  <si>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</si>
  <si>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</si>
  <si>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</si>
  <si>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</si>
  <si>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</si>
  <si>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</si>
  <si>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</si>
  <si>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</si>
  <si>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</si>
  <si>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</si>
  <si>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</si>
  <si>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</si>
  <si>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</si>
  <si>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</si>
  <si>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</si>
  <si>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</si>
  <si>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</si>
  <si>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</si>
  <si>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</si>
  <si>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</si>
  <si>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</si>
  <si>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</si>
  <si>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</si>
  <si>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</si>
  <si>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</si>
  <si>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</si>
  <si>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</si>
  <si>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</si>
  <si>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</si>
  <si>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</si>
  <si>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</si>
  <si>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</si>
  <si>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</si>
  <si>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</si>
  <si>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</si>
  <si>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</si>
  <si>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</si>
  <si>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</si>
  <si>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</si>
  <si>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</si>
  <si>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</si>
  <si>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</si>
  <si>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</si>
  <si>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</si>
  <si>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</si>
  <si>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</si>
  <si>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</si>
  <si>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</si>
  <si>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</si>
  <si>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</si>
  <si>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</si>
  <si>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</si>
  <si>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</si>
  <si>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</si>
  <si>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</si>
  <si>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</si>
  <si>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</si>
  <si>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</si>
  <si>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</si>
  <si>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</si>
  <si>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</si>
  <si>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</si>
  <si>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</si>
  <si>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</si>
  <si>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</si>
  <si>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</si>
  <si>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</si>
  <si>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</si>
  <si>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</si>
  <si>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</si>
  <si>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</si>
  <si>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</si>
  <si>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</si>
  <si>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</si>
  <si>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</si>
  <si>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</si>
  <si>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</si>
  <si>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</si>
  <si>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</si>
  <si>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</si>
  <si>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</si>
  <si>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</si>
  <si>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</si>
  <si>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</si>
  <si>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</si>
  <si>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</si>
  <si>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</si>
  <si>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</si>
  <si>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</si>
  <si>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</si>
  <si>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</si>
  <si>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</si>
  <si>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</si>
  <si>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</si>
  <si>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</si>
  <si>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</si>
  <si>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</si>
  <si>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</si>
  <si>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</si>
  <si>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</si>
  <si>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</si>
  <si>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</si>
  <si>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</si>
  <si>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</si>
  <si>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</si>
  <si>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</si>
  <si>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</si>
  <si>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</si>
  <si>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</si>
  <si>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</si>
  <si>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</si>
  <si>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</si>
  <si>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</si>
  <si>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</si>
  <si>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</si>
  <si>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</si>
  <si>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</si>
  <si>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</si>
  <si>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</si>
  <si>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</si>
  <si>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</si>
  <si>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</si>
  <si>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</si>
  <si>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</si>
  <si>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</si>
  <si>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</si>
  <si>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</si>
  <si>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</si>
  <si>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</si>
  <si>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</si>
  <si>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</si>
  <si>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</si>
  <si>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</si>
  <si>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</si>
  <si>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</si>
  <si>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</si>
  <si>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</si>
  <si>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</si>
  <si>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</si>
  <si>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</si>
  <si>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</si>
  <si>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</si>
  <si>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</si>
  <si>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</si>
  <si>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</si>
  <si>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</si>
  <si>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</si>
  <si>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</si>
  <si>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</si>
  <si>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</si>
  <si>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</si>
  <si>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</si>
  <si>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</si>
  <si>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</si>
  <si>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</si>
  <si>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</si>
  <si>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</si>
  <si>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</si>
  <si>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</si>
  <si>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</si>
  <si>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</si>
  <si>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</si>
  <si>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</si>
  <si>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</si>
  <si>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</si>
  <si>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</si>
  <si>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</si>
  <si>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</si>
  <si>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</si>
  <si>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</si>
  <si>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</si>
  <si>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</si>
  <si>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</si>
  <si>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</si>
  <si>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</si>
  <si>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</si>
  <si>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</si>
  <si>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</si>
  <si>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</si>
  <si>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</si>
  <si>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</si>
  <si>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</si>
  <si>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</si>
  <si>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</si>
  <si>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</si>
  <si>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</si>
  <si>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</si>
  <si>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</si>
  <si>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</si>
  <si>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</si>
  <si>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</si>
  <si>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</si>
  <si>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</si>
  <si>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</si>
  <si>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</si>
  <si>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</si>
  <si>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</si>
  <si>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</si>
  <si>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</si>
  <si>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</si>
  <si>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</si>
  <si>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</si>
  <si>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</si>
  <si>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</si>
  <si>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</si>
  <si>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1000 NOK</t>
  </si>
  <si>
    <t>Conversion rate utilised.  USD 1 =</t>
  </si>
  <si>
    <t>GFS codes</t>
  </si>
  <si>
    <t>GFS Descriptions</t>
  </si>
  <si>
    <t>data@eiti.org.</t>
  </si>
  <si>
    <t>Selskapsskatt</t>
  </si>
  <si>
    <t>Særskatt (Special Tax)</t>
  </si>
  <si>
    <t>Disaggregation of Data</t>
  </si>
  <si>
    <t>Coal, volume</t>
  </si>
  <si>
    <t>Oil, value</t>
  </si>
  <si>
    <t>Gas, value</t>
  </si>
  <si>
    <t>Coal,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</si>
  <si>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</si>
  <si>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</si>
  <si>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</si>
  <si>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</si>
  <si>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</si>
  <si>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</si>
  <si>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</si>
  <si>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Example: Organisation number</t>
  </si>
  <si>
    <t>Example: The Brønnøysund Register Centre</t>
  </si>
  <si>
    <t>Example: https://www.brreg.no/home/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</si>
  <si>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</si>
  <si>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</si>
  <si>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</si>
  <si>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</si>
  <si>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</si>
  <si>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</si>
  <si>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</si>
  <si>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</si>
  <si>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</si>
  <si>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</si>
  <si>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</si>
  <si>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</si>
  <si>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</si>
  <si>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</si>
  <si>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</si>
  <si>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</si>
  <si>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</si>
  <si>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</si>
  <si>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</si>
  <si>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Ukraine</t>
  </si>
  <si>
    <t>EY</t>
  </si>
  <si>
    <t>Yes</t>
  </si>
  <si>
    <t>UAH</t>
  </si>
  <si>
    <t>No</t>
  </si>
  <si>
    <t>Andrii Kitura</t>
  </si>
  <si>
    <t>EY Ukraine</t>
  </si>
  <si>
    <t>andrii.kitura@ua.ey.com</t>
  </si>
  <si>
    <t>http://ukrstat.org/uk/operativ/operativ2016/vvp/vvp_kv/vvp_kv_u/vvpf_kv2016u_n.htm</t>
  </si>
  <si>
    <t>EITI Report, Section 5.9.1.1</t>
  </si>
  <si>
    <t>EITI Report, Section 5.9.1.3</t>
  </si>
  <si>
    <t>http://www.ukrstat.gov.ua/druk/publicat/kat_u/2017/zb/06/Zb_ztutp2016pdf.zip</t>
  </si>
  <si>
    <t>EITI Report, Section 5.9.1.2</t>
  </si>
  <si>
    <t>Iron ores, volume</t>
  </si>
  <si>
    <t>Iron ores, value</t>
  </si>
  <si>
    <t>Titanium ores, volume</t>
  </si>
  <si>
    <t>Titanium ores, value</t>
  </si>
  <si>
    <t>Volume of titanium concentrates production according to the information of the Geological Survey of the United States.</t>
  </si>
  <si>
    <t>Manganese ores, value</t>
  </si>
  <si>
    <t>Fire clays, volume</t>
  </si>
  <si>
    <t>Fire clays, value</t>
  </si>
  <si>
    <t>High-melting clays, volume</t>
  </si>
  <si>
    <t>High-melting clays, value</t>
  </si>
  <si>
    <t>Quartz sand, volume</t>
  </si>
  <si>
    <t>Quartz sand, value</t>
  </si>
  <si>
    <t>Exports of agglomerated and non-agglomerated iron ores and concentrates</t>
  </si>
  <si>
    <t>EITI Report</t>
  </si>
  <si>
    <t>Unified State Register of Legal Entities, Individual Entrepreneurs and Public Organizations</t>
  </si>
  <si>
    <t>https://usr.minjust.gov.ua/ua/freesearch</t>
  </si>
  <si>
    <t>Not applicable</t>
  </si>
  <si>
    <t>Partially</t>
  </si>
  <si>
    <t>EITI Report, Section 5.9.3</t>
  </si>
  <si>
    <t>EITI Report, Section Annex 11</t>
  </si>
  <si>
    <t>There is no such practice in Ukraine and no respective regulations, therefore any evidences of no existing practice are respectively absent</t>
  </si>
  <si>
    <t>EITI Report, Section 7.2 - 7.5</t>
  </si>
  <si>
    <t>Annual Report on the State Budget of Ukraine for 2016</t>
  </si>
  <si>
    <t>http://www.treasury.gov.ua/main/uk/doccatalog/list?currDir=359194</t>
  </si>
  <si>
    <t>Budget performance of Pension Fund of Ukraine for 2016</t>
  </si>
  <si>
    <t>http://www.pfu.gov.ua/informatsiya/byudzhet/arhiv-zvitnist-byudzhet/2016/vikonannya-byudzhetu-pensijnogo-fondu-u-2/</t>
  </si>
  <si>
    <t>EITI Report, Section 6.6.2</t>
  </si>
  <si>
    <t>EITI Report, Section 6.6.4</t>
  </si>
  <si>
    <t>EITI Report, Section 5.2.5</t>
  </si>
  <si>
    <t>EITI Report, Section 5.1.5</t>
  </si>
  <si>
    <t>EITI Report, Section 5.3.5</t>
  </si>
  <si>
    <t>EITI Report, Section 5.4.5</t>
  </si>
  <si>
    <t>EITI Report, Section 5.5.5</t>
  </si>
  <si>
    <t>EITI Report, Section 5.6.5</t>
  </si>
  <si>
    <t>EITI Report, Section 5.7.5</t>
  </si>
  <si>
    <t>EITI Report, Section 5.8.5</t>
  </si>
  <si>
    <t>EITI Report, Section 5.2.7</t>
  </si>
  <si>
    <t>EITI Report, Section 5.1.6</t>
  </si>
  <si>
    <t>EITI Report, Section 5.3.6</t>
  </si>
  <si>
    <t>EITI Report, Section 5.4.6</t>
  </si>
  <si>
    <t>EITI Report, Section 5.5.6</t>
  </si>
  <si>
    <t>EITI Report, Section 5.6.6</t>
  </si>
  <si>
    <t>Corporate income tax</t>
  </si>
  <si>
    <t>State Fiscal Service of Ukraine</t>
  </si>
  <si>
    <t>Personal income tax</t>
  </si>
  <si>
    <t>Not included</t>
  </si>
  <si>
    <t>Value added tax</t>
  </si>
  <si>
    <t>Environmental tax</t>
  </si>
  <si>
    <t>Unified social contribution</t>
  </si>
  <si>
    <t>Dividends and payment of a share of net profit</t>
  </si>
  <si>
    <t>Production royalty</t>
  </si>
  <si>
    <t>Land fee</t>
  </si>
  <si>
    <t>Kub-gaz LLC</t>
  </si>
  <si>
    <t>Ukrgazvydobutok PrJSC</t>
  </si>
  <si>
    <t>Joint activity agreement of 21/07/1997 No 23-3/97-84Б-97 – authorized entity Gaz-MDS LLC 24253556</t>
  </si>
  <si>
    <t>Prom-Energo Product LLC</t>
  </si>
  <si>
    <t>Representative Office Regal Petroleum Corporation Limited (without legal entity right)</t>
  </si>
  <si>
    <t>Nadra-Geoinvest LLC</t>
  </si>
  <si>
    <t>Kashtan Petroleum LTD JV</t>
  </si>
  <si>
    <t>Poltava Petroleum Company JV</t>
  </si>
  <si>
    <t>Systemoilingeneryng LLC</t>
  </si>
  <si>
    <t>Persha ukraiinska gazonaftova kompaniia LLC</t>
  </si>
  <si>
    <t>Pari LLC</t>
  </si>
  <si>
    <t>Energiia-95 LLC</t>
  </si>
  <si>
    <t>Energy Service Company Esco-Pivnich LLC</t>
  </si>
  <si>
    <t>Naftogaz of Ukraine NJSC</t>
  </si>
  <si>
    <t>Ukrnafta PJSC</t>
  </si>
  <si>
    <t xml:space="preserve">Joint activity agreement of 19/01/1999 No 35/4 –
authorized entity Ukrnafta PJSC 135390
</t>
  </si>
  <si>
    <t>Naftogazvydobuvannia PrJSC</t>
  </si>
  <si>
    <t>Ukrtransgaz PJSC</t>
  </si>
  <si>
    <t>Ukrgazvydobuvannia PJSC</t>
  </si>
  <si>
    <t>Vydobuvna kompaniia Ukrnaftoburinnia PrJSC</t>
  </si>
  <si>
    <t>Natural resources PrJSC</t>
  </si>
  <si>
    <t>East Geological Union LLC</t>
  </si>
  <si>
    <t xml:space="preserve">Mine named after M. S. Surgaia SE </t>
  </si>
  <si>
    <t>Lvivvuhillia SE</t>
  </si>
  <si>
    <t>Myrnohradvuhillia SE</t>
  </si>
  <si>
    <t>Lysychanskvuhillia PJSC</t>
  </si>
  <si>
    <t xml:space="preserve">Toretskvuhillia SE </t>
  </si>
  <si>
    <t>Vuhilna kompaniia Krasnolymanska SE</t>
  </si>
  <si>
    <t>Shakhtoupravlinnia Pivdennodonbaske No 1 SE</t>
  </si>
  <si>
    <t>DTEK Dobropolyeugol LLC</t>
  </si>
  <si>
    <t>DTEK Pavlogradugol PrJSC</t>
  </si>
  <si>
    <t>Mine Bilozerska ALC</t>
  </si>
  <si>
    <t>Volynvuhillia SE</t>
  </si>
  <si>
    <t>Selydivvuhillia SE</t>
  </si>
  <si>
    <t>Ferrexpo Yeristovo mining LLC</t>
  </si>
  <si>
    <t>Krivoj Rog`s iron-ore combine PJSC</t>
  </si>
  <si>
    <t>Ferrexpo Poltava mining PrJSC</t>
  </si>
  <si>
    <t>ArcelorMittal Kryvyi Rih PJSC</t>
  </si>
  <si>
    <t>Northern Iron Ore Enrichment Works PrJSC</t>
  </si>
  <si>
    <t>Ingulets Iron Ore Enrichment Works PrJSC</t>
  </si>
  <si>
    <t>Marganets GZK PJSC</t>
  </si>
  <si>
    <t>Central Iron Ore Enrichment Works PrJSC</t>
  </si>
  <si>
    <t>United Mining and Chemical Company SE</t>
  </si>
  <si>
    <t>Southern mining factory PJSC</t>
  </si>
  <si>
    <t>30694895</t>
  </si>
  <si>
    <t>25635581</t>
  </si>
  <si>
    <t>536507917</t>
  </si>
  <si>
    <t>31747429</t>
  </si>
  <si>
    <t>26333503</t>
  </si>
  <si>
    <t>35602704</t>
  </si>
  <si>
    <t>23703371</t>
  </si>
  <si>
    <t>20041662</t>
  </si>
  <si>
    <t>38203132</t>
  </si>
  <si>
    <t>36050166</t>
  </si>
  <si>
    <t>31037994</t>
  </si>
  <si>
    <t>24186185</t>
  </si>
  <si>
    <t>30732144</t>
  </si>
  <si>
    <t>20077720</t>
  </si>
  <si>
    <t>135390</t>
  </si>
  <si>
    <t>534663345</t>
  </si>
  <si>
    <t>32377038</t>
  </si>
  <si>
    <t>30019801</t>
  </si>
  <si>
    <t>Ukrtransnafta PJSC</t>
  </si>
  <si>
    <t>31570412</t>
  </si>
  <si>
    <t>30019775</t>
  </si>
  <si>
    <t>33152471</t>
  </si>
  <si>
    <t>33100376</t>
  </si>
  <si>
    <t>32426289</t>
  </si>
  <si>
    <t>40695853</t>
  </si>
  <si>
    <t>32323256</t>
  </si>
  <si>
    <t>32087941</t>
  </si>
  <si>
    <t>32359108</t>
  </si>
  <si>
    <t>33839013</t>
  </si>
  <si>
    <t>31599557</t>
  </si>
  <si>
    <t>34032208</t>
  </si>
  <si>
    <t>37014600</t>
  </si>
  <si>
    <t>178353</t>
  </si>
  <si>
    <t>36028628</t>
  </si>
  <si>
    <t>32365965</t>
  </si>
  <si>
    <t>33426253</t>
  </si>
  <si>
    <t>35713283</t>
  </si>
  <si>
    <t>191307</t>
  </si>
  <si>
    <t>191282</t>
  </si>
  <si>
    <t>24432974</t>
  </si>
  <si>
    <t>191023</t>
  </si>
  <si>
    <t>190905</t>
  </si>
  <si>
    <t>190911</t>
  </si>
  <si>
    <t>190977</t>
  </si>
  <si>
    <t>36716128</t>
  </si>
  <si>
    <t>191000</t>
  </si>
  <si>
    <t>Oil and Gas</t>
  </si>
  <si>
    <t>Coal</t>
  </si>
  <si>
    <t>Iron ores</t>
  </si>
  <si>
    <t>Titanium ores</t>
  </si>
  <si>
    <t>Manganese ores</t>
  </si>
  <si>
    <t>Based on the results of scoping study,  60 companies were identified as material for EITI Report. These companies (60) were included in the scope. But, only 45 of them provided information for reconciliation.</t>
  </si>
  <si>
    <t>Data includes contribution to GDP made by extractive industries classified as Mining and quarrying (Nace-2010 code B), including 
(1) Mining of hard coal and lignite (NACE-2010 code B05), 
(2) Extraction of crude petroleum and natural gas (NACE-2010 code B06), 
(3) Mining of iron ores, other mining and quarrying, mining support activities (NACE-2010 code B07-B09). 
Due to the absance of relevant official statistical information, given data does not include transportation of oil and gas.</t>
  </si>
  <si>
    <t>Data includes revenues from companies that fall under activities such as 
(1) Mining of coal, 
(2) Extraction of crude oil and natural gas, 
(3) Mining of iron ores, 
(4) Mining of titanium ores, 
(5) Mining of manganese ores, 
(6) Transportation of oil and natural gas.</t>
  </si>
  <si>
    <t>Data includes revenues of Consolidated budget (taxes) and unified contribution for mandatory state social insurance as a part of revenues of Pension Fund.</t>
  </si>
  <si>
    <t>1) http://www.treasury.gov.ua/main/uk/doccatalog/list?currDir=359194
2) http://www.pfu.gov.ua/informatsiya/byudzhet/arhiv-zvitnist-byudzhet/2016/vikonannya-byudzhetu-pensijnogo-fondu-u-2/</t>
  </si>
  <si>
    <t>Data includes export of sectors such as 
(1) Mining of coal, 
(2) Extraction of crude oil, 
(3) Extraction of natural gas, 
(4) Mining of iron ores, 
(5) Mining of titanium ores, 
(6) Mining of manganese ores, 
(7) Mining of fire clays</t>
  </si>
  <si>
    <t>N/A</t>
  </si>
  <si>
    <t>Including lignite</t>
  </si>
  <si>
    <t>There is no official disaggregated information on value of iron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</si>
  <si>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gas, extracted in Ukraine. The only official data - output of oil and gas industry - UAH 112,491 mln, according to SSSU</t>
  </si>
  <si>
    <t>There is no official disaggregated information on value of oil, extracted in Ukraine. The only official data  - output of oil and gas industry - UAH 112,491 mln, according to SSSU</t>
  </si>
  <si>
    <t>There is no official disaggregated information on value of titanium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</si>
  <si>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manganese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</si>
  <si>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fire clays,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</si>
  <si>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high-melting clays,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</si>
  <si>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quartz sand, extracted in Ukraine. The only official data - value of production of mining of metal ores, other mining and quarrying, mining support service activities industries, which amounted to UAH 129,205.00 mln in 2016, according to SSSU</t>
  </si>
  <si>
    <t>http://geoinf.kiev.ua/specdozvoli/</t>
  </si>
  <si>
    <t>EITI Report, Section 5.2.6</t>
  </si>
  <si>
    <t>According to the results of the feasibility study and the MSG decisions, the scope of the Report included two sub-national payments, the information on which is provided in the relevant sections, namely:
• Personal income tax – section 7.4.1 and annex 12 (19.1) and annex 13;
• Land fee – section 7.4.5 and annex 12 (19.5) and annex 13;
• Environmental tax – section 7.4.6 and annex 12 (19.6) and annex 13.
The information on the allocation of tax revenues between the budgets of different levels is provided in section 6.5.</t>
  </si>
  <si>
    <t>EITI Report, Section 6.5, 7.4.1, 7.4.5, Annex 12, Annex 13</t>
  </si>
  <si>
    <r>
      <t>Other taxes and duties (</t>
    </r>
    <r>
      <rPr>
        <b/>
        <sz val="12"/>
        <color theme="1"/>
        <rFont val="Calibri"/>
        <family val="2"/>
        <charset val="204"/>
      </rPr>
      <t>NOT RECONCILED</t>
    </r>
    <r>
      <rPr>
        <sz val="12"/>
        <color theme="1"/>
        <rFont val="Calibri"/>
        <family val="2"/>
      </rPr>
      <t>)</t>
    </r>
  </si>
  <si>
    <t>E15</t>
  </si>
  <si>
    <t>H55</t>
  </si>
  <si>
    <t>E31</t>
  </si>
  <si>
    <t>Unified social contribution was included in the scope of reconciliation based on decision of MSG</t>
  </si>
  <si>
    <t>Total reconciled payments (91,918,519,590) are not equal to total payments (104,963,464,541) because only 45 companies out of 60 provides information for EITI Report.</t>
  </si>
  <si>
    <t>G28</t>
  </si>
  <si>
    <t>According to scoping study and decision of MSG only 8 types of payments were included in the scope of reconciliation within the EITI Report. All other payments were not reconciled</t>
  </si>
  <si>
    <t>Sheet</t>
  </si>
  <si>
    <t>Cell</t>
  </si>
  <si>
    <t>Value</t>
  </si>
  <si>
    <t>2. Contextual</t>
  </si>
  <si>
    <t>3. Revenues</t>
  </si>
  <si>
    <t>G7</t>
  </si>
  <si>
    <t>G6</t>
  </si>
  <si>
    <t>Please input name of register or agency issuing the companies identification numbers</t>
  </si>
  <si>
    <t>Please insert link to the register</t>
  </si>
  <si>
    <t>G5</t>
  </si>
  <si>
    <t>Value for production/export</t>
  </si>
  <si>
    <t>We couldn't find any production value in the EITI Report. Paragraphs 3.2 and 3.2 of the EITI Standard require disclosure of production and export volume AND value.</t>
  </si>
  <si>
    <t>D47</t>
  </si>
  <si>
    <t>D48</t>
  </si>
  <si>
    <t>If the register is public and online, can you please input the name of the register?</t>
  </si>
  <si>
    <t>Manganese ores, volume</t>
  </si>
  <si>
    <t>Not available</t>
  </si>
  <si>
    <t>80% of the Environmental tax and 40% of the Personal Income tax</t>
  </si>
  <si>
    <t>Personal Income tax</t>
  </si>
  <si>
    <t>This tax is payed on behalf of the employee, not the company, it should be therefore taken under table E. notes.</t>
  </si>
  <si>
    <t>D28</t>
  </si>
  <si>
    <t>Should it be included and not reconciled?</t>
  </si>
  <si>
    <t>Please inputname of the identifier used in the file (Ex: Taxpayer Identification Number). EITI Report mentions "EDRPOU number"</t>
  </si>
  <si>
    <t>Column1</t>
  </si>
  <si>
    <t>EDRPOU code</t>
  </si>
  <si>
    <t>Ministry of Justice of Ukraine</t>
  </si>
  <si>
    <t>https://minjust.gov.ua/en
https://usr.minjust.gov.ua/ua/freesearch</t>
  </si>
  <si>
    <t>Register of licences, State Service of Geology and Subsoil of Ukraine</t>
  </si>
  <si>
    <t>Included not reconciled</t>
  </si>
  <si>
    <t>Personal income tax  is payed on behalf of the employee, but it was included in the scope of reconciliation based on decision of MSG</t>
  </si>
  <si>
    <t>Information on the value of production are partly collected by several government agencies, but information only from the State Statistics Service is publicly available. In addition, all data collected by government agencies from companies is published in aggregated form in order to protect confidentiality. The information is published by types of activities according to NACE or the types of products accordint to national classification Nomenclature of industrial products (NPP), which does not allow to detail the information on value of production for each type of natural resources that is covered by EITI Report.
State Statistics Service calculates the output of goods and services that could be used as value of production, but it is available only in aggregated form by types of activities according to NACE. State Statistics Service also collects information on the value of sold products, but it is available in aggregated form by NPP and it may include products that were sold in reporting period but were produced in reporting period and previous periods as well.
Ministry of Energy and Coal Industry of Ukraine collects partial information on the cost of coal, but it is not publicly available.
State Fiscal Service of Ukraine also collects information about the value of extracted minerals, but it is not publicly available.
Please see comments in G18, G20, G22, G24, G16, G28.</t>
  </si>
  <si>
    <t xml:space="preserve">Ministry of Justice of Ukraine </t>
  </si>
  <si>
    <t>The Personal income tax was excluded from the table above as it is a payment made on behalf of the employees, not the employer.</t>
  </si>
  <si>
    <t>TOTAL, including Personal income tax</t>
  </si>
  <si>
    <t>Includes Coal, Iron ores, Titanium ores, Manganese ores, Fire clays, High-melting clays, Quartz sand.</t>
  </si>
  <si>
    <t>http://eiti.org.ua/en/document-category/eiti-reports-en/</t>
  </si>
  <si>
    <t>http://eiti.org.ua/documents/</t>
  </si>
  <si>
    <t>https://eiti.org/document/ukraine-open-data-policy</t>
  </si>
  <si>
    <t/>
  </si>
  <si>
    <t>1726814312,11389 USD in subsidies to municipalities for water, gas,…</t>
  </si>
  <si>
    <t>Validation of Ukraine 2018 found requirement #4.3 not applicable</t>
  </si>
  <si>
    <t xml:space="preserve">Revenue from main activity of Ukrtransgaz PJSC and Ukrtransnafta PJSC and paid to these two SOE. Those two companies then make payments to the Government, as detailed in the worksheet 3. Revenues (representing only a portion of their revenues). </t>
  </si>
  <si>
    <t>2 264 000 Tonnes= 2638694,639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</si>
</sst>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5">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u/>
      <sz val="10"/>
      <color theme="10"/>
      <name val="Calibri"/>
      <family val="2"/>
      <scheme val="minor"/>
    </font>
    <font>
      <sz val="10"/>
      <color theme="1"/>
      <name val="Calibri"/>
      <family val="2"/>
      <charset val="204"/>
      <scheme val="minor"/>
    </font>
    <font>
      <b/>
      <sz val="12"/>
      <color theme="1"/>
      <name val="Calibri"/>
      <family val="2"/>
      <charset val="204"/>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43">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19"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0"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3"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5"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164" fontId="11" fillId="11" borderId="25" xfId="0" applyNumberFormat="1"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6"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7"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1" xfId="245" applyNumberFormat="1" applyFont="1" applyFill="1" applyBorder="1" applyAlignment="1">
      <alignment horizontal="left" vertical="center" wrapText="1"/>
    </xf>
    <xf numFmtId="165" fontId="11" fillId="4" borderId="24" xfId="245" applyNumberFormat="1" applyFont="1" applyFill="1" applyBorder="1" applyAlignment="1">
      <alignment horizontal="left" vertical="center" wrapText="1"/>
    </xf>
    <xf numFmtId="0" fontId="11" fillId="4" borderId="29"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0" fontId="5" fillId="5" borderId="30" xfId="128" applyFill="1" applyBorder="1" applyAlignment="1">
      <alignment horizontal="left" vertical="center" wrapText="1"/>
    </xf>
    <xf numFmtId="165" fontId="11" fillId="4" borderId="30" xfId="245" applyNumberFormat="1" applyFont="1" applyFill="1" applyBorder="1" applyAlignment="1">
      <alignment horizontal="left" vertical="center" wrapText="1"/>
    </xf>
    <xf numFmtId="49" fontId="11" fillId="4" borderId="30" xfId="0" applyNumberFormat="1"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5" fillId="5" borderId="25" xfId="128" applyFill="1" applyBorder="1" applyAlignment="1">
      <alignment horizontal="left" vertical="center" wrapText="1"/>
    </xf>
    <xf numFmtId="165" fontId="11" fillId="4" borderId="26" xfId="245" applyNumberFormat="1" applyFont="1" applyFill="1" applyBorder="1" applyAlignment="1">
      <alignment horizontal="left" vertical="center" wrapText="1"/>
    </xf>
    <xf numFmtId="3" fontId="4" fillId="0" borderId="33" xfId="0" applyNumberFormat="1" applyFont="1" applyBorder="1" applyAlignment="1">
      <alignment vertical="center" wrapText="1"/>
    </xf>
    <xf numFmtId="3" fontId="4" fillId="0" borderId="17" xfId="0" applyNumberFormat="1" applyFont="1" applyBorder="1" applyAlignment="1">
      <alignment vertical="center" wrapText="1"/>
    </xf>
    <xf numFmtId="0" fontId="28" fillId="0" borderId="2" xfId="0" applyFont="1" applyBorder="1" applyAlignment="1">
      <alignment vertical="center"/>
    </xf>
    <xf numFmtId="0" fontId="4" fillId="0" borderId="17" xfId="0" applyFont="1" applyBorder="1" applyAlignment="1">
      <alignment horizontal="righ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49" fontId="11" fillId="4" borderId="22" xfId="0" applyNumberFormat="1" applyFont="1" applyFill="1" applyBorder="1" applyAlignment="1">
      <alignment horizontal="left" vertical="center" wrapText="1"/>
    </xf>
    <xf numFmtId="49" fontId="11" fillId="4" borderId="15" xfId="0" applyNumberFormat="1" applyFont="1" applyFill="1" applyBorder="1" applyAlignment="1">
      <alignment horizontal="left" vertical="center" wrapText="1"/>
    </xf>
    <xf numFmtId="49" fontId="11" fillId="4" borderId="27" xfId="0" applyNumberFormat="1" applyFont="1" applyFill="1" applyBorder="1" applyAlignment="1">
      <alignment horizontal="left" vertical="center" wrapText="1"/>
    </xf>
    <xf numFmtId="0" fontId="5" fillId="4" borderId="25"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6" xfId="0" applyFont="1" applyBorder="1" applyAlignment="1">
      <alignment vertical="center" wrapText="1"/>
    </xf>
    <xf numFmtId="0" fontId="0" fillId="5" borderId="33"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0" fontId="3" fillId="0" borderId="16" xfId="0" applyFont="1" applyBorder="1" applyAlignment="1">
      <alignment vertical="center"/>
    </xf>
    <xf numFmtId="0" fontId="2" fillId="10" borderId="17" xfId="0" applyFont="1" applyFill="1" applyBorder="1" applyAlignment="1">
      <alignment vertical="center"/>
    </xf>
    <xf numFmtId="164" fontId="11" fillId="4" borderId="15" xfId="0" applyNumberFormat="1" applyFont="1" applyFill="1" applyBorder="1" applyAlignment="1">
      <alignment horizontal="left" vertical="center" wrapText="1"/>
    </xf>
    <xf numFmtId="49" fontId="41"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164" fontId="11" fillId="4" borderId="15" xfId="0" applyNumberFormat="1" applyFont="1" applyFill="1" applyBorder="1" applyAlignment="1">
      <alignment horizontal="left" vertical="center" wrapText="1"/>
    </xf>
    <xf numFmtId="43" fontId="11" fillId="4" borderId="30" xfId="245" applyNumberFormat="1" applyFont="1" applyFill="1" applyBorder="1" applyAlignment="1">
      <alignment horizontal="left" vertical="center" wrapText="1"/>
    </xf>
    <xf numFmtId="164" fontId="42" fillId="4" borderId="25" xfId="128"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36" fillId="0" borderId="0" xfId="0" applyFont="1" applyBorder="1" applyAlignment="1">
      <alignment vertical="center"/>
    </xf>
    <xf numFmtId="3" fontId="10" fillId="0" borderId="14" xfId="0" applyNumberFormat="1" applyFont="1" applyBorder="1" applyAlignment="1">
      <alignment vertical="center"/>
    </xf>
    <xf numFmtId="0" fontId="0" fillId="0" borderId="14" xfId="0" applyBorder="1" applyAlignment="1">
      <alignment vertical="center"/>
    </xf>
    <xf numFmtId="0" fontId="43" fillId="0" borderId="14" xfId="0" applyFont="1" applyBorder="1" applyAlignment="1">
      <alignment vertical="center"/>
    </xf>
    <xf numFmtId="0" fontId="2" fillId="0" borderId="0" xfId="0" applyFont="1" applyAlignment="1">
      <alignment vertical="top"/>
    </xf>
    <xf numFmtId="0" fontId="2" fillId="0" borderId="0" xfId="0" applyFont="1"/>
    <xf numFmtId="3" fontId="2" fillId="0" borderId="2" xfId="245" applyNumberFormat="1" applyFont="1" applyFill="1" applyBorder="1" applyAlignment="1">
      <alignment vertical="center" wrapText="1"/>
    </xf>
    <xf numFmtId="0" fontId="2" fillId="0" borderId="0" xfId="0" applyFont="1" applyFill="1" applyAlignment="1">
      <alignment vertical="top"/>
    </xf>
    <xf numFmtId="0" fontId="2" fillId="0" borderId="0" xfId="0" applyFont="1" applyFill="1" applyAlignment="1"/>
    <xf numFmtId="0" fontId="5" fillId="4" borderId="30" xfId="128" applyFill="1" applyBorder="1" applyAlignment="1">
      <alignment horizontal="left" vertical="center" wrapText="1"/>
    </xf>
    <xf numFmtId="0" fontId="0" fillId="0" borderId="0" xfId="0" applyAlignment="1"/>
    <xf numFmtId="165" fontId="32" fillId="14" borderId="19" xfId="320" applyNumberFormat="1" applyFont="1" applyBorder="1" applyAlignment="1">
      <alignment horizontal="left" vertical="center" wrapText="1"/>
    </xf>
    <xf numFmtId="0" fontId="0" fillId="0" borderId="0" xfId="0" applyAlignment="1">
      <alignment wrapText="1"/>
    </xf>
    <xf numFmtId="0" fontId="5" fillId="0" borderId="0" xfId="128" applyAlignment="1">
      <alignment wrapText="1"/>
    </xf>
    <xf numFmtId="0" fontId="5" fillId="5" borderId="17" xfId="128" applyFill="1" applyBorder="1" applyAlignment="1">
      <alignment vertical="center" wrapText="1"/>
    </xf>
    <xf numFmtId="3" fontId="3" fillId="0" borderId="0" xfId="0" applyNumberFormat="1" applyFont="1" applyAlignment="1">
      <alignment vertical="center"/>
    </xf>
    <xf numFmtId="0" fontId="3" fillId="0" borderId="0" xfId="0" applyFont="1" applyAlignment="1">
      <alignment vertical="center" wrapText="1"/>
    </xf>
    <xf numFmtId="0" fontId="2" fillId="0" borderId="33" xfId="0" applyFont="1" applyBorder="1" applyAlignment="1">
      <alignment vertical="center"/>
    </xf>
    <xf numFmtId="43" fontId="11" fillId="0" borderId="0" xfId="245" applyFont="1" applyAlignment="1">
      <alignment horizontal="left" vertical="center" wrapText="1"/>
    </xf>
    <xf numFmtId="165" fontId="11" fillId="0" borderId="0" xfId="0" applyNumberFormat="1" applyFont="1" applyAlignment="1">
      <alignment horizontal="left" vertical="center" wrapText="1"/>
    </xf>
    <xf numFmtId="3" fontId="2" fillId="0" borderId="0" xfId="0" applyNumberFormat="1" applyFont="1" applyAlignment="1">
      <alignment vertical="center"/>
    </xf>
    <xf numFmtId="43" fontId="2" fillId="0" borderId="0" xfId="245" applyFont="1" applyAlignment="1">
      <alignment vertical="center"/>
    </xf>
    <xf numFmtId="43" fontId="32" fillId="14" borderId="19" xfId="245"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8" fillId="7"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24"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21" xfId="0" applyFont="1" applyFill="1" applyBorder="1" applyAlignment="1">
      <alignment horizontal="left" vertical="center" wrapText="1"/>
    </xf>
    <xf numFmtId="0" fontId="11" fillId="10" borderId="22" xfId="0" applyFont="1" applyFill="1" applyBorder="1" applyAlignment="1">
      <alignment horizontal="left" vertical="center" wrapText="1"/>
    </xf>
    <xf numFmtId="164" fontId="11" fillId="5" borderId="24"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4"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3" fontId="14" fillId="0" borderId="9" xfId="0" applyNumberFormat="1" applyFont="1" applyBorder="1" applyAlignment="1">
      <alignment vertical="center"/>
    </xf>
    <xf numFmtId="0" fontId="36" fillId="0" borderId="10" xfId="0" applyFont="1" applyBorder="1" applyAlignment="1">
      <alignment vertical="center"/>
    </xf>
    <xf numFmtId="0" fontId="36" fillId="0" borderId="0" xfId="0" applyFont="1" applyBorder="1" applyAlignment="1">
      <alignment vertical="center"/>
    </xf>
    <xf numFmtId="0" fontId="9" fillId="0" borderId="28" xfId="0" applyFont="1" applyBorder="1" applyAlignment="1">
      <alignment horizontal="left" vertical="center"/>
    </xf>
    <xf numFmtId="0" fontId="0" fillId="0" borderId="14"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1" fillId="0" borderId="28" xfId="0" applyFont="1" applyBorder="1" applyAlignment="1">
      <alignment vertical="center" wrapText="1"/>
    </xf>
    <xf numFmtId="0" fontId="0" fillId="0" borderId="14"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3" fontId="14" fillId="0" borderId="2" xfId="0" applyNumberFormat="1" applyFont="1"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ont>
        <color auto="1"/>
      </font>
      <fill>
        <patternFill patternType="solid">
          <fgColor indexed="64"/>
          <bgColor rgb="FFFABF8F"/>
        </patternFill>
      </fill>
    </dxf>
    <dxf>
      <fill>
        <patternFill>
          <bgColor rgb="FF00B05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A1:E30" totalsRowShown="0" headerRowDxfId="8" dataDxfId="7">
  <autoFilter ref="A1:E30" xr:uid="{00000000-0009-0000-0100-000001000000}"/>
  <tableColumns count="5">
    <tableColumn id="1" xr3:uid="{00000000-0010-0000-0000-000001000000}" name="Sheet" dataDxfId="6"/>
    <tableColumn id="2" xr3:uid="{00000000-0010-0000-0000-000002000000}" name="Cell" dataDxfId="5"/>
    <tableColumn id="3" xr3:uid="{00000000-0010-0000-0000-000003000000}" name="Value" dataDxfId="4"/>
    <tableColumn id="4" xr3:uid="{00000000-0010-0000-0000-000004000000}" name="Comment" dataDxfId="3"/>
    <tableColumn id="5" xr3:uid="{00000000-0010-0000-0000-000005000000}" name="Column1"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minjust.gov.ua/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iti.org/document/ukraine-open-data-policy" TargetMode="External"/><Relationship Id="rId2" Type="http://schemas.openxmlformats.org/officeDocument/2006/relationships/hyperlink" Target="http://eiti.org.ua/documents/" TargetMode="External"/><Relationship Id="rId1" Type="http://schemas.openxmlformats.org/officeDocument/2006/relationships/hyperlink" Target="http://eiti.org.ua/en/document-category/eiti-reports-en/" TargetMode="External"/><Relationship Id="rId5" Type="http://schemas.openxmlformats.org/officeDocument/2006/relationships/printerSettings" Target="../printerSettings/printerSettings2.bin"/><Relationship Id="rId4" Type="http://schemas.openxmlformats.org/officeDocument/2006/relationships/hyperlink" Target="http://eiti.org.ua/document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geoinf.kiev.ua/specdozvoli/" TargetMode="External"/><Relationship Id="rId3" Type="http://schemas.openxmlformats.org/officeDocument/2006/relationships/hyperlink" Target="https://usr.minjust.gov.ua/ua/freesearch" TargetMode="External"/><Relationship Id="rId7" Type="http://schemas.openxmlformats.org/officeDocument/2006/relationships/hyperlink" Target="http://geoinf.kiev.ua/specdozvoli/" TargetMode="External"/><Relationship Id="rId2" Type="http://schemas.openxmlformats.org/officeDocument/2006/relationships/hyperlink" Target="http://www.ukrstat.gov.ua/druk/publicat/kat_u/2017/zb/06/Zb_ztutp2016pdf.zip" TargetMode="External"/><Relationship Id="rId1" Type="http://schemas.openxmlformats.org/officeDocument/2006/relationships/hyperlink" Target="http://ukrstat.org/uk/operativ/operativ2016/vvp/vvp_kv/vvp_kv_u/vvpf_kv2016u_n.htm" TargetMode="External"/><Relationship Id="rId6" Type="http://schemas.openxmlformats.org/officeDocument/2006/relationships/hyperlink" Target="http://www.treasury.gov.ua/main/uk/doccatalog/list?currDir=359194" TargetMode="External"/><Relationship Id="rId5" Type="http://schemas.openxmlformats.org/officeDocument/2006/relationships/hyperlink" Target="http://www.treasury.gov.ua/main/uk/doccatalog/list?currDir=359194" TargetMode="External"/><Relationship Id="rId4" Type="http://schemas.openxmlformats.org/officeDocument/2006/relationships/hyperlink" Target="http://www.pfu.gov.ua/informatsiya/byudzhet/arhiv-zvitnist-byudzhet/2016/vikonannya-byudzhetu-pensijnogo-fondu-u-2/"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usr.minjust.gov.ua/ua/freesear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opLeftCell="D1" zoomScale="70" zoomScaleNormal="70" workbookViewId="0">
      <selection activeCell="E9" sqref="E9"/>
    </sheetView>
  </sheetViews>
  <sheetFormatPr defaultColWidth="9" defaultRowHeight="15.75"/>
  <cols>
    <col min="1" max="1" width="11.625" style="187" bestFit="1" customWidth="1"/>
    <col min="2" max="2" width="5.75" style="187" customWidth="1"/>
    <col min="3" max="3" width="33.75" style="187" customWidth="1"/>
    <col min="4" max="4" width="88.5" style="187" customWidth="1"/>
    <col min="5" max="5" width="137.25" style="187" customWidth="1"/>
    <col min="6" max="16384" width="9" style="187"/>
  </cols>
  <sheetData>
    <row r="1" spans="1:5">
      <c r="A1" s="187" t="s">
        <v>515</v>
      </c>
      <c r="B1" s="187" t="s">
        <v>516</v>
      </c>
      <c r="C1" s="187" t="s">
        <v>517</v>
      </c>
      <c r="D1" s="187" t="s">
        <v>253</v>
      </c>
      <c r="E1" s="187" t="s">
        <v>538</v>
      </c>
    </row>
    <row r="2" spans="1:5" ht="157.5">
      <c r="A2" s="189" t="s">
        <v>518</v>
      </c>
      <c r="B2" s="187" t="s">
        <v>525</v>
      </c>
      <c r="C2" s="189"/>
      <c r="D2" s="189" t="s">
        <v>526</v>
      </c>
      <c r="E2" s="189" t="s">
        <v>545</v>
      </c>
    </row>
    <row r="3" spans="1:5">
      <c r="A3" s="189" t="s">
        <v>518</v>
      </c>
      <c r="B3" s="189" t="s">
        <v>527</v>
      </c>
      <c r="C3" s="189" t="s">
        <v>6</v>
      </c>
      <c r="D3" s="189" t="s">
        <v>529</v>
      </c>
      <c r="E3" s="189" t="s">
        <v>542</v>
      </c>
    </row>
    <row r="4" spans="1:5">
      <c r="A4" s="189" t="s">
        <v>518</v>
      </c>
      <c r="B4" s="189" t="s">
        <v>528</v>
      </c>
      <c r="C4" s="189" t="s">
        <v>6</v>
      </c>
      <c r="D4" s="189" t="s">
        <v>529</v>
      </c>
      <c r="E4" s="189" t="s">
        <v>542</v>
      </c>
    </row>
    <row r="5" spans="1:5" ht="31.5">
      <c r="A5" s="189" t="s">
        <v>519</v>
      </c>
      <c r="B5" s="189" t="s">
        <v>524</v>
      </c>
      <c r="C5" s="189" t="s">
        <v>305</v>
      </c>
      <c r="D5" s="189" t="s">
        <v>537</v>
      </c>
      <c r="E5" s="189" t="s">
        <v>539</v>
      </c>
    </row>
    <row r="6" spans="1:5" ht="31.5">
      <c r="A6" s="189" t="s">
        <v>519</v>
      </c>
      <c r="B6" s="189" t="s">
        <v>521</v>
      </c>
      <c r="C6" s="189" t="s">
        <v>306</v>
      </c>
      <c r="D6" s="189" t="s">
        <v>522</v>
      </c>
      <c r="E6" s="189" t="s">
        <v>540</v>
      </c>
    </row>
    <row r="7" spans="1:5" ht="31.5">
      <c r="A7" s="189" t="s">
        <v>519</v>
      </c>
      <c r="B7" s="189" t="s">
        <v>520</v>
      </c>
      <c r="C7" s="189" t="s">
        <v>307</v>
      </c>
      <c r="D7" s="189" t="s">
        <v>523</v>
      </c>
      <c r="E7" s="190" t="s">
        <v>541</v>
      </c>
    </row>
    <row r="8" spans="1:5" ht="31.5">
      <c r="A8" s="189" t="s">
        <v>519</v>
      </c>
      <c r="B8" s="189" t="s">
        <v>508</v>
      </c>
      <c r="C8" s="189" t="s">
        <v>533</v>
      </c>
      <c r="D8" s="189" t="s">
        <v>534</v>
      </c>
      <c r="E8" s="189" t="s">
        <v>544</v>
      </c>
    </row>
    <row r="9" spans="1:5">
      <c r="A9" s="189" t="s">
        <v>519</v>
      </c>
      <c r="B9" s="189" t="s">
        <v>535</v>
      </c>
      <c r="C9" s="189" t="s">
        <v>385</v>
      </c>
      <c r="D9" s="189" t="s">
        <v>536</v>
      </c>
      <c r="E9" s="189" t="s">
        <v>543</v>
      </c>
    </row>
    <row r="10" spans="1:5">
      <c r="C10" s="187" t="s">
        <v>107</v>
      </c>
    </row>
    <row r="11" spans="1:5">
      <c r="D11" s="41"/>
    </row>
  </sheetData>
  <hyperlinks>
    <hyperlink ref="E7" r:id="rId1" display="https://minjust.gov.ua/en" xr:uid="{00000000-0004-0000-0000-000000000000}"/>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D48"/>
  <sheetViews>
    <sheetView showGridLines="0" workbookViewId="0">
      <selection activeCell="B21" sqref="B21"/>
    </sheetView>
  </sheetViews>
  <sheetFormatPr defaultColWidth="3.5" defaultRowHeight="24" customHeight="1"/>
  <cols>
    <col min="1" max="1" width="3.5" style="8"/>
    <col min="2" max="2" width="30.25" style="8" customWidth="1"/>
    <col min="3" max="3" width="37.75" style="8" customWidth="1"/>
    <col min="4" max="4" width="85.75" style="8" customWidth="1"/>
    <col min="5" max="16384" width="3.5" style="8"/>
  </cols>
  <sheetData>
    <row r="1" spans="2:4" ht="16.149999999999999" customHeight="1"/>
    <row r="2" spans="2:4" ht="20.25">
      <c r="B2" s="205" t="s">
        <v>208</v>
      </c>
      <c r="C2" s="201"/>
      <c r="D2" s="201"/>
    </row>
    <row r="3" spans="2:4" ht="16.149999999999999" customHeight="1">
      <c r="B3" s="169" t="s">
        <v>322</v>
      </c>
      <c r="C3" s="169"/>
      <c r="D3" s="169"/>
    </row>
    <row r="4" spans="2:4" ht="16.149999999999999" customHeight="1">
      <c r="B4" s="167"/>
      <c r="C4" s="168"/>
      <c r="D4" s="168"/>
    </row>
    <row r="5" spans="2:4" ht="16.149999999999999" customHeight="1">
      <c r="B5" s="168" t="s">
        <v>323</v>
      </c>
      <c r="C5" s="168"/>
      <c r="D5" s="168"/>
    </row>
    <row r="6" spans="2:4" ht="16.149999999999999" customHeight="1">
      <c r="B6" s="206" t="s">
        <v>324</v>
      </c>
      <c r="C6" s="206"/>
      <c r="D6" s="206"/>
    </row>
    <row r="7" spans="2:4" ht="16.149999999999999" customHeight="1">
      <c r="B7" s="206"/>
      <c r="C7" s="206"/>
      <c r="D7" s="206"/>
    </row>
    <row r="8" spans="2:4" ht="16.149999999999999" customHeight="1">
      <c r="B8" s="200"/>
      <c r="C8" s="201"/>
      <c r="D8" s="201"/>
    </row>
    <row r="9" spans="2:4" ht="16.149999999999999" customHeight="1">
      <c r="B9" s="200" t="s">
        <v>326</v>
      </c>
      <c r="C9" s="201"/>
      <c r="D9" s="201"/>
    </row>
    <row r="10" spans="2:4" ht="16.149999999999999" customHeight="1">
      <c r="B10" s="200" t="s">
        <v>105</v>
      </c>
      <c r="C10" s="201"/>
      <c r="D10" s="201"/>
    </row>
    <row r="11" spans="2:4" ht="16.149999999999999" customHeight="1">
      <c r="B11" s="200"/>
      <c r="C11" s="201"/>
      <c r="D11" s="201"/>
    </row>
    <row r="12" spans="2:4" ht="16.149999999999999" customHeight="1">
      <c r="B12" s="200" t="s">
        <v>106</v>
      </c>
      <c r="C12" s="201"/>
      <c r="D12" s="201"/>
    </row>
    <row r="13" spans="2:4" ht="16.149999999999999" customHeight="1">
      <c r="B13" s="200" t="s">
        <v>207</v>
      </c>
      <c r="C13" s="201"/>
      <c r="D13" s="201"/>
    </row>
    <row r="14" spans="2:4" ht="16.149999999999999" customHeight="1">
      <c r="B14" s="200" t="s">
        <v>95</v>
      </c>
      <c r="C14" s="201"/>
      <c r="D14" s="201"/>
    </row>
    <row r="15" spans="2:4" ht="16.149999999999999" customHeight="1">
      <c r="B15" s="200" t="s">
        <v>325</v>
      </c>
      <c r="C15" s="201"/>
      <c r="D15" s="201"/>
    </row>
    <row r="16" spans="2:4" ht="16.149999999999999" customHeight="1">
      <c r="B16" s="200"/>
      <c r="C16" s="201"/>
      <c r="D16" s="201"/>
    </row>
    <row r="17" spans="2:4" ht="16.149999999999999" customHeight="1">
      <c r="B17" s="203" t="s">
        <v>96</v>
      </c>
      <c r="C17" s="204"/>
      <c r="D17" s="172"/>
    </row>
    <row r="18" spans="2:4" ht="16.149999999999999" customHeight="1">
      <c r="B18" s="202" t="s">
        <v>97</v>
      </c>
      <c r="C18" s="201"/>
      <c r="D18" s="172"/>
    </row>
    <row r="19" spans="2:4" ht="16.149999999999999" customHeight="1">
      <c r="B19" s="171"/>
      <c r="C19" s="171"/>
      <c r="D19" s="171"/>
    </row>
    <row r="20" spans="2:4" ht="16.149999999999999" customHeight="1">
      <c r="B20" s="170"/>
      <c r="C20" s="170"/>
      <c r="D20" s="170"/>
    </row>
    <row r="21" spans="2:4" ht="16.149999999999999" customHeight="1">
      <c r="B21" s="170" t="s">
        <v>261</v>
      </c>
      <c r="C21" s="170"/>
      <c r="D21" s="41" t="s">
        <v>290</v>
      </c>
    </row>
    <row r="22" spans="2:4" ht="16.149999999999999" customHeight="1">
      <c r="B22" s="9"/>
      <c r="C22" s="9"/>
      <c r="D22" s="9"/>
    </row>
    <row r="23" spans="2:4" ht="16.149999999999999" customHeight="1">
      <c r="B23" s="9"/>
      <c r="C23" s="9"/>
    </row>
    <row r="24" spans="2:4" ht="16.149999999999999"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H36"/>
  <sheetViews>
    <sheetView showGridLines="0" topLeftCell="A7" zoomScale="80" zoomScaleNormal="80" workbookViewId="0">
      <selection activeCell="E14" sqref="E14:E16"/>
    </sheetView>
  </sheetViews>
  <sheetFormatPr defaultColWidth="3.5" defaultRowHeight="24" customHeight="1"/>
  <cols>
    <col min="1" max="1" width="3.5" style="46"/>
    <col min="2" max="2" width="53.25" style="46" customWidth="1"/>
    <col min="3" max="3" width="27" style="46" customWidth="1"/>
    <col min="4" max="4" width="34.25" style="46" customWidth="1"/>
    <col min="5" max="5" width="38.25" style="46" customWidth="1"/>
    <col min="6" max="16384" width="3.5" style="46"/>
  </cols>
  <sheetData>
    <row r="1" spans="2:8" ht="16.149999999999999" customHeight="1"/>
    <row r="2" spans="2:8" ht="25.15" customHeight="1">
      <c r="B2" s="47" t="s">
        <v>206</v>
      </c>
    </row>
    <row r="3" spans="2:8" ht="16.149999999999999" customHeight="1">
      <c r="B3" s="48" t="s">
        <v>107</v>
      </c>
    </row>
    <row r="4" spans="2:8" ht="16.149999999999999" customHeight="1" thickBot="1">
      <c r="D4" s="10" t="s">
        <v>89</v>
      </c>
      <c r="E4" s="10" t="s">
        <v>257</v>
      </c>
    </row>
    <row r="5" spans="2:8" ht="16.149999999999999" customHeight="1">
      <c r="B5" s="49" t="s">
        <v>99</v>
      </c>
      <c r="C5" s="49"/>
      <c r="D5" s="116" t="s">
        <v>327</v>
      </c>
      <c r="E5" s="40"/>
    </row>
    <row r="6" spans="2:8" ht="16.149999999999999" customHeight="1">
      <c r="B6" s="50" t="s">
        <v>100</v>
      </c>
      <c r="C6" s="49" t="s">
        <v>81</v>
      </c>
      <c r="D6" s="117">
        <v>42370</v>
      </c>
      <c r="E6" s="40"/>
    </row>
    <row r="7" spans="2:8" ht="16.149999999999999" customHeight="1">
      <c r="B7" s="51"/>
      <c r="C7" s="49" t="s">
        <v>82</v>
      </c>
      <c r="D7" s="117">
        <v>42735</v>
      </c>
      <c r="E7" s="40"/>
    </row>
    <row r="8" spans="2:8" ht="16.149999999999999" customHeight="1">
      <c r="B8" s="49" t="s">
        <v>101</v>
      </c>
      <c r="C8" s="52"/>
      <c r="D8" s="118" t="s">
        <v>328</v>
      </c>
      <c r="E8" s="40"/>
    </row>
    <row r="9" spans="2:8" ht="16.149999999999999" customHeight="1">
      <c r="B9" s="49" t="s">
        <v>102</v>
      </c>
      <c r="C9" s="49"/>
      <c r="D9" s="117">
        <v>43241</v>
      </c>
      <c r="E9" s="40"/>
    </row>
    <row r="10" spans="2:8" ht="16.149999999999999" customHeight="1">
      <c r="B10" s="50" t="s">
        <v>103</v>
      </c>
      <c r="C10" s="49" t="s">
        <v>83</v>
      </c>
      <c r="D10" s="118" t="s">
        <v>329</v>
      </c>
      <c r="E10" s="40"/>
    </row>
    <row r="11" spans="2:8" ht="16.149999999999999" customHeight="1">
      <c r="B11" s="53" t="s">
        <v>92</v>
      </c>
      <c r="C11" s="49" t="s">
        <v>84</v>
      </c>
      <c r="D11" s="118" t="s">
        <v>329</v>
      </c>
      <c r="E11" s="40"/>
    </row>
    <row r="12" spans="2:8" ht="16.149999999999999" customHeight="1">
      <c r="B12" s="54"/>
      <c r="C12" s="46" t="s">
        <v>85</v>
      </c>
      <c r="D12" s="118" t="s">
        <v>329</v>
      </c>
      <c r="E12" s="40" t="s">
        <v>549</v>
      </c>
      <c r="G12" s="54"/>
      <c r="H12" s="43"/>
    </row>
    <row r="13" spans="2:8" ht="16.149999999999999" customHeight="1">
      <c r="B13" s="50" t="s">
        <v>104</v>
      </c>
      <c r="C13" s="50" t="s">
        <v>93</v>
      </c>
      <c r="D13" s="186" t="s">
        <v>550</v>
      </c>
      <c r="E13" s="40"/>
    </row>
    <row r="14" spans="2:8" ht="16.149999999999999" customHeight="1">
      <c r="B14" s="53" t="s">
        <v>94</v>
      </c>
      <c r="C14" s="49" t="s">
        <v>265</v>
      </c>
      <c r="D14" s="186" t="s">
        <v>551</v>
      </c>
      <c r="E14" s="40"/>
    </row>
    <row r="15" spans="2:8" ht="16.149999999999999" customHeight="1">
      <c r="B15" s="53"/>
      <c r="C15" s="49" t="s">
        <v>301</v>
      </c>
      <c r="D15" s="186" t="s">
        <v>552</v>
      </c>
      <c r="E15" s="40"/>
    </row>
    <row r="16" spans="2:8" ht="16.149999999999999" customHeight="1">
      <c r="C16" s="52" t="s">
        <v>86</v>
      </c>
      <c r="D16" s="119" t="s">
        <v>551</v>
      </c>
      <c r="E16" s="40"/>
    </row>
    <row r="17" spans="2:5" ht="16.149999999999999" customHeight="1">
      <c r="B17" s="49" t="s">
        <v>111</v>
      </c>
      <c r="C17" s="49"/>
      <c r="D17" s="120">
        <v>1</v>
      </c>
      <c r="E17" s="40" t="s">
        <v>383</v>
      </c>
    </row>
    <row r="18" spans="2:5" ht="53.65" customHeight="1">
      <c r="B18" s="49" t="s">
        <v>112</v>
      </c>
      <c r="C18" s="49"/>
      <c r="D18" s="120">
        <v>45</v>
      </c>
      <c r="E18" s="40" t="s">
        <v>487</v>
      </c>
    </row>
    <row r="19" spans="2:5" ht="16.149999999999999" customHeight="1">
      <c r="B19" s="50" t="s">
        <v>115</v>
      </c>
      <c r="C19" s="49" t="s">
        <v>209</v>
      </c>
      <c r="D19" s="121" t="s">
        <v>330</v>
      </c>
      <c r="E19" s="40"/>
    </row>
    <row r="20" spans="2:5" ht="16.149999999999999" customHeight="1">
      <c r="B20" s="51"/>
      <c r="C20" s="49" t="s">
        <v>287</v>
      </c>
      <c r="D20" s="174">
        <v>25.55</v>
      </c>
      <c r="E20" s="40"/>
    </row>
    <row r="21" spans="2:5" ht="16.149999999999999" customHeight="1">
      <c r="B21" s="50" t="s">
        <v>293</v>
      </c>
      <c r="C21" s="49" t="s">
        <v>87</v>
      </c>
      <c r="D21" s="118" t="s">
        <v>329</v>
      </c>
      <c r="E21" s="40"/>
    </row>
    <row r="22" spans="2:5" ht="16.149999999999999" customHeight="1">
      <c r="B22" s="53" t="s">
        <v>259</v>
      </c>
      <c r="C22" s="49" t="s">
        <v>88</v>
      </c>
      <c r="D22" s="118" t="s">
        <v>329</v>
      </c>
      <c r="E22" s="40"/>
    </row>
    <row r="23" spans="2:5" ht="16.149999999999999" customHeight="1">
      <c r="B23" s="54"/>
      <c r="C23" s="50" t="s">
        <v>98</v>
      </c>
      <c r="D23" s="118" t="s">
        <v>331</v>
      </c>
      <c r="E23" s="40"/>
    </row>
    <row r="24" spans="2:5" ht="16.149999999999999" customHeight="1">
      <c r="B24" s="50" t="s">
        <v>218</v>
      </c>
      <c r="C24" s="49" t="s">
        <v>215</v>
      </c>
      <c r="D24" s="122" t="s">
        <v>332</v>
      </c>
      <c r="E24" s="40"/>
    </row>
    <row r="25" spans="2:5" ht="16.149999999999999" customHeight="1">
      <c r="B25" s="54"/>
      <c r="C25" s="49" t="s">
        <v>217</v>
      </c>
      <c r="D25" s="123" t="s">
        <v>333</v>
      </c>
      <c r="E25" s="40"/>
    </row>
    <row r="26" spans="2:5" ht="16.149999999999999" customHeight="1" thickBot="1">
      <c r="B26" s="52"/>
      <c r="C26" s="49" t="s">
        <v>216</v>
      </c>
      <c r="D26" s="124" t="s">
        <v>334</v>
      </c>
      <c r="E26" s="40"/>
    </row>
    <row r="27" spans="2:5" ht="16.149999999999999" customHeight="1">
      <c r="B27" s="54"/>
      <c r="C27" s="54"/>
      <c r="D27" s="55"/>
    </row>
    <row r="28" spans="2:5" ht="16.149999999999999" customHeight="1">
      <c r="B28" s="54"/>
      <c r="C28" s="54"/>
      <c r="D28" s="55"/>
    </row>
    <row r="29" spans="2:5" ht="16.149999999999999" customHeight="1"/>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19" xr:uid="{00000000-0002-0000-02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0" xr:uid="{00000000-0002-0000-02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200-000002000000}">
      <formula1>36161</formula1>
      <formula2>47848</formula2>
    </dataValidation>
    <dataValidation allowBlank="1" showInputMessage="1" promptTitle="Country Name" prompt="Please insert name of country here. Only text" sqref="D5" xr:uid="{00000000-0002-0000-0200-000003000000}"/>
    <dataValidation allowBlank="1" showInputMessage="1" showErrorMessage="1" promptTitle="Company name" prompt="Insert name of the Independent Administrator's company, hired to produce the EITI report" sqref="D8" xr:uid="{00000000-0002-0000-0200-000004000000}"/>
    <dataValidation allowBlank="1" showInputMessage="1" showErrorMessage="1" promptTitle="EITI Report URL" prompt="Please insert direct URL to EITI Report (or report folder) on National EITI website." sqref="D13" xr:uid="{00000000-0002-0000-0200-000005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4" xr:uid="{00000000-0002-0000-0200-000006000000}"/>
    <dataValidation allowBlank="1" showInputMessage="1" showErrorMessage="1" promptTitle="Additional relevant files" prompt="If several files relevant to the report exist, please indicate as such here. If several, please copy this into several rows." sqref="D16" xr:uid="{00000000-0002-0000-02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7" xr:uid="{00000000-0002-0000-02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8" xr:uid="{00000000-0002-0000-0200-000009000000}">
      <formula1>0</formula1>
      <formula2>9999999999999990000</formula2>
    </dataValidation>
    <dataValidation allowBlank="1" showInputMessage="1" showErrorMessage="1" promptTitle="Open data policy" prompt="Please insert direct URL to Open data policy on National EITI website." sqref="D15" xr:uid="{00000000-0002-0000-0200-00000A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1:D23" xr:uid="{00000000-0002-0000-0200-00000B000000}">
      <formula1>"Yes,No,Not applicable,&lt;choose option&gt;"</formula1>
    </dataValidation>
    <dataValidation type="list" showDropDown="1" showInputMessage="1" showErrorMessage="1" errorTitle="Please do not edit these cells" error="Please do not edit these cells" sqref="C1:C11 C13:C15 C17:C28 D27:E29 D1:E4 A1:B28" xr:uid="{00000000-0002-0000-0200-00000C000000}">
      <formula1>"#ERROR!"</formula1>
    </dataValidation>
  </dataValidations>
  <hyperlinks>
    <hyperlink ref="D13" r:id="rId1" xr:uid="{00000000-0004-0000-0200-000000000000}"/>
    <hyperlink ref="D14" r:id="rId2" xr:uid="{00000000-0004-0000-0200-000001000000}"/>
    <hyperlink ref="D15" r:id="rId3" xr:uid="{00000000-0004-0000-0200-000002000000}"/>
    <hyperlink ref="D16" r:id="rId4" xr:uid="{00000000-0004-0000-0200-000003000000}"/>
  </hyperlinks>
  <pageMargins left="0.75" right="0.75" top="1" bottom="1" header="0.5" footer="0.5"/>
  <pageSetup paperSize="9" scale="66" orientation="landscape" horizontalDpi="2400" verticalDpi="24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G71"/>
  <sheetViews>
    <sheetView showGridLines="0" tabSelected="1" zoomScale="70" zoomScaleNormal="70" workbookViewId="0"/>
  </sheetViews>
  <sheetFormatPr defaultColWidth="3.5" defaultRowHeight="24" customHeight="1"/>
  <cols>
    <col min="1" max="1" width="3.5" style="46"/>
    <col min="2" max="2" width="49" style="46" customWidth="1"/>
    <col min="3" max="3" width="50.25" style="46" customWidth="1"/>
    <col min="4" max="4" width="26.25" style="46" customWidth="1"/>
    <col min="5" max="5" width="15.125" style="46" bestFit="1" customWidth="1"/>
    <col min="6" max="6" width="32.75" style="46" bestFit="1" customWidth="1"/>
    <col min="7" max="7" width="60.125" style="46" customWidth="1"/>
    <col min="8" max="16384" width="3.5" style="46"/>
  </cols>
  <sheetData>
    <row r="1" spans="2:7" ht="16.149999999999999" customHeight="1"/>
    <row r="2" spans="2:7" ht="25.15" customHeight="1">
      <c r="B2" s="47" t="s">
        <v>90</v>
      </c>
      <c r="C2" s="7"/>
      <c r="E2" s="10"/>
    </row>
    <row r="3" spans="2:7" ht="16.149999999999999" customHeight="1">
      <c r="B3" s="56"/>
      <c r="E3" s="10"/>
    </row>
    <row r="4" spans="2:7" ht="15" customHeight="1" thickBot="1">
      <c r="D4" s="10" t="s">
        <v>89</v>
      </c>
      <c r="E4" s="10" t="s">
        <v>219</v>
      </c>
      <c r="F4" s="11" t="s">
        <v>258</v>
      </c>
      <c r="G4" s="10" t="s">
        <v>257</v>
      </c>
    </row>
    <row r="5" spans="2:7" ht="102">
      <c r="B5" s="50" t="s">
        <v>308</v>
      </c>
      <c r="C5" s="49" t="s">
        <v>271</v>
      </c>
      <c r="D5" s="114">
        <v>5152641878.6692753</v>
      </c>
      <c r="E5" s="140" t="s">
        <v>279</v>
      </c>
      <c r="F5" s="57" t="s">
        <v>336</v>
      </c>
      <c r="G5" s="40" t="s">
        <v>488</v>
      </c>
    </row>
    <row r="6" spans="2:7" ht="34.9" customHeight="1">
      <c r="B6" s="58" t="s">
        <v>220</v>
      </c>
      <c r="C6" s="49" t="s">
        <v>268</v>
      </c>
      <c r="D6" s="115">
        <v>93360743639.921722</v>
      </c>
      <c r="E6" s="141" t="s">
        <v>279</v>
      </c>
      <c r="F6" s="175" t="s">
        <v>335</v>
      </c>
      <c r="G6" s="188"/>
    </row>
    <row r="7" spans="2:7" ht="89.25">
      <c r="C7" s="60" t="s">
        <v>269</v>
      </c>
      <c r="D7" s="115">
        <v>4108159081.8422699</v>
      </c>
      <c r="E7" s="141" t="s">
        <v>279</v>
      </c>
      <c r="F7" s="59" t="s">
        <v>337</v>
      </c>
      <c r="G7" s="40" t="s">
        <v>489</v>
      </c>
    </row>
    <row r="8" spans="2:7" ht="102" customHeight="1">
      <c r="B8" s="54"/>
      <c r="C8" s="49" t="s">
        <v>270</v>
      </c>
      <c r="D8" s="115">
        <v>34833953630.216049</v>
      </c>
      <c r="E8" s="141" t="s">
        <v>279</v>
      </c>
      <c r="F8" s="175" t="s">
        <v>491</v>
      </c>
      <c r="G8" s="40" t="s">
        <v>490</v>
      </c>
    </row>
    <row r="9" spans="2:7" ht="102">
      <c r="B9" s="54"/>
      <c r="C9" s="49" t="s">
        <v>272</v>
      </c>
      <c r="D9" s="115">
        <v>2129254215.6800001</v>
      </c>
      <c r="E9" s="141" t="s">
        <v>279</v>
      </c>
      <c r="F9" s="59" t="s">
        <v>339</v>
      </c>
      <c r="G9" s="40" t="s">
        <v>492</v>
      </c>
    </row>
    <row r="10" spans="2:7" ht="25.5">
      <c r="B10" s="54"/>
      <c r="C10" s="49" t="s">
        <v>273</v>
      </c>
      <c r="D10" s="115">
        <v>45112700000</v>
      </c>
      <c r="E10" s="141" t="s">
        <v>279</v>
      </c>
      <c r="F10" s="175" t="s">
        <v>338</v>
      </c>
      <c r="G10" s="40"/>
    </row>
    <row r="11" spans="2:7" ht="16.149999999999999" customHeight="1">
      <c r="B11" s="50" t="s">
        <v>309</v>
      </c>
      <c r="C11" s="49" t="s">
        <v>221</v>
      </c>
      <c r="D11" s="115">
        <v>2638694.639</v>
      </c>
      <c r="E11" s="158" t="s">
        <v>281</v>
      </c>
      <c r="F11" s="59" t="s">
        <v>368</v>
      </c>
      <c r="G11" s="40" t="s">
        <v>557</v>
      </c>
    </row>
    <row r="12" spans="2:7" ht="30" customHeight="1">
      <c r="B12" s="58" t="s">
        <v>220</v>
      </c>
      <c r="C12" s="49" t="s">
        <v>295</v>
      </c>
      <c r="D12" s="115" t="s">
        <v>493</v>
      </c>
      <c r="E12" s="141" t="s">
        <v>279</v>
      </c>
      <c r="F12" s="59" t="s">
        <v>336</v>
      </c>
      <c r="G12" s="40" t="s">
        <v>497</v>
      </c>
    </row>
    <row r="13" spans="2:7" ht="16.149999999999999" customHeight="1">
      <c r="B13" s="61"/>
      <c r="C13" s="49" t="s">
        <v>222</v>
      </c>
      <c r="D13" s="115">
        <v>20037000</v>
      </c>
      <c r="E13" s="158" t="s">
        <v>282</v>
      </c>
      <c r="F13" s="59" t="s">
        <v>368</v>
      </c>
      <c r="G13" s="40"/>
    </row>
    <row r="14" spans="2:7" ht="30" customHeight="1">
      <c r="B14" s="61"/>
      <c r="C14" s="49" t="s">
        <v>296</v>
      </c>
      <c r="D14" s="115" t="s">
        <v>493</v>
      </c>
      <c r="E14" s="141" t="s">
        <v>279</v>
      </c>
      <c r="F14" s="59" t="s">
        <v>336</v>
      </c>
      <c r="G14" s="40" t="s">
        <v>496</v>
      </c>
    </row>
    <row r="15" spans="2:7" ht="16.149999999999999" customHeight="1">
      <c r="B15"/>
      <c r="C15" s="49" t="s">
        <v>294</v>
      </c>
      <c r="D15" s="115">
        <v>43177000</v>
      </c>
      <c r="E15" s="158" t="s">
        <v>298</v>
      </c>
      <c r="F15" s="59" t="s">
        <v>369</v>
      </c>
      <c r="G15" s="40"/>
    </row>
    <row r="16" spans="2:7" ht="16.149999999999999" customHeight="1">
      <c r="B16"/>
      <c r="C16" s="49" t="s">
        <v>297</v>
      </c>
      <c r="D16" s="115">
        <v>2412524461.8395305</v>
      </c>
      <c r="E16" s="141" t="s">
        <v>279</v>
      </c>
      <c r="F16" s="59" t="s">
        <v>336</v>
      </c>
      <c r="G16" s="40" t="s">
        <v>494</v>
      </c>
    </row>
    <row r="17" spans="2:7" ht="16.149999999999999" customHeight="1">
      <c r="B17" s="61"/>
      <c r="C17" s="49" t="s">
        <v>340</v>
      </c>
      <c r="D17" s="115">
        <v>164000000</v>
      </c>
      <c r="E17" s="158" t="s">
        <v>298</v>
      </c>
      <c r="F17" s="59" t="s">
        <v>370</v>
      </c>
      <c r="G17" s="40"/>
    </row>
    <row r="18" spans="2:7" ht="51">
      <c r="B18" s="61"/>
      <c r="C18" s="49" t="s">
        <v>341</v>
      </c>
      <c r="D18" s="115" t="s">
        <v>493</v>
      </c>
      <c r="E18" s="141" t="s">
        <v>279</v>
      </c>
      <c r="F18" s="59" t="s">
        <v>370</v>
      </c>
      <c r="G18" s="40" t="s">
        <v>495</v>
      </c>
    </row>
    <row r="19" spans="2:7" ht="25.5">
      <c r="B19" s="61"/>
      <c r="C19" s="49" t="s">
        <v>342</v>
      </c>
      <c r="D19" s="115">
        <v>440000</v>
      </c>
      <c r="E19" s="158" t="s">
        <v>298</v>
      </c>
      <c r="F19" s="59" t="s">
        <v>371</v>
      </c>
      <c r="G19" s="40" t="s">
        <v>344</v>
      </c>
    </row>
    <row r="20" spans="2:7" ht="51">
      <c r="B20" s="61"/>
      <c r="C20" s="49" t="s">
        <v>343</v>
      </c>
      <c r="D20" s="115" t="s">
        <v>493</v>
      </c>
      <c r="E20" s="141" t="s">
        <v>279</v>
      </c>
      <c r="F20" s="59" t="s">
        <v>371</v>
      </c>
      <c r="G20" s="40" t="s">
        <v>498</v>
      </c>
    </row>
    <row r="21" spans="2:7" ht="12.75">
      <c r="B21" s="61"/>
      <c r="C21" s="49" t="s">
        <v>345</v>
      </c>
      <c r="D21" s="115">
        <v>2874100</v>
      </c>
      <c r="E21" s="173" t="s">
        <v>298</v>
      </c>
      <c r="F21" s="59" t="s">
        <v>372</v>
      </c>
      <c r="G21" s="40"/>
    </row>
    <row r="22" spans="2:7" ht="51">
      <c r="B22" s="61"/>
      <c r="C22" s="49" t="s">
        <v>345</v>
      </c>
      <c r="D22" s="115" t="s">
        <v>493</v>
      </c>
      <c r="E22" s="141" t="s">
        <v>279</v>
      </c>
      <c r="F22" s="59" t="s">
        <v>372</v>
      </c>
      <c r="G22" s="40" t="s">
        <v>499</v>
      </c>
    </row>
    <row r="23" spans="2:7" ht="12.75">
      <c r="B23" s="61"/>
      <c r="C23" s="49" t="s">
        <v>346</v>
      </c>
      <c r="D23" s="115">
        <v>5414000</v>
      </c>
      <c r="E23" s="173" t="s">
        <v>298</v>
      </c>
      <c r="F23" s="59" t="s">
        <v>373</v>
      </c>
      <c r="G23" s="40"/>
    </row>
    <row r="24" spans="2:7" ht="51">
      <c r="B24" s="61"/>
      <c r="C24" s="49" t="s">
        <v>347</v>
      </c>
      <c r="D24" s="115" t="s">
        <v>493</v>
      </c>
      <c r="E24" s="141" t="s">
        <v>279</v>
      </c>
      <c r="F24" s="59" t="s">
        <v>373</v>
      </c>
      <c r="G24" s="40" t="s">
        <v>500</v>
      </c>
    </row>
    <row r="25" spans="2:7" ht="12.75">
      <c r="B25" s="61"/>
      <c r="C25" s="49" t="s">
        <v>348</v>
      </c>
      <c r="D25" s="115">
        <v>40200</v>
      </c>
      <c r="E25" s="173" t="s">
        <v>298</v>
      </c>
      <c r="F25" s="59" t="s">
        <v>374</v>
      </c>
      <c r="G25" s="40"/>
    </row>
    <row r="26" spans="2:7" ht="51">
      <c r="B26" s="61"/>
      <c r="C26" s="49" t="s">
        <v>349</v>
      </c>
      <c r="D26" s="115" t="s">
        <v>493</v>
      </c>
      <c r="E26" s="141" t="s">
        <v>279</v>
      </c>
      <c r="F26" s="59" t="s">
        <v>374</v>
      </c>
      <c r="G26" s="40" t="s">
        <v>501</v>
      </c>
    </row>
    <row r="27" spans="2:7" ht="12.75">
      <c r="B27" s="61"/>
      <c r="C27" s="49" t="s">
        <v>350</v>
      </c>
      <c r="D27" s="115">
        <v>961900</v>
      </c>
      <c r="E27" s="173" t="s">
        <v>298</v>
      </c>
      <c r="F27" s="59" t="s">
        <v>375</v>
      </c>
      <c r="G27" s="40"/>
    </row>
    <row r="28" spans="2:7" ht="51">
      <c r="B28" s="61"/>
      <c r="C28" s="49" t="s">
        <v>351</v>
      </c>
      <c r="D28" s="115" t="s">
        <v>493</v>
      </c>
      <c r="E28" s="141" t="s">
        <v>279</v>
      </c>
      <c r="F28" s="59" t="s">
        <v>375</v>
      </c>
      <c r="G28" s="40" t="s">
        <v>502</v>
      </c>
    </row>
    <row r="29" spans="2:7" ht="16.149999999999999" customHeight="1">
      <c r="B29" s="50" t="s">
        <v>310</v>
      </c>
      <c r="C29" s="49" t="s">
        <v>221</v>
      </c>
      <c r="D29" s="115"/>
      <c r="E29" s="158"/>
      <c r="F29" s="59" t="s">
        <v>376</v>
      </c>
      <c r="G29" s="40"/>
    </row>
    <row r="30" spans="2:7" ht="16.149999999999999" customHeight="1">
      <c r="B30" s="58" t="s">
        <v>220</v>
      </c>
      <c r="C30" s="49" t="s">
        <v>295</v>
      </c>
      <c r="D30" s="115"/>
      <c r="E30" s="141"/>
      <c r="F30" s="59" t="s">
        <v>376</v>
      </c>
      <c r="G30" s="40"/>
    </row>
    <row r="31" spans="2:7" ht="16.149999999999999" customHeight="1">
      <c r="B31" s="61"/>
      <c r="C31" s="49" t="s">
        <v>222</v>
      </c>
      <c r="D31" s="115"/>
      <c r="E31" s="158"/>
      <c r="F31" s="59" t="s">
        <v>376</v>
      </c>
      <c r="G31" s="40"/>
    </row>
    <row r="32" spans="2:7" ht="16.149999999999999" customHeight="1">
      <c r="B32" s="61"/>
      <c r="C32" s="49" t="s">
        <v>296</v>
      </c>
      <c r="D32" s="115"/>
      <c r="E32" s="141"/>
      <c r="F32" s="59" t="s">
        <v>376</v>
      </c>
      <c r="G32" s="40"/>
    </row>
    <row r="33" spans="2:7" ht="16.149999999999999" customHeight="1">
      <c r="B33"/>
      <c r="C33" s="49" t="s">
        <v>294</v>
      </c>
      <c r="D33" s="115">
        <v>520584.67949999997</v>
      </c>
      <c r="E33" s="158" t="s">
        <v>298</v>
      </c>
      <c r="F33" s="59" t="s">
        <v>377</v>
      </c>
      <c r="G33" s="40"/>
    </row>
    <row r="34" spans="2:7" ht="16.149999999999999" customHeight="1">
      <c r="B34"/>
      <c r="C34" s="49" t="s">
        <v>297</v>
      </c>
      <c r="D34" s="115">
        <v>44760991.060000002</v>
      </c>
      <c r="E34" s="141" t="s">
        <v>279</v>
      </c>
      <c r="F34" s="59" t="s">
        <v>377</v>
      </c>
      <c r="G34" s="40"/>
    </row>
    <row r="35" spans="2:7" ht="16.149999999999999" customHeight="1">
      <c r="B35" s="61"/>
      <c r="C35" s="180" t="s">
        <v>340</v>
      </c>
      <c r="D35" s="115">
        <v>39203300.900020003</v>
      </c>
      <c r="E35" s="173" t="s">
        <v>298</v>
      </c>
      <c r="F35" s="59" t="s">
        <v>378</v>
      </c>
      <c r="G35" s="40" t="s">
        <v>352</v>
      </c>
    </row>
    <row r="36" spans="2:7" ht="16.149999999999999" customHeight="1">
      <c r="B36" s="61"/>
      <c r="C36" s="180" t="s">
        <v>341</v>
      </c>
      <c r="D36" s="115">
        <v>1827200639.97</v>
      </c>
      <c r="E36" s="141" t="s">
        <v>279</v>
      </c>
      <c r="F36" s="59" t="s">
        <v>378</v>
      </c>
      <c r="G36" s="40" t="s">
        <v>352</v>
      </c>
    </row>
    <row r="37" spans="2:7" ht="25.5">
      <c r="B37" s="61"/>
      <c r="C37" s="180" t="s">
        <v>342</v>
      </c>
      <c r="D37" s="115">
        <v>463385.56199999998</v>
      </c>
      <c r="E37" s="176" t="s">
        <v>298</v>
      </c>
      <c r="F37" s="59" t="s">
        <v>379</v>
      </c>
      <c r="G37" s="40" t="s">
        <v>344</v>
      </c>
    </row>
    <row r="38" spans="2:7" ht="16.149999999999999" customHeight="1">
      <c r="B38" s="61"/>
      <c r="C38" s="180" t="s">
        <v>343</v>
      </c>
      <c r="D38" s="115">
        <v>84360073.189999998</v>
      </c>
      <c r="E38" s="141" t="s">
        <v>279</v>
      </c>
      <c r="F38" s="59" t="s">
        <v>379</v>
      </c>
      <c r="G38" s="40"/>
    </row>
    <row r="39" spans="2:7" ht="12.75">
      <c r="B39" s="61"/>
      <c r="C39" s="180" t="s">
        <v>530</v>
      </c>
      <c r="D39" s="115">
        <v>61037.25</v>
      </c>
      <c r="E39" s="176" t="s">
        <v>298</v>
      </c>
      <c r="F39" s="59" t="s">
        <v>380</v>
      </c>
      <c r="G39" s="40"/>
    </row>
    <row r="40" spans="2:7" ht="16.149999999999999" customHeight="1">
      <c r="B40" s="61"/>
      <c r="C40" s="180" t="s">
        <v>345</v>
      </c>
      <c r="D40" s="115">
        <v>2804580.61</v>
      </c>
      <c r="E40" s="141" t="s">
        <v>279</v>
      </c>
      <c r="F40" s="59" t="s">
        <v>380</v>
      </c>
      <c r="G40" s="40"/>
    </row>
    <row r="41" spans="2:7" ht="12.75">
      <c r="B41" s="61"/>
      <c r="C41" s="180" t="s">
        <v>346</v>
      </c>
      <c r="D41" s="115">
        <v>4579634.1878499994</v>
      </c>
      <c r="E41" s="176" t="s">
        <v>298</v>
      </c>
      <c r="F41" s="59" t="s">
        <v>381</v>
      </c>
      <c r="G41" s="40"/>
    </row>
    <row r="42" spans="2:7" ht="16.149999999999999" customHeight="1">
      <c r="B42" s="61"/>
      <c r="C42" s="180" t="s">
        <v>347</v>
      </c>
      <c r="D42" s="115">
        <v>170127930.85000002</v>
      </c>
      <c r="E42" s="141" t="s">
        <v>279</v>
      </c>
      <c r="F42" s="59" t="s">
        <v>381</v>
      </c>
      <c r="G42" s="40"/>
    </row>
    <row r="43" spans="2:7" ht="16.149999999999999" customHeight="1">
      <c r="B43" s="50" t="s">
        <v>311</v>
      </c>
      <c r="C43" s="49" t="s">
        <v>274</v>
      </c>
      <c r="D43" s="209" t="s">
        <v>329</v>
      </c>
      <c r="E43" s="210"/>
      <c r="F43" s="59" t="s">
        <v>361</v>
      </c>
      <c r="G43" s="40"/>
    </row>
    <row r="44" spans="2:7" ht="16.149999999999999" customHeight="1">
      <c r="B44" s="53" t="s">
        <v>213</v>
      </c>
      <c r="C44" s="49" t="s">
        <v>113</v>
      </c>
      <c r="D44" s="215"/>
      <c r="E44" s="216"/>
      <c r="F44" s="62"/>
      <c r="G44" s="40"/>
    </row>
    <row r="45" spans="2:7" ht="16.149999999999999" customHeight="1">
      <c r="B45" s="54"/>
      <c r="C45" s="49" t="s">
        <v>214</v>
      </c>
      <c r="D45" s="215" t="s">
        <v>362</v>
      </c>
      <c r="E45" s="216"/>
      <c r="F45" s="125" t="s">
        <v>363</v>
      </c>
      <c r="G45" s="40"/>
    </row>
    <row r="46" spans="2:7" ht="16.149999999999999" customHeight="1">
      <c r="B46" s="53"/>
      <c r="C46" s="49" t="s">
        <v>225</v>
      </c>
      <c r="D46" s="215" t="s">
        <v>364</v>
      </c>
      <c r="E46" s="216"/>
      <c r="F46" s="125" t="s">
        <v>365</v>
      </c>
      <c r="G46" s="40"/>
    </row>
    <row r="47" spans="2:7" ht="16.149999999999999" customHeight="1">
      <c r="B47" s="63" t="s">
        <v>312</v>
      </c>
      <c r="C47" s="64" t="s">
        <v>302</v>
      </c>
      <c r="D47" s="217" t="s">
        <v>542</v>
      </c>
      <c r="E47" s="218"/>
      <c r="F47" s="143" t="s">
        <v>503</v>
      </c>
      <c r="G47" s="40" t="s">
        <v>542</v>
      </c>
    </row>
    <row r="48" spans="2:7" ht="16.149999999999999" customHeight="1">
      <c r="B48" s="53" t="s">
        <v>226</v>
      </c>
      <c r="C48" s="64" t="s">
        <v>303</v>
      </c>
      <c r="D48" s="217" t="s">
        <v>542</v>
      </c>
      <c r="E48" s="218"/>
      <c r="F48" s="143" t="s">
        <v>503</v>
      </c>
      <c r="G48" s="40" t="s">
        <v>542</v>
      </c>
    </row>
    <row r="49" spans="2:7" ht="16.149999999999999" customHeight="1">
      <c r="B49" s="63" t="s">
        <v>313</v>
      </c>
      <c r="C49" s="64" t="s">
        <v>91</v>
      </c>
      <c r="D49" s="217" t="s">
        <v>353</v>
      </c>
      <c r="E49" s="218"/>
      <c r="F49" s="59" t="s">
        <v>366</v>
      </c>
      <c r="G49" s="40"/>
    </row>
    <row r="50" spans="2:7" ht="31.5">
      <c r="B50" s="63" t="s">
        <v>314</v>
      </c>
      <c r="C50" s="64" t="s">
        <v>114</v>
      </c>
      <c r="D50" s="217" t="s">
        <v>354</v>
      </c>
      <c r="E50" s="218"/>
      <c r="F50" s="143" t="s">
        <v>355</v>
      </c>
      <c r="G50" s="40"/>
    </row>
    <row r="51" spans="2:7" ht="16.149999999999999" customHeight="1">
      <c r="B51" s="63" t="s">
        <v>315</v>
      </c>
      <c r="C51" s="64" t="s">
        <v>223</v>
      </c>
      <c r="D51" s="209" t="s">
        <v>329</v>
      </c>
      <c r="E51" s="210"/>
      <c r="F51" s="59" t="s">
        <v>367</v>
      </c>
      <c r="G51" s="40"/>
    </row>
    <row r="52" spans="2:7" ht="16.149999999999999" customHeight="1">
      <c r="B52" s="10" t="s">
        <v>211</v>
      </c>
      <c r="C52" s="64" t="s">
        <v>224</v>
      </c>
      <c r="D52" s="209" t="s">
        <v>331</v>
      </c>
      <c r="E52" s="210"/>
      <c r="F52" s="62"/>
      <c r="G52" s="40"/>
    </row>
    <row r="53" spans="2:7" ht="16.149999999999999" customHeight="1">
      <c r="C53" s="64" t="s">
        <v>210</v>
      </c>
      <c r="D53" s="213" t="s">
        <v>6</v>
      </c>
      <c r="E53" s="214"/>
      <c r="F53" s="125"/>
      <c r="G53" s="40"/>
    </row>
    <row r="54" spans="2:7" ht="16.149999999999999" customHeight="1">
      <c r="B54" s="65"/>
      <c r="C54" s="65"/>
      <c r="D54" s="66"/>
      <c r="E54" s="66"/>
      <c r="F54" s="66"/>
    </row>
    <row r="55" spans="2:7" ht="16.149999999999999" customHeight="1" thickBot="1">
      <c r="D55" s="207" t="s">
        <v>108</v>
      </c>
      <c r="E55" s="208"/>
    </row>
    <row r="56" spans="2:7" ht="25.5">
      <c r="B56" s="50" t="s">
        <v>316</v>
      </c>
      <c r="C56" s="49" t="s">
        <v>227</v>
      </c>
      <c r="D56" s="211" t="s">
        <v>356</v>
      </c>
      <c r="E56" s="212"/>
      <c r="F56" s="57"/>
      <c r="G56" s="40" t="s">
        <v>360</v>
      </c>
    </row>
    <row r="57" spans="2:7" ht="16.149999999999999" customHeight="1">
      <c r="B57" s="58" t="s">
        <v>220</v>
      </c>
      <c r="C57" s="49" t="s">
        <v>229</v>
      </c>
      <c r="D57" s="115"/>
      <c r="E57" s="165" t="s">
        <v>281</v>
      </c>
      <c r="F57" s="59"/>
      <c r="G57" s="40"/>
    </row>
    <row r="58" spans="2:7" ht="16.149999999999999" customHeight="1">
      <c r="C58" s="49" t="s">
        <v>230</v>
      </c>
      <c r="D58" s="115"/>
      <c r="E58" s="141" t="s">
        <v>279</v>
      </c>
      <c r="F58" s="59"/>
      <c r="G58" s="40"/>
    </row>
    <row r="59" spans="2:7" ht="16.149999999999999" customHeight="1">
      <c r="B59" s="50" t="s">
        <v>317</v>
      </c>
      <c r="C59" s="49" t="s">
        <v>227</v>
      </c>
      <c r="D59" s="209" t="s">
        <v>356</v>
      </c>
      <c r="E59" s="210"/>
      <c r="F59" s="59"/>
      <c r="G59" s="40" t="s">
        <v>555</v>
      </c>
    </row>
    <row r="60" spans="2:7" ht="16.149999999999999" customHeight="1">
      <c r="B60" s="58" t="s">
        <v>220</v>
      </c>
      <c r="C60" s="49" t="s">
        <v>231</v>
      </c>
      <c r="D60" s="115"/>
      <c r="E60" s="141" t="s">
        <v>279</v>
      </c>
      <c r="F60" s="59"/>
      <c r="G60" s="40"/>
    </row>
    <row r="61" spans="2:7" ht="16.149999999999999" customHeight="1">
      <c r="B61" s="50" t="s">
        <v>318</v>
      </c>
      <c r="C61" s="52" t="s">
        <v>228</v>
      </c>
      <c r="D61" s="209" t="s">
        <v>329</v>
      </c>
      <c r="E61" s="210"/>
      <c r="F61" s="59" t="s">
        <v>358</v>
      </c>
      <c r="G61" s="40"/>
    </row>
    <row r="62" spans="2:7" ht="16.149999999999999" customHeight="1">
      <c r="B62" s="58" t="s">
        <v>220</v>
      </c>
      <c r="C62" s="49" t="s">
        <v>231</v>
      </c>
      <c r="D62" s="115">
        <v>81700903.326810181</v>
      </c>
      <c r="E62" s="141" t="s">
        <v>279</v>
      </c>
      <c r="F62" s="59" t="s">
        <v>358</v>
      </c>
      <c r="G62" s="40"/>
    </row>
    <row r="63" spans="2:7" ht="16.149999999999999" customHeight="1">
      <c r="B63" s="50" t="s">
        <v>319</v>
      </c>
      <c r="C63" s="52" t="s">
        <v>232</v>
      </c>
      <c r="D63" s="209" t="s">
        <v>357</v>
      </c>
      <c r="E63" s="210"/>
      <c r="F63" s="59" t="s">
        <v>504</v>
      </c>
      <c r="G63" s="199">
        <f>SUM(D64*'1. About'!D20)</f>
        <v>41892000000</v>
      </c>
    </row>
    <row r="64" spans="2:7" ht="16.149999999999999" customHeight="1">
      <c r="B64" s="58" t="s">
        <v>220</v>
      </c>
      <c r="C64" s="49" t="s">
        <v>231</v>
      </c>
      <c r="D64" s="115">
        <v>1639608610.5675147</v>
      </c>
      <c r="E64" s="141" t="s">
        <v>279</v>
      </c>
      <c r="F64" s="59" t="s">
        <v>504</v>
      </c>
      <c r="G64" s="40" t="s">
        <v>556</v>
      </c>
    </row>
    <row r="65" spans="2:7" ht="102">
      <c r="B65" s="50" t="s">
        <v>320</v>
      </c>
      <c r="C65" s="52" t="s">
        <v>233</v>
      </c>
      <c r="D65" s="209" t="s">
        <v>357</v>
      </c>
      <c r="E65" s="210"/>
      <c r="F65" s="59" t="s">
        <v>506</v>
      </c>
      <c r="G65" s="40" t="s">
        <v>505</v>
      </c>
    </row>
    <row r="66" spans="2:7" ht="16.149999999999999" customHeight="1">
      <c r="B66" s="58" t="s">
        <v>220</v>
      </c>
      <c r="C66" s="49" t="s">
        <v>231</v>
      </c>
      <c r="D66" s="115" t="s">
        <v>531</v>
      </c>
      <c r="E66" s="141" t="s">
        <v>279</v>
      </c>
      <c r="F66" s="59"/>
      <c r="G66" s="40" t="s">
        <v>532</v>
      </c>
    </row>
    <row r="67" spans="2:7" ht="16.149999999999999" customHeight="1">
      <c r="B67" s="50" t="s">
        <v>321</v>
      </c>
      <c r="C67" s="52" t="s">
        <v>234</v>
      </c>
      <c r="D67" s="209" t="s">
        <v>329</v>
      </c>
      <c r="E67" s="210"/>
      <c r="F67" s="59" t="s">
        <v>359</v>
      </c>
      <c r="G67" s="40"/>
    </row>
    <row r="68" spans="2:7" ht="16.149999999999999" customHeight="1" thickBot="1">
      <c r="B68" s="67" t="s">
        <v>220</v>
      </c>
      <c r="C68" s="49" t="s">
        <v>231</v>
      </c>
      <c r="D68" s="126">
        <v>1726814312.1138899</v>
      </c>
      <c r="E68" s="142" t="s">
        <v>279</v>
      </c>
      <c r="F68" s="59"/>
      <c r="G68" s="40" t="s">
        <v>554</v>
      </c>
    </row>
    <row r="69" spans="2:7" ht="16.149999999999999" customHeight="1">
      <c r="B69" s="157"/>
    </row>
    <row r="71" spans="2:7" ht="24" customHeight="1">
      <c r="D71" s="196"/>
      <c r="G71" s="195">
        <f>SUM(D68*'1. About'!D20)</f>
        <v>44120105674.509888</v>
      </c>
    </row>
  </sheetData>
  <mergeCells count="18">
    <mergeCell ref="D53:E53"/>
    <mergeCell ref="D43:E43"/>
    <mergeCell ref="D44:E44"/>
    <mergeCell ref="D45:E45"/>
    <mergeCell ref="D46:E46"/>
    <mergeCell ref="D47:E47"/>
    <mergeCell ref="D48:E48"/>
    <mergeCell ref="D49:E49"/>
    <mergeCell ref="D50:E50"/>
    <mergeCell ref="D51:E51"/>
    <mergeCell ref="D52:E52"/>
    <mergeCell ref="D55:E55"/>
    <mergeCell ref="D67:E67"/>
    <mergeCell ref="D56:E56"/>
    <mergeCell ref="D59:E59"/>
    <mergeCell ref="D61:E61"/>
    <mergeCell ref="D63:E63"/>
    <mergeCell ref="D65:E65"/>
  </mergeCells>
  <dataValidations xWindow="644" yWindow="663" count="28">
    <dataValidation allowBlank="1" sqref="F44 F52" xr:uid="{00000000-0002-0000-03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300-000001000000}">
      <formula1>2</formula1>
    </dataValidation>
    <dataValidation type="textLength" operator="equal" showInputMessage="1" showErrorMessage="1" errorTitle="Invalid entry" error="Invalid entry" promptTitle="Please input unit" prompt="Please input currency according to 3-letter ISO currency code." sqref="E68 E58 E62 E64 E66 E36 E12 E14 E16 E18 E60 E30 E32 E34 E28 E5:E10 E20 E22 E24 E26 E38 E40 E42" xr:uid="{00000000-0002-0000-03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3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3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7:D58 D11:D42" xr:uid="{00000000-0002-0000-03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4:E44" xr:uid="{00000000-0002-0000-0300-000008000000}"/>
    <dataValidation allowBlank="1" showInputMessage="1" promptTitle="Source" prompt="Please insert source of information, either as section in EITI report, or direct URL to external source." sqref="F5:F42 F49" xr:uid="{00000000-0002-0000-0300-000009000000}"/>
    <dataValidation allowBlank="1" showInputMessage="1" promptTitle="Government accounts/budget" prompt="Please input name of government accounts/budget, containing revenues from extractive industries." sqref="D45:E45" xr:uid="{00000000-0002-0000-0300-00000A000000}"/>
    <dataValidation allowBlank="1" showInputMessage="1" promptTitle="Government accounts/budget URL" prompt="Please input direct URL to government accounts/budget, containing revenues from extractive industries." sqref="F45" xr:uid="{00000000-0002-0000-0300-00000B000000}"/>
    <dataValidation allowBlank="1" showInputMessage="1" promptTitle="Other financial reports" prompt="Please input name of other documents, containing revenues from extractive industries." sqref="D46:E46" xr:uid="{00000000-0002-0000-0300-00000C000000}"/>
    <dataValidation allowBlank="1" showInputMessage="1" promptTitle="Other reports URL" prompt="Please input direct URL to other documents containing revenues from extractive industries." sqref="F46" xr:uid="{00000000-0002-0000-0300-00000D000000}"/>
    <dataValidation allowBlank="1" showInputMessage="1" showErrorMessage="1" promptTitle="Registry URL" prompt="Please insert direct URL to the registry._x000a_Any additional information, please include in comment section" sqref="F47:F48 F50 F53" xr:uid="{00000000-0002-0000-0300-00000E000000}"/>
    <dataValidation allowBlank="1" showInputMessage="1" promptTitle="Allocation of licences" prompt="Please input name of the source for information on allocation and/or transfer of licences" sqref="D49:E49" xr:uid="{00000000-0002-0000-0300-00000F000000}"/>
    <dataValidation allowBlank="1" showInputMessage="1" promptTitle="Source" prompt="Please insert source of information, as section in EITI report" sqref="F43 F51 F56:F68" xr:uid="{00000000-0002-0000-0300-00001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2" xr:uid="{00000000-0002-0000-0300-000011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4" xr:uid="{00000000-0002-0000-03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6" xr:uid="{00000000-0002-0000-03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8" xr:uid="{00000000-0002-0000-03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300-000015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9 E31 E33 E27 E35 E57 E21 E23 E25 E37 E39 E41" xr:uid="{00000000-0002-0000-0300-000016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0" xr:uid="{00000000-0002-0000-0300-000017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3:E43 D51:E52 D56:E56 D59:E59 D63:E63 D65:E65 D67:E67 D61:E61" xr:uid="{00000000-0002-0000-0300-000018000000}">
      <formula1>"Yes,No,Partially,Not applicable,&lt;choose option&gt;"</formula1>
    </dataValidation>
    <dataValidation allowBlank="1" showInputMessage="1" promptTitle="Name of register" prompt="Please input name of register" sqref="D47:E48 D50:E50 D53:E53" xr:uid="{00000000-0002-0000-0300-000019000000}"/>
    <dataValidation type="list" showDropDown="1" showInputMessage="1" showErrorMessage="1" errorTitle="Please do not edit these cells" error="Please do not edit these cells" sqref="C56:C68 C5:C10 B1:B1048576 C43:C53" xr:uid="{00000000-0002-0000-0300-00001A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2" xr:uid="{00000000-0002-0000-0300-00001B000000}">
      <formula1>OR(ISNUMBER(SEARCH(", volume",C11)),ISNUMBER(SEARCH(", value",C11)))</formula1>
    </dataValidation>
  </dataValidations>
  <hyperlinks>
    <hyperlink ref="F6" r:id="rId1" xr:uid="{00000000-0004-0000-0300-000000000000}"/>
    <hyperlink ref="F10" r:id="rId2" xr:uid="{00000000-0004-0000-0300-000001000000}"/>
    <hyperlink ref="F50" r:id="rId3" xr:uid="{00000000-0004-0000-0300-000002000000}"/>
    <hyperlink ref="F46" r:id="rId4" xr:uid="{00000000-0004-0000-0300-000003000000}"/>
    <hyperlink ref="F45" r:id="rId5" xr:uid="{00000000-0004-0000-0300-000004000000}"/>
    <hyperlink ref="F8" r:id="rId6" display="http://www.treasury.gov.ua/main/uk/doccatalog/list?currDir=359194_x000a_" xr:uid="{00000000-0004-0000-0300-000005000000}"/>
    <hyperlink ref="F47" r:id="rId7" xr:uid="{00000000-0004-0000-0300-000006000000}"/>
    <hyperlink ref="F48" r:id="rId8" xr:uid="{00000000-0004-0000-0300-000007000000}"/>
  </hyperlinks>
  <pageMargins left="0.75" right="0.75" top="1" bottom="1" header="0.5" footer="0.5"/>
  <pageSetup paperSize="9" scale="52" orientation="landscape" horizontalDpi="2400" verticalDpi="2400"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2:BB104"/>
  <sheetViews>
    <sheetView showGridLines="0" topLeftCell="A16" zoomScale="40" zoomScaleNormal="40" zoomScalePageLayoutView="85" workbookViewId="0">
      <selection activeCell="J31" sqref="J31"/>
    </sheetView>
  </sheetViews>
  <sheetFormatPr defaultColWidth="10.75" defaultRowHeight="15.75"/>
  <cols>
    <col min="1" max="1" width="3.625" style="68" customWidth="1"/>
    <col min="2" max="2" width="11.75" style="68" bestFit="1" customWidth="1"/>
    <col min="3" max="3" width="65" style="68" customWidth="1"/>
    <col min="4" max="4" width="31.25" style="68" customWidth="1"/>
    <col min="5" max="5" width="40.75" style="68" customWidth="1"/>
    <col min="6" max="6" width="25.5" style="68" customWidth="1"/>
    <col min="7" max="7" width="34.25" style="68" customWidth="1"/>
    <col min="8" max="8" width="16.125" style="68" customWidth="1"/>
    <col min="9" max="10" width="12.5" style="68" bestFit="1" customWidth="1"/>
    <col min="11" max="11" width="34" style="68" customWidth="1"/>
    <col min="12" max="12" width="14.625" style="68" bestFit="1" customWidth="1"/>
    <col min="13" max="13" width="28" style="68" customWidth="1"/>
    <col min="14" max="21" width="14.625" style="68" customWidth="1"/>
    <col min="22" max="22" width="17.625" style="68" customWidth="1"/>
    <col min="23" max="23" width="14.625" style="68" customWidth="1"/>
    <col min="24" max="24" width="35" style="68" customWidth="1"/>
    <col min="25" max="25" width="23.125" style="68" customWidth="1"/>
    <col min="26" max="26" width="15.75" style="68" bestFit="1" customWidth="1"/>
    <col min="27" max="53" width="15.75" style="68" customWidth="1"/>
    <col min="54" max="16384" width="10.75" style="68"/>
  </cols>
  <sheetData>
    <row r="2" spans="2:54" ht="26.25">
      <c r="B2" s="226" t="s">
        <v>193</v>
      </c>
      <c r="C2" s="226"/>
      <c r="D2" s="226"/>
      <c r="G2" s="163" t="s">
        <v>246</v>
      </c>
      <c r="H2" s="71" t="s">
        <v>196</v>
      </c>
      <c r="I2" s="72"/>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row>
    <row r="3" spans="2:54">
      <c r="B3" s="224" t="s">
        <v>194</v>
      </c>
      <c r="C3" s="224"/>
      <c r="D3" s="224"/>
      <c r="G3" s="164" t="s">
        <v>330</v>
      </c>
      <c r="H3" s="129" t="s">
        <v>203</v>
      </c>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row>
    <row r="4" spans="2:54" ht="63">
      <c r="B4" s="225" t="s">
        <v>200</v>
      </c>
      <c r="C4" s="225"/>
      <c r="D4" s="225"/>
      <c r="G4" s="159" t="s">
        <v>304</v>
      </c>
      <c r="H4" s="81" t="s">
        <v>79</v>
      </c>
      <c r="I4" s="82" t="s">
        <v>392</v>
      </c>
      <c r="J4" s="82" t="s">
        <v>393</v>
      </c>
      <c r="K4" s="82" t="s">
        <v>394</v>
      </c>
      <c r="L4" s="82" t="s">
        <v>395</v>
      </c>
      <c r="M4" s="82" t="s">
        <v>396</v>
      </c>
      <c r="N4" s="82" t="s">
        <v>397</v>
      </c>
      <c r="O4" s="82" t="s">
        <v>398</v>
      </c>
      <c r="P4" s="82" t="s">
        <v>399</v>
      </c>
      <c r="Q4" s="82" t="s">
        <v>400</v>
      </c>
      <c r="R4" s="82" t="s">
        <v>401</v>
      </c>
      <c r="S4" s="82" t="s">
        <v>402</v>
      </c>
      <c r="T4" s="82" t="s">
        <v>403</v>
      </c>
      <c r="U4" s="82" t="s">
        <v>404</v>
      </c>
      <c r="V4" s="82" t="s">
        <v>405</v>
      </c>
      <c r="W4" s="82" t="s">
        <v>454</v>
      </c>
      <c r="X4" s="82" t="s">
        <v>407</v>
      </c>
      <c r="Y4" s="82" t="s">
        <v>408</v>
      </c>
      <c r="Z4" s="82" t="s">
        <v>409</v>
      </c>
      <c r="AA4" s="82" t="s">
        <v>406</v>
      </c>
      <c r="AB4" s="82" t="s">
        <v>410</v>
      </c>
      <c r="AC4" s="82" t="s">
        <v>411</v>
      </c>
      <c r="AD4" s="82" t="s">
        <v>412</v>
      </c>
      <c r="AE4" s="82" t="s">
        <v>413</v>
      </c>
      <c r="AF4" s="82" t="s">
        <v>414</v>
      </c>
      <c r="AG4" s="82" t="s">
        <v>415</v>
      </c>
      <c r="AH4" s="82" t="s">
        <v>416</v>
      </c>
      <c r="AI4" s="82" t="s">
        <v>417</v>
      </c>
      <c r="AJ4" s="82" t="s">
        <v>418</v>
      </c>
      <c r="AK4" s="82" t="s">
        <v>419</v>
      </c>
      <c r="AL4" s="82" t="s">
        <v>420</v>
      </c>
      <c r="AM4" s="82" t="s">
        <v>421</v>
      </c>
      <c r="AN4" s="82" t="s">
        <v>422</v>
      </c>
      <c r="AO4" s="82" t="s">
        <v>423</v>
      </c>
      <c r="AP4" s="82" t="s">
        <v>424</v>
      </c>
      <c r="AQ4" s="82" t="s">
        <v>425</v>
      </c>
      <c r="AR4" s="82" t="s">
        <v>426</v>
      </c>
      <c r="AS4" s="82" t="s">
        <v>427</v>
      </c>
      <c r="AT4" s="82" t="s">
        <v>428</v>
      </c>
      <c r="AU4" s="82" t="s">
        <v>429</v>
      </c>
      <c r="AV4" s="82" t="s">
        <v>430</v>
      </c>
      <c r="AW4" s="82" t="s">
        <v>431</v>
      </c>
      <c r="AX4" s="82" t="s">
        <v>432</v>
      </c>
      <c r="AY4" s="82" t="s">
        <v>433</v>
      </c>
      <c r="AZ4" s="82" t="s">
        <v>434</v>
      </c>
      <c r="BA4" s="82" t="s">
        <v>435</v>
      </c>
    </row>
    <row r="5" spans="2:54">
      <c r="B5" s="80"/>
      <c r="G5" s="160" t="s">
        <v>539</v>
      </c>
      <c r="H5" s="84" t="s">
        <v>80</v>
      </c>
      <c r="I5" s="161" t="s">
        <v>436</v>
      </c>
      <c r="J5" s="161" t="s">
        <v>437</v>
      </c>
      <c r="K5" s="161" t="s">
        <v>438</v>
      </c>
      <c r="L5" s="162" t="s">
        <v>439</v>
      </c>
      <c r="M5" s="162" t="s">
        <v>440</v>
      </c>
      <c r="N5" s="162" t="s">
        <v>441</v>
      </c>
      <c r="O5" s="162" t="s">
        <v>442</v>
      </c>
      <c r="P5" s="162" t="s">
        <v>443</v>
      </c>
      <c r="Q5" s="162" t="s">
        <v>444</v>
      </c>
      <c r="R5" s="162" t="s">
        <v>445</v>
      </c>
      <c r="S5" s="162" t="s">
        <v>446</v>
      </c>
      <c r="T5" s="162" t="s">
        <v>447</v>
      </c>
      <c r="U5" s="162" t="s">
        <v>448</v>
      </c>
      <c r="V5" s="162" t="s">
        <v>449</v>
      </c>
      <c r="W5" s="162" t="s">
        <v>455</v>
      </c>
      <c r="X5" s="162" t="s">
        <v>451</v>
      </c>
      <c r="Y5" s="162" t="s">
        <v>452</v>
      </c>
      <c r="Z5" s="162" t="s">
        <v>453</v>
      </c>
      <c r="AA5" s="162" t="s">
        <v>450</v>
      </c>
      <c r="AB5" s="162" t="s">
        <v>456</v>
      </c>
      <c r="AC5" s="162" t="s">
        <v>457</v>
      </c>
      <c r="AD5" s="162" t="s">
        <v>458</v>
      </c>
      <c r="AE5" s="162" t="s">
        <v>459</v>
      </c>
      <c r="AF5" s="162" t="s">
        <v>460</v>
      </c>
      <c r="AG5" s="162" t="s">
        <v>461</v>
      </c>
      <c r="AH5" s="162" t="s">
        <v>462</v>
      </c>
      <c r="AI5" s="162" t="s">
        <v>463</v>
      </c>
      <c r="AJ5" s="162" t="s">
        <v>464</v>
      </c>
      <c r="AK5" s="162" t="s">
        <v>465</v>
      </c>
      <c r="AL5" s="162" t="s">
        <v>466</v>
      </c>
      <c r="AM5" s="162" t="s">
        <v>467</v>
      </c>
      <c r="AN5" s="162" t="s">
        <v>468</v>
      </c>
      <c r="AO5" s="162" t="s">
        <v>469</v>
      </c>
      <c r="AP5" s="162" t="s">
        <v>470</v>
      </c>
      <c r="AQ5" s="162" t="s">
        <v>471</v>
      </c>
      <c r="AR5" s="162" t="s">
        <v>472</v>
      </c>
      <c r="AS5" s="162" t="s">
        <v>473</v>
      </c>
      <c r="AT5" s="162" t="s">
        <v>474</v>
      </c>
      <c r="AU5" s="162" t="s">
        <v>475</v>
      </c>
      <c r="AV5" s="162" t="s">
        <v>476</v>
      </c>
      <c r="AW5" s="162" t="s">
        <v>477</v>
      </c>
      <c r="AX5" s="162" t="s">
        <v>478</v>
      </c>
      <c r="AY5" s="162" t="s">
        <v>479</v>
      </c>
      <c r="AZ5" s="162" t="s">
        <v>480</v>
      </c>
      <c r="BA5" s="162" t="s">
        <v>481</v>
      </c>
    </row>
    <row r="6" spans="2:54" ht="32.65" customHeight="1">
      <c r="G6" s="160" t="s">
        <v>546</v>
      </c>
      <c r="H6" s="84" t="s">
        <v>283</v>
      </c>
      <c r="I6" s="85" t="s">
        <v>284</v>
      </c>
      <c r="J6" s="85" t="s">
        <v>482</v>
      </c>
      <c r="K6" s="85" t="s">
        <v>482</v>
      </c>
      <c r="L6" s="85" t="s">
        <v>482</v>
      </c>
      <c r="M6" s="85" t="s">
        <v>482</v>
      </c>
      <c r="N6" s="85" t="s">
        <v>482</v>
      </c>
      <c r="O6" s="85" t="s">
        <v>482</v>
      </c>
      <c r="P6" s="85" t="s">
        <v>482</v>
      </c>
      <c r="Q6" s="85" t="s">
        <v>482</v>
      </c>
      <c r="R6" s="85" t="s">
        <v>482</v>
      </c>
      <c r="S6" s="85" t="s">
        <v>482</v>
      </c>
      <c r="T6" s="85" t="s">
        <v>482</v>
      </c>
      <c r="U6" s="85" t="s">
        <v>482</v>
      </c>
      <c r="V6" s="85" t="s">
        <v>482</v>
      </c>
      <c r="W6" s="85" t="s">
        <v>482</v>
      </c>
      <c r="X6" s="85" t="s">
        <v>482</v>
      </c>
      <c r="Y6" s="85" t="s">
        <v>482</v>
      </c>
      <c r="Z6" s="85" t="s">
        <v>482</v>
      </c>
      <c r="AA6" s="85" t="s">
        <v>482</v>
      </c>
      <c r="AB6" s="85" t="s">
        <v>482</v>
      </c>
      <c r="AC6" s="85" t="s">
        <v>482</v>
      </c>
      <c r="AD6" s="85" t="s">
        <v>482</v>
      </c>
      <c r="AE6" s="85" t="s">
        <v>482</v>
      </c>
      <c r="AF6" s="85" t="s">
        <v>85</v>
      </c>
      <c r="AG6" s="85" t="s">
        <v>85</v>
      </c>
      <c r="AH6" s="85" t="s">
        <v>85</v>
      </c>
      <c r="AI6" s="85" t="s">
        <v>85</v>
      </c>
      <c r="AJ6" s="85" t="s">
        <v>85</v>
      </c>
      <c r="AK6" s="85" t="s">
        <v>85</v>
      </c>
      <c r="AL6" s="85" t="s">
        <v>85</v>
      </c>
      <c r="AM6" s="85" t="s">
        <v>85</v>
      </c>
      <c r="AN6" s="85" t="s">
        <v>85</v>
      </c>
      <c r="AO6" s="85" t="s">
        <v>85</v>
      </c>
      <c r="AP6" s="85" t="s">
        <v>85</v>
      </c>
      <c r="AQ6" s="85" t="s">
        <v>85</v>
      </c>
      <c r="AR6" s="85" t="s">
        <v>85</v>
      </c>
      <c r="AS6" s="85" t="s">
        <v>85</v>
      </c>
      <c r="AT6" s="85" t="s">
        <v>85</v>
      </c>
      <c r="AU6" s="85" t="s">
        <v>85</v>
      </c>
      <c r="AV6" s="85" t="s">
        <v>85</v>
      </c>
      <c r="AW6" s="85" t="s">
        <v>85</v>
      </c>
      <c r="AX6" s="85" t="s">
        <v>85</v>
      </c>
      <c r="AY6" s="85" t="s">
        <v>85</v>
      </c>
      <c r="AZ6" s="85" t="s">
        <v>85</v>
      </c>
      <c r="BA6" s="85" t="s">
        <v>85</v>
      </c>
    </row>
    <row r="7" spans="2:54" ht="31.5">
      <c r="G7" s="191" t="s">
        <v>355</v>
      </c>
      <c r="H7" s="84" t="s">
        <v>1</v>
      </c>
      <c r="I7" s="85" t="s">
        <v>285</v>
      </c>
      <c r="J7" s="85" t="s">
        <v>285</v>
      </c>
      <c r="K7" s="85" t="s">
        <v>285</v>
      </c>
      <c r="L7" s="85" t="s">
        <v>285</v>
      </c>
      <c r="M7" s="85" t="s">
        <v>285</v>
      </c>
      <c r="N7" s="85" t="s">
        <v>285</v>
      </c>
      <c r="O7" s="85" t="s">
        <v>285</v>
      </c>
      <c r="P7" s="85" t="s">
        <v>285</v>
      </c>
      <c r="Q7" s="85" t="s">
        <v>285</v>
      </c>
      <c r="R7" s="85" t="s">
        <v>285</v>
      </c>
      <c r="S7" s="85" t="s">
        <v>285</v>
      </c>
      <c r="T7" s="85" t="s">
        <v>285</v>
      </c>
      <c r="U7" s="85" t="s">
        <v>285</v>
      </c>
      <c r="V7" s="85" t="s">
        <v>285</v>
      </c>
      <c r="W7" s="85" t="s">
        <v>285</v>
      </c>
      <c r="X7" s="85" t="s">
        <v>285</v>
      </c>
      <c r="Y7" s="85" t="s">
        <v>285</v>
      </c>
      <c r="Z7" s="85" t="s">
        <v>285</v>
      </c>
      <c r="AA7" s="85" t="s">
        <v>285</v>
      </c>
      <c r="AB7" s="85" t="s">
        <v>285</v>
      </c>
      <c r="AC7" s="85" t="s">
        <v>285</v>
      </c>
      <c r="AD7" s="85" t="s">
        <v>285</v>
      </c>
      <c r="AE7" s="85" t="s">
        <v>285</v>
      </c>
      <c r="AF7" s="90" t="s">
        <v>483</v>
      </c>
      <c r="AG7" s="90" t="s">
        <v>483</v>
      </c>
      <c r="AH7" s="90" t="s">
        <v>483</v>
      </c>
      <c r="AI7" s="90" t="s">
        <v>483</v>
      </c>
      <c r="AJ7" s="90" t="s">
        <v>483</v>
      </c>
      <c r="AK7" s="90" t="s">
        <v>483</v>
      </c>
      <c r="AL7" s="90" t="s">
        <v>483</v>
      </c>
      <c r="AM7" s="90" t="s">
        <v>483</v>
      </c>
      <c r="AN7" s="90" t="s">
        <v>483</v>
      </c>
      <c r="AO7" s="90" t="s">
        <v>483</v>
      </c>
      <c r="AP7" s="90" t="s">
        <v>483</v>
      </c>
      <c r="AQ7" s="90" t="s">
        <v>483</v>
      </c>
      <c r="AR7" s="90" t="s">
        <v>484</v>
      </c>
      <c r="AS7" s="90" t="s">
        <v>484</v>
      </c>
      <c r="AT7" s="90" t="s">
        <v>484</v>
      </c>
      <c r="AU7" s="90" t="s">
        <v>484</v>
      </c>
      <c r="AV7" s="90" t="s">
        <v>484</v>
      </c>
      <c r="AW7" s="90" t="s">
        <v>484</v>
      </c>
      <c r="AX7" s="90" t="s">
        <v>486</v>
      </c>
      <c r="AY7" s="90" t="s">
        <v>484</v>
      </c>
      <c r="AZ7" s="90" t="s">
        <v>485</v>
      </c>
      <c r="BA7" s="90" t="s">
        <v>484</v>
      </c>
    </row>
    <row r="8" spans="2:54" ht="21">
      <c r="B8" s="227" t="s">
        <v>195</v>
      </c>
      <c r="C8" s="228"/>
      <c r="D8" s="229"/>
      <c r="E8" s="233" t="s">
        <v>266</v>
      </c>
      <c r="F8" s="234"/>
      <c r="G8" s="234"/>
      <c r="H8" s="222" t="s">
        <v>247</v>
      </c>
      <c r="I8" s="223"/>
      <c r="J8" s="223"/>
      <c r="K8" s="223"/>
      <c r="L8" s="223"/>
      <c r="M8" s="223"/>
      <c r="N8" s="223"/>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row>
    <row r="9" spans="2:54" ht="82.5" customHeight="1">
      <c r="B9" s="230" t="s">
        <v>275</v>
      </c>
      <c r="C9" s="231"/>
      <c r="D9" s="232"/>
      <c r="E9" s="230" t="s">
        <v>276</v>
      </c>
      <c r="F9" s="231"/>
      <c r="G9" s="231"/>
      <c r="H9" s="219" t="s">
        <v>300</v>
      </c>
      <c r="I9" s="220"/>
      <c r="J9" s="220"/>
      <c r="K9" s="220"/>
      <c r="L9" s="220"/>
      <c r="M9" s="220"/>
      <c r="N9" s="221"/>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row>
    <row r="10" spans="2:54" ht="31.5">
      <c r="B10" s="92" t="s">
        <v>288</v>
      </c>
      <c r="C10" s="144" t="s">
        <v>289</v>
      </c>
      <c r="D10" s="13" t="s">
        <v>109</v>
      </c>
      <c r="E10" s="14" t="s">
        <v>11</v>
      </c>
      <c r="F10" s="20" t="s">
        <v>235</v>
      </c>
      <c r="G10" s="13" t="s">
        <v>243</v>
      </c>
      <c r="H10" s="130" t="s">
        <v>78</v>
      </c>
      <c r="I10" s="95">
        <v>620596397.20000005</v>
      </c>
      <c r="J10" s="95">
        <v>375202411.88</v>
      </c>
      <c r="K10" s="95">
        <v>79720376.550000012</v>
      </c>
      <c r="L10" s="95">
        <v>110828557.11000001</v>
      </c>
      <c r="M10" s="95">
        <v>220001821.24000001</v>
      </c>
      <c r="N10" s="178">
        <v>198995828.74999997</v>
      </c>
      <c r="O10" s="178">
        <v>87605286.449999988</v>
      </c>
      <c r="P10" s="178">
        <v>632918527.87000012</v>
      </c>
      <c r="Q10" s="178">
        <v>132838584.46000001</v>
      </c>
      <c r="R10" s="178">
        <v>431080676.60000002</v>
      </c>
      <c r="S10" s="178">
        <v>68697397.700000018</v>
      </c>
      <c r="T10" s="178">
        <v>257004457.5</v>
      </c>
      <c r="U10" s="178">
        <v>1678454508.4000001</v>
      </c>
      <c r="V10" s="178">
        <v>16077818670.35</v>
      </c>
      <c r="W10" s="178">
        <v>811107419.21999991</v>
      </c>
      <c r="X10" s="178">
        <v>78989023.829999998</v>
      </c>
      <c r="Y10" s="178">
        <v>4915722982.4399996</v>
      </c>
      <c r="Z10" s="178">
        <v>6509657625.3400011</v>
      </c>
      <c r="AA10" s="178">
        <v>7540583992.7299995</v>
      </c>
      <c r="AB10" s="178">
        <v>36899975517.770004</v>
      </c>
      <c r="AC10" s="178">
        <v>873415004.66999996</v>
      </c>
      <c r="AD10" s="178">
        <v>784058556.28999996</v>
      </c>
      <c r="AE10" s="178">
        <v>61408937.129999995</v>
      </c>
      <c r="AF10" s="178">
        <v>66263388.200000003</v>
      </c>
      <c r="AG10" s="178">
        <v>205110999.32000008</v>
      </c>
      <c r="AH10" s="178">
        <v>109794584.70999999</v>
      </c>
      <c r="AI10" s="178">
        <v>90997053.540000007</v>
      </c>
      <c r="AJ10" s="178">
        <v>51263864.82</v>
      </c>
      <c r="AK10" s="178">
        <v>165502387.68000001</v>
      </c>
      <c r="AL10" s="178">
        <v>60534140.18</v>
      </c>
      <c r="AM10" s="178">
        <v>312927033.90999997</v>
      </c>
      <c r="AN10" s="178">
        <v>2066821313.0900002</v>
      </c>
      <c r="AO10" s="178">
        <v>41049864.07</v>
      </c>
      <c r="AP10" s="178">
        <v>40884770.409999996</v>
      </c>
      <c r="AQ10" s="178">
        <v>210296017.69</v>
      </c>
      <c r="AR10" s="178">
        <v>162861307.97</v>
      </c>
      <c r="AS10" s="178">
        <v>604041178.30000007</v>
      </c>
      <c r="AT10" s="178">
        <v>-198382651.37000003</v>
      </c>
      <c r="AU10" s="178">
        <v>2406851956.4100003</v>
      </c>
      <c r="AV10" s="178">
        <v>368253227.69</v>
      </c>
      <c r="AW10" s="178">
        <v>-414819032.93000001</v>
      </c>
      <c r="AX10" s="178">
        <v>92263801.530000001</v>
      </c>
      <c r="AY10" s="178">
        <v>109159796.04000001</v>
      </c>
      <c r="AZ10" s="178">
        <v>704095373.5</v>
      </c>
      <c r="BA10" s="178">
        <v>841797640.59000015</v>
      </c>
    </row>
    <row r="11" spans="2:54">
      <c r="B11" s="131" t="s">
        <v>116</v>
      </c>
      <c r="C11" s="145" t="s">
        <v>117</v>
      </c>
      <c r="D11" s="3"/>
      <c r="E11" s="16"/>
      <c r="F11" s="21"/>
      <c r="G11" s="25"/>
      <c r="H11" s="127"/>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row>
    <row r="12" spans="2:54">
      <c r="B12" s="133" t="s">
        <v>118</v>
      </c>
      <c r="C12" s="166" t="s">
        <v>119</v>
      </c>
      <c r="D12" s="2"/>
      <c r="E12" s="16"/>
      <c r="F12" s="21"/>
      <c r="G12" s="25"/>
      <c r="H12" s="127"/>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row>
    <row r="13" spans="2:54" ht="31.5">
      <c r="B13" s="134" t="s">
        <v>120</v>
      </c>
      <c r="C13" s="154" t="s">
        <v>121</v>
      </c>
      <c r="D13" s="12" t="s">
        <v>299</v>
      </c>
      <c r="E13" s="16" t="s">
        <v>382</v>
      </c>
      <c r="F13" s="21" t="s">
        <v>383</v>
      </c>
      <c r="G13" s="25">
        <v>10353772916.02</v>
      </c>
      <c r="H13" s="127">
        <v>10320210793.1</v>
      </c>
      <c r="I13" s="183">
        <v>59916582</v>
      </c>
      <c r="J13" s="29">
        <v>41499365</v>
      </c>
      <c r="K13" s="29">
        <v>0</v>
      </c>
      <c r="L13" s="29">
        <v>17450520</v>
      </c>
      <c r="M13" s="29">
        <v>50942438.5</v>
      </c>
      <c r="N13" s="29">
        <v>0</v>
      </c>
      <c r="O13" s="29">
        <v>3034229</v>
      </c>
      <c r="P13" s="29">
        <v>-19639.399999999998</v>
      </c>
      <c r="Q13" s="29">
        <v>23306738.16</v>
      </c>
      <c r="R13" s="29">
        <v>129591201</v>
      </c>
      <c r="S13" s="29">
        <v>1644735.56</v>
      </c>
      <c r="T13" s="29">
        <v>20421316.120000001</v>
      </c>
      <c r="U13" s="29">
        <v>189682651.09</v>
      </c>
      <c r="V13" s="29">
        <v>241975273.93000001</v>
      </c>
      <c r="W13" s="29">
        <v>662151505</v>
      </c>
      <c r="X13" s="29">
        <v>0</v>
      </c>
      <c r="Y13" s="29">
        <v>1435553981.54</v>
      </c>
      <c r="Z13" s="29">
        <v>3255922044.4700007</v>
      </c>
      <c r="AA13" s="29">
        <v>58426976.600000001</v>
      </c>
      <c r="AB13" s="29">
        <v>3726687840.9500008</v>
      </c>
      <c r="AC13" s="29">
        <v>198263796.33000001</v>
      </c>
      <c r="AD13" s="29">
        <v>201024826.63</v>
      </c>
      <c r="AE13" s="29">
        <v>3575895</v>
      </c>
      <c r="AF13" s="29">
        <v>994350.98999999987</v>
      </c>
      <c r="AG13" s="29">
        <v>949653.03999999992</v>
      </c>
      <c r="AH13" s="29">
        <v>0</v>
      </c>
      <c r="AI13" s="29">
        <v>0</v>
      </c>
      <c r="AJ13" s="29">
        <v>80072.98</v>
      </c>
      <c r="AK13" s="29">
        <v>110739</v>
      </c>
      <c r="AL13" s="29">
        <v>0</v>
      </c>
      <c r="AM13" s="29">
        <v>0</v>
      </c>
      <c r="AN13" s="29">
        <v>587865079</v>
      </c>
      <c r="AO13" s="29">
        <v>0</v>
      </c>
      <c r="AP13" s="29">
        <v>645705.38</v>
      </c>
      <c r="AQ13" s="29">
        <v>314344.76999999996</v>
      </c>
      <c r="AR13" s="29">
        <v>47907.82</v>
      </c>
      <c r="AS13" s="29">
        <v>132759399.17999998</v>
      </c>
      <c r="AT13" s="29">
        <v>-699934828.71000004</v>
      </c>
      <c r="AU13" s="29">
        <v>726302908.63000011</v>
      </c>
      <c r="AV13" s="29">
        <v>-296715634.78999996</v>
      </c>
      <c r="AW13" s="29">
        <v>-885000000</v>
      </c>
      <c r="AX13" s="29">
        <v>-31051</v>
      </c>
      <c r="AY13" s="29">
        <v>-326000000</v>
      </c>
      <c r="AZ13" s="29">
        <v>334930361.32999998</v>
      </c>
      <c r="BA13" s="29">
        <v>421839508</v>
      </c>
      <c r="BB13" s="132"/>
    </row>
    <row r="14" spans="2:54">
      <c r="B14" s="134" t="s">
        <v>122</v>
      </c>
      <c r="C14" s="154" t="s">
        <v>123</v>
      </c>
      <c r="D14" s="12" t="s">
        <v>356</v>
      </c>
      <c r="E14" s="16"/>
      <c r="F14" s="78"/>
      <c r="G14" s="25"/>
      <c r="H14" s="127">
        <v>0</v>
      </c>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row>
    <row r="15" spans="2:54">
      <c r="B15" s="134" t="s">
        <v>124</v>
      </c>
      <c r="C15" s="151" t="s">
        <v>125</v>
      </c>
      <c r="D15" s="12" t="s">
        <v>356</v>
      </c>
      <c r="H15" s="194"/>
    </row>
    <row r="16" spans="2:54" ht="31.5">
      <c r="B16" s="134" t="s">
        <v>126</v>
      </c>
      <c r="C16" s="151" t="s">
        <v>127</v>
      </c>
      <c r="D16" s="12" t="s">
        <v>299</v>
      </c>
      <c r="E16" s="16" t="s">
        <v>391</v>
      </c>
      <c r="F16" s="21" t="s">
        <v>383</v>
      </c>
      <c r="G16" s="25">
        <v>1108859684.48</v>
      </c>
      <c r="H16" s="127">
        <v>959030807.44999993</v>
      </c>
      <c r="I16" s="29">
        <v>722875.14</v>
      </c>
      <c r="J16" s="29">
        <v>644.48</v>
      </c>
      <c r="K16" s="29">
        <v>0</v>
      </c>
      <c r="L16" s="29">
        <v>51660.73</v>
      </c>
      <c r="M16" s="29">
        <v>185980.28</v>
      </c>
      <c r="N16" s="29">
        <v>8598.8799999999992</v>
      </c>
      <c r="O16" s="29">
        <v>78964.150000000009</v>
      </c>
      <c r="P16" s="29">
        <v>632128.54</v>
      </c>
      <c r="Q16" s="29">
        <v>8095.9800000000005</v>
      </c>
      <c r="R16" s="29">
        <v>2416.29</v>
      </c>
      <c r="S16" s="29">
        <v>67159.22</v>
      </c>
      <c r="T16" s="29">
        <v>0</v>
      </c>
      <c r="U16" s="29">
        <v>186218.06</v>
      </c>
      <c r="V16" s="29">
        <v>10802324.870000001</v>
      </c>
      <c r="W16" s="29">
        <v>7085728.8800000008</v>
      </c>
      <c r="X16" s="29">
        <v>0</v>
      </c>
      <c r="Y16" s="29">
        <v>919674.09</v>
      </c>
      <c r="Z16" s="29">
        <v>39771085.779999994</v>
      </c>
      <c r="AA16" s="29">
        <v>124910979.07000001</v>
      </c>
      <c r="AB16" s="29">
        <v>21874002.870000001</v>
      </c>
      <c r="AC16" s="29">
        <v>6541.55</v>
      </c>
      <c r="AD16" s="29">
        <v>360158.41000000003</v>
      </c>
      <c r="AE16" s="29">
        <v>754748.64</v>
      </c>
      <c r="AF16" s="29">
        <v>252000</v>
      </c>
      <c r="AG16" s="29">
        <v>693747.84000000008</v>
      </c>
      <c r="AH16" s="29">
        <v>101896.56</v>
      </c>
      <c r="AI16" s="29">
        <v>208783.77000000002</v>
      </c>
      <c r="AJ16" s="29">
        <v>707</v>
      </c>
      <c r="AK16" s="29">
        <v>467136.52999999997</v>
      </c>
      <c r="AL16" s="29">
        <v>344102.47</v>
      </c>
      <c r="AM16" s="29">
        <v>7229907.2499999991</v>
      </c>
      <c r="AN16" s="29">
        <v>28664291.540000003</v>
      </c>
      <c r="AO16" s="29">
        <v>674509.1</v>
      </c>
      <c r="AP16" s="29">
        <v>327201.82999999996</v>
      </c>
      <c r="AQ16" s="29">
        <v>222629.66</v>
      </c>
      <c r="AR16" s="29">
        <v>1113335.55</v>
      </c>
      <c r="AS16" s="29">
        <v>39441516.019999996</v>
      </c>
      <c r="AT16" s="29">
        <v>60589697.24000001</v>
      </c>
      <c r="AU16" s="29">
        <v>312800820.48000002</v>
      </c>
      <c r="AV16" s="29">
        <v>98384632.819999993</v>
      </c>
      <c r="AW16" s="29">
        <v>39672630.599999994</v>
      </c>
      <c r="AX16" s="29">
        <v>8242624.4100000001</v>
      </c>
      <c r="AY16" s="29">
        <v>75539349.730000004</v>
      </c>
      <c r="AZ16" s="29">
        <v>2816845.04</v>
      </c>
      <c r="BA16" s="29">
        <v>72812456.099999994</v>
      </c>
    </row>
    <row r="17" spans="2:53">
      <c r="B17" s="135" t="s">
        <v>128</v>
      </c>
      <c r="C17" s="150" t="s">
        <v>129</v>
      </c>
      <c r="D17" s="2"/>
      <c r="E17" s="16"/>
      <c r="F17" s="21"/>
      <c r="G17" s="25"/>
      <c r="H17" s="127"/>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row>
    <row r="18" spans="2:53" ht="31.5">
      <c r="B18" s="134" t="s">
        <v>130</v>
      </c>
      <c r="C18" s="152" t="s">
        <v>131</v>
      </c>
      <c r="D18" s="12" t="s">
        <v>299</v>
      </c>
      <c r="E18" s="16" t="s">
        <v>386</v>
      </c>
      <c r="F18" s="21" t="s">
        <v>383</v>
      </c>
      <c r="G18" s="25">
        <v>36991007670.330002</v>
      </c>
      <c r="H18" s="127">
        <v>34762565980.989998</v>
      </c>
      <c r="I18" s="29">
        <v>206323397.30000001</v>
      </c>
      <c r="J18" s="29">
        <v>116111747</v>
      </c>
      <c r="K18" s="29">
        <v>18336849.210000001</v>
      </c>
      <c r="L18" s="29">
        <v>32468185</v>
      </c>
      <c r="M18" s="29">
        <v>65432676.920000002</v>
      </c>
      <c r="N18" s="29">
        <v>38120902.199999996</v>
      </c>
      <c r="O18" s="29">
        <v>10341079</v>
      </c>
      <c r="P18" s="29">
        <v>260835992</v>
      </c>
      <c r="Q18" s="29">
        <v>48698273.82</v>
      </c>
      <c r="R18" s="29">
        <v>105581512</v>
      </c>
      <c r="S18" s="29">
        <v>39335612.330000006</v>
      </c>
      <c r="T18" s="29">
        <v>52274119</v>
      </c>
      <c r="U18" s="29">
        <v>446517633.68000001</v>
      </c>
      <c r="V18" s="29">
        <v>15769607297.200001</v>
      </c>
      <c r="W18" s="29">
        <v>14545766</v>
      </c>
      <c r="X18" s="29">
        <v>68391325</v>
      </c>
      <c r="Y18" s="29">
        <v>2029109218.27</v>
      </c>
      <c r="Z18" s="29">
        <v>2553123993</v>
      </c>
      <c r="AA18" s="29">
        <v>2392420057</v>
      </c>
      <c r="AB18" s="29">
        <v>9252972827.2800007</v>
      </c>
      <c r="AC18" s="29">
        <v>181968762</v>
      </c>
      <c r="AD18" s="29">
        <v>208871693</v>
      </c>
      <c r="AE18" s="29">
        <v>20009441</v>
      </c>
      <c r="AF18" s="29">
        <v>1025000</v>
      </c>
      <c r="AG18" s="29">
        <v>6114707.7799999993</v>
      </c>
      <c r="AH18" s="29">
        <v>501634.01</v>
      </c>
      <c r="AI18" s="29">
        <v>894181.15</v>
      </c>
      <c r="AJ18" s="29">
        <v>1485.02</v>
      </c>
      <c r="AK18" s="29">
        <v>26478809.890000001</v>
      </c>
      <c r="AL18" s="29">
        <v>2588901.44</v>
      </c>
      <c r="AM18" s="29">
        <v>128384336.31</v>
      </c>
      <c r="AN18" s="29">
        <v>660556283</v>
      </c>
      <c r="AO18" s="29">
        <v>2566047</v>
      </c>
      <c r="AP18" s="29">
        <v>1638127.33</v>
      </c>
      <c r="AQ18" s="29">
        <v>385751.73</v>
      </c>
      <c r="AR18" s="29">
        <v>0</v>
      </c>
      <c r="AS18" s="29">
        <v>0</v>
      </c>
      <c r="AT18" s="29">
        <v>1149.53</v>
      </c>
      <c r="AU18" s="29">
        <v>0</v>
      </c>
      <c r="AV18" s="29">
        <v>0</v>
      </c>
      <c r="AW18" s="29">
        <v>0</v>
      </c>
      <c r="AX18" s="29">
        <v>31051</v>
      </c>
      <c r="AY18" s="29">
        <v>0</v>
      </c>
      <c r="AZ18" s="29">
        <v>156.59</v>
      </c>
      <c r="BA18" s="29">
        <v>0</v>
      </c>
    </row>
    <row r="19" spans="2:53">
      <c r="B19" s="134" t="s">
        <v>132</v>
      </c>
      <c r="C19" s="152" t="s">
        <v>133</v>
      </c>
      <c r="D19" s="12" t="s">
        <v>385</v>
      </c>
      <c r="E19" s="16"/>
      <c r="F19" s="21"/>
      <c r="G19" s="25"/>
      <c r="H19" s="127">
        <v>0</v>
      </c>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2:53">
      <c r="B20" s="135" t="s">
        <v>136</v>
      </c>
      <c r="C20" s="153" t="s">
        <v>137</v>
      </c>
      <c r="D20" s="3"/>
      <c r="E20" s="16"/>
      <c r="F20" s="21"/>
      <c r="G20" s="25"/>
      <c r="H20" s="127">
        <v>0</v>
      </c>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row>
    <row r="21" spans="2:53">
      <c r="B21" s="134" t="s">
        <v>138</v>
      </c>
      <c r="C21" s="154" t="s">
        <v>139</v>
      </c>
      <c r="D21" s="12" t="s">
        <v>385</v>
      </c>
      <c r="E21" s="16"/>
      <c r="F21" s="21"/>
      <c r="G21" s="26"/>
      <c r="H21" s="127">
        <v>0</v>
      </c>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row>
    <row r="22" spans="2:53" ht="31.5">
      <c r="B22" s="134" t="s">
        <v>140</v>
      </c>
      <c r="C22" s="154" t="s">
        <v>141</v>
      </c>
      <c r="D22" s="12" t="s">
        <v>299</v>
      </c>
      <c r="E22" s="16" t="s">
        <v>387</v>
      </c>
      <c r="F22" s="21" t="s">
        <v>383</v>
      </c>
      <c r="G22" s="25">
        <v>644179039.51999998</v>
      </c>
      <c r="H22" s="127">
        <v>545421357.89999998</v>
      </c>
      <c r="I22" s="29">
        <v>61016.9</v>
      </c>
      <c r="J22" s="29">
        <v>8475.77</v>
      </c>
      <c r="K22" s="29">
        <v>0</v>
      </c>
      <c r="L22" s="29">
        <v>3617</v>
      </c>
      <c r="M22" s="29">
        <v>41386.61</v>
      </c>
      <c r="N22" s="29">
        <v>0</v>
      </c>
      <c r="O22" s="29">
        <v>0</v>
      </c>
      <c r="P22" s="29">
        <v>324200</v>
      </c>
      <c r="Q22" s="29">
        <v>4044.59</v>
      </c>
      <c r="R22" s="29">
        <v>35968.620000000003</v>
      </c>
      <c r="S22" s="29">
        <v>0</v>
      </c>
      <c r="T22" s="29">
        <v>0</v>
      </c>
      <c r="U22" s="29">
        <v>23038.74</v>
      </c>
      <c r="V22" s="29">
        <v>0</v>
      </c>
      <c r="W22" s="29">
        <v>240037.56</v>
      </c>
      <c r="X22" s="29">
        <v>0</v>
      </c>
      <c r="Y22" s="29">
        <v>20858.989999999998</v>
      </c>
      <c r="Z22" s="29">
        <v>19082921.050000004</v>
      </c>
      <c r="AA22" s="29">
        <v>8477934.8100000005</v>
      </c>
      <c r="AB22" s="29">
        <v>7561519.6799999997</v>
      </c>
      <c r="AC22" s="29">
        <v>46756.15</v>
      </c>
      <c r="AD22" s="29">
        <v>41637.51</v>
      </c>
      <c r="AE22" s="29">
        <v>4455.8600000000006</v>
      </c>
      <c r="AF22" s="29">
        <v>3992.76</v>
      </c>
      <c r="AG22" s="29">
        <v>0</v>
      </c>
      <c r="AH22" s="29">
        <v>584721.6</v>
      </c>
      <c r="AI22" s="29">
        <v>122289.92000000001</v>
      </c>
      <c r="AJ22" s="29">
        <v>0</v>
      </c>
      <c r="AK22" s="29">
        <v>4103675.4199999995</v>
      </c>
      <c r="AL22" s="29">
        <v>169157.71999999997</v>
      </c>
      <c r="AM22" s="29">
        <v>10241292.260000002</v>
      </c>
      <c r="AN22" s="29">
        <v>24304980.59</v>
      </c>
      <c r="AO22" s="29">
        <v>2572917.9300000002</v>
      </c>
      <c r="AP22" s="29">
        <v>0</v>
      </c>
      <c r="AQ22" s="29">
        <v>3000</v>
      </c>
      <c r="AR22" s="29">
        <v>22421820.43</v>
      </c>
      <c r="AS22" s="29">
        <v>8411434.5600000024</v>
      </c>
      <c r="AT22" s="29">
        <v>40833266.150000006</v>
      </c>
      <c r="AU22" s="29">
        <v>193715659.67000002</v>
      </c>
      <c r="AV22" s="29">
        <v>68474395.069999993</v>
      </c>
      <c r="AW22" s="29">
        <v>47051921.18</v>
      </c>
      <c r="AX22" s="29">
        <v>588275.20000000007</v>
      </c>
      <c r="AY22" s="29">
        <v>41543962.259999998</v>
      </c>
      <c r="AZ22" s="29">
        <v>410979.51</v>
      </c>
      <c r="BA22" s="29">
        <v>43885745.829999998</v>
      </c>
    </row>
    <row r="23" spans="2:53">
      <c r="B23" s="134" t="s">
        <v>142</v>
      </c>
      <c r="C23" s="154" t="s">
        <v>143</v>
      </c>
      <c r="D23" s="12" t="s">
        <v>385</v>
      </c>
      <c r="E23" s="16"/>
      <c r="F23" s="21"/>
      <c r="G23" s="25"/>
      <c r="H23" s="127">
        <v>0</v>
      </c>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2:53">
      <c r="B24" s="133" t="s">
        <v>144</v>
      </c>
      <c r="C24" s="150" t="s">
        <v>145</v>
      </c>
      <c r="D24" s="3"/>
      <c r="E24" s="16"/>
      <c r="F24" s="21"/>
      <c r="G24" s="25"/>
      <c r="H24" s="127">
        <v>0</v>
      </c>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2:53">
      <c r="B25" s="134" t="s">
        <v>146</v>
      </c>
      <c r="C25" s="152" t="s">
        <v>147</v>
      </c>
      <c r="D25" s="12" t="s">
        <v>385</v>
      </c>
      <c r="E25" s="16"/>
      <c r="F25" s="21"/>
      <c r="G25" s="25"/>
      <c r="H25" s="127">
        <v>0</v>
      </c>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2:53">
      <c r="B26" s="134" t="s">
        <v>148</v>
      </c>
      <c r="C26" s="152" t="s">
        <v>149</v>
      </c>
      <c r="D26" s="12" t="s">
        <v>385</v>
      </c>
      <c r="E26" s="16"/>
      <c r="F26" s="21"/>
      <c r="G26" s="25"/>
      <c r="H26" s="127">
        <v>0</v>
      </c>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2:53">
      <c r="B27" s="134" t="s">
        <v>150</v>
      </c>
      <c r="C27" s="152" t="s">
        <v>151</v>
      </c>
      <c r="D27" s="12" t="s">
        <v>385</v>
      </c>
      <c r="E27" s="16"/>
      <c r="F27" s="21"/>
      <c r="G27" s="25"/>
      <c r="H27" s="127">
        <v>0</v>
      </c>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2:53" ht="31.5">
      <c r="B28" s="134" t="s">
        <v>152</v>
      </c>
      <c r="C28" s="151" t="s">
        <v>153</v>
      </c>
      <c r="D28" s="12" t="s">
        <v>543</v>
      </c>
      <c r="E28" s="16" t="s">
        <v>507</v>
      </c>
      <c r="F28" s="21" t="s">
        <v>383</v>
      </c>
      <c r="G28" s="25">
        <v>3538431781.8399796</v>
      </c>
      <c r="H28" s="127">
        <v>0</v>
      </c>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2:53">
      <c r="B29" s="136"/>
      <c r="C29" s="146"/>
      <c r="D29" s="3"/>
      <c r="E29" s="16"/>
      <c r="F29" s="21"/>
      <c r="G29" s="25"/>
      <c r="H29" s="127">
        <v>0</v>
      </c>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2:53">
      <c r="B30" s="137" t="s">
        <v>154</v>
      </c>
      <c r="C30" s="145" t="s">
        <v>155</v>
      </c>
      <c r="D30" s="2"/>
      <c r="E30" s="16"/>
      <c r="F30" s="21"/>
      <c r="G30" s="25"/>
      <c r="H30" s="127">
        <v>0</v>
      </c>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2:53" ht="31.5">
      <c r="B31" s="134" t="s">
        <v>156</v>
      </c>
      <c r="C31" s="151" t="s">
        <v>157</v>
      </c>
      <c r="D31" s="12" t="s">
        <v>299</v>
      </c>
      <c r="E31" s="16" t="s">
        <v>388</v>
      </c>
      <c r="F31" s="21" t="s">
        <v>383</v>
      </c>
      <c r="G31" s="25">
        <v>6688303332.8400002</v>
      </c>
      <c r="H31" s="127">
        <v>5187973050.2400007</v>
      </c>
      <c r="I31" s="29">
        <v>8284865.29</v>
      </c>
      <c r="J31" s="29">
        <v>3751946.93</v>
      </c>
      <c r="K31" s="29">
        <v>0</v>
      </c>
      <c r="L31" s="29">
        <v>1851403.8399999999</v>
      </c>
      <c r="M31" s="29">
        <v>8279715.29</v>
      </c>
      <c r="N31" s="29">
        <v>45529.8</v>
      </c>
      <c r="O31" s="29">
        <v>582367.89</v>
      </c>
      <c r="P31" s="29">
        <v>21148784.73</v>
      </c>
      <c r="Q31" s="29">
        <v>1150109.26</v>
      </c>
      <c r="R31" s="29">
        <v>1304766.99</v>
      </c>
      <c r="S31" s="29">
        <v>1135191.74</v>
      </c>
      <c r="T31" s="29">
        <v>18176.45</v>
      </c>
      <c r="U31" s="29">
        <v>4512864.71</v>
      </c>
      <c r="V31" s="29">
        <v>55433774.350000001</v>
      </c>
      <c r="W31" s="29">
        <v>127071097.42</v>
      </c>
      <c r="X31" s="29">
        <v>211736.77000000002</v>
      </c>
      <c r="Y31" s="29">
        <v>8442667.5700000003</v>
      </c>
      <c r="Z31" s="29">
        <v>641441367.36999989</v>
      </c>
      <c r="AA31" s="29">
        <v>487635664.98999989</v>
      </c>
      <c r="AB31" s="29">
        <v>530982054.71999991</v>
      </c>
      <c r="AC31" s="29">
        <v>5620000.6299999999</v>
      </c>
      <c r="AD31" s="29">
        <v>8210298.5900000008</v>
      </c>
      <c r="AE31" s="29">
        <v>2566971.8600000003</v>
      </c>
      <c r="AF31" s="29">
        <v>63744494.82</v>
      </c>
      <c r="AG31" s="29">
        <v>193704817.08000007</v>
      </c>
      <c r="AH31" s="29">
        <v>108023406.94</v>
      </c>
      <c r="AI31" s="29">
        <v>89392332.390000001</v>
      </c>
      <c r="AJ31" s="29">
        <v>51180099.82</v>
      </c>
      <c r="AK31" s="29">
        <v>116912554.48</v>
      </c>
      <c r="AL31" s="29">
        <v>56696475.039999999</v>
      </c>
      <c r="AM31" s="29">
        <v>145736699.58000001</v>
      </c>
      <c r="AN31" s="29">
        <v>624914723.89000034</v>
      </c>
      <c r="AO31" s="29">
        <v>31332129.720000003</v>
      </c>
      <c r="AP31" s="29">
        <v>38039880.909999996</v>
      </c>
      <c r="AQ31" s="29">
        <v>205575526.81999999</v>
      </c>
      <c r="AR31" s="29">
        <v>28789512.48</v>
      </c>
      <c r="AS31" s="29">
        <v>178419609.95000002</v>
      </c>
      <c r="AT31" s="29">
        <v>155104538.59</v>
      </c>
      <c r="AU31" s="29">
        <v>554691727.79000008</v>
      </c>
      <c r="AV31" s="29">
        <v>131327323.63</v>
      </c>
      <c r="AW31" s="29">
        <v>107316419.5</v>
      </c>
      <c r="AX31" s="29">
        <v>61723239.329999998</v>
      </c>
      <c r="AY31" s="29">
        <v>102791692.64</v>
      </c>
      <c r="AZ31" s="29">
        <v>84321332.429999992</v>
      </c>
      <c r="BA31" s="29">
        <v>138553155.22</v>
      </c>
    </row>
    <row r="32" spans="2:53">
      <c r="B32" s="136"/>
      <c r="C32" s="147"/>
      <c r="D32" s="3"/>
      <c r="E32" s="16"/>
      <c r="F32" s="21"/>
      <c r="G32" s="25"/>
      <c r="H32" s="127">
        <v>0</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2:53">
      <c r="B33" s="137" t="s">
        <v>158</v>
      </c>
      <c r="C33" s="145" t="s">
        <v>0</v>
      </c>
      <c r="D33" s="3"/>
      <c r="E33" s="16"/>
      <c r="F33" s="21"/>
      <c r="G33" s="25"/>
      <c r="H33" s="127">
        <v>0</v>
      </c>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2:53">
      <c r="B34" s="135" t="s">
        <v>159</v>
      </c>
      <c r="C34" s="150" t="s">
        <v>160</v>
      </c>
      <c r="D34" s="3"/>
      <c r="E34" s="16"/>
      <c r="F34" s="21"/>
      <c r="G34" s="25"/>
      <c r="H34" s="127">
        <v>0</v>
      </c>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2:53">
      <c r="B35" s="135" t="s">
        <v>161</v>
      </c>
      <c r="C35" s="153" t="s">
        <v>162</v>
      </c>
      <c r="D35" s="3"/>
      <c r="E35" s="16"/>
      <c r="F35" s="21"/>
      <c r="G35" s="25"/>
      <c r="H35" s="127">
        <v>0</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2:53">
      <c r="B36" s="134" t="s">
        <v>163</v>
      </c>
      <c r="C36" s="154" t="s">
        <v>164</v>
      </c>
      <c r="D36" s="12" t="s">
        <v>385</v>
      </c>
      <c r="E36" s="16"/>
      <c r="F36" s="21"/>
      <c r="G36" s="25"/>
      <c r="H36" s="127">
        <v>0</v>
      </c>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2:53" ht="31.5">
      <c r="B37" s="134" t="s">
        <v>165</v>
      </c>
      <c r="C37" s="154" t="s">
        <v>166</v>
      </c>
      <c r="D37" s="12" t="s">
        <v>299</v>
      </c>
      <c r="E37" s="16" t="s">
        <v>389</v>
      </c>
      <c r="F37" s="21" t="s">
        <v>383</v>
      </c>
      <c r="G37" s="25">
        <v>149301458.16</v>
      </c>
      <c r="H37" s="127">
        <v>152000000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152000000</v>
      </c>
      <c r="BA37" s="29">
        <v>0</v>
      </c>
    </row>
    <row r="38" spans="2:53">
      <c r="B38" s="134" t="s">
        <v>167</v>
      </c>
      <c r="C38" s="152" t="s">
        <v>168</v>
      </c>
      <c r="D38" s="12" t="s">
        <v>356</v>
      </c>
      <c r="E38" s="16"/>
      <c r="F38" s="21"/>
      <c r="G38" s="26"/>
      <c r="H38" s="127">
        <v>0</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row>
    <row r="39" spans="2:53">
      <c r="B39" s="135" t="s">
        <v>169</v>
      </c>
      <c r="C39" s="153" t="s">
        <v>170</v>
      </c>
      <c r="D39" s="2"/>
      <c r="E39" s="16"/>
      <c r="F39" s="21"/>
      <c r="G39" s="26"/>
      <c r="H39" s="127">
        <v>0</v>
      </c>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row>
    <row r="40" spans="2:53" ht="31.5">
      <c r="B40" s="134" t="s">
        <v>171</v>
      </c>
      <c r="C40" s="154" t="s">
        <v>172</v>
      </c>
      <c r="D40" s="12" t="s">
        <v>299</v>
      </c>
      <c r="E40" s="16" t="s">
        <v>390</v>
      </c>
      <c r="F40" s="21" t="s">
        <v>383</v>
      </c>
      <c r="G40" s="25">
        <v>40048763532.159996</v>
      </c>
      <c r="H40" s="127">
        <v>35617048587.149994</v>
      </c>
      <c r="I40" s="29">
        <v>345287660.56999999</v>
      </c>
      <c r="J40" s="29">
        <v>213830232.70000002</v>
      </c>
      <c r="K40" s="29">
        <v>61383527.340000004</v>
      </c>
      <c r="L40" s="29">
        <v>59003170.539999999</v>
      </c>
      <c r="M40" s="29">
        <v>95119623.639999986</v>
      </c>
      <c r="N40" s="29">
        <v>160820797.86999997</v>
      </c>
      <c r="O40" s="29">
        <v>73568646.409999982</v>
      </c>
      <c r="P40" s="29">
        <v>349997062.00000006</v>
      </c>
      <c r="Q40" s="29">
        <v>59671322.649999999</v>
      </c>
      <c r="R40" s="29">
        <v>194564811.69999999</v>
      </c>
      <c r="S40" s="29">
        <v>26514698.850000001</v>
      </c>
      <c r="T40" s="29">
        <v>184290845.93000001</v>
      </c>
      <c r="U40" s="29">
        <v>1037532102.1199999</v>
      </c>
      <c r="V40" s="29">
        <v>0</v>
      </c>
      <c r="W40" s="29">
        <v>13284.359999999999</v>
      </c>
      <c r="X40" s="29">
        <v>10385962.060000001</v>
      </c>
      <c r="Y40" s="29">
        <v>1441676581.9799998</v>
      </c>
      <c r="Z40" s="29">
        <v>316213.67000000004</v>
      </c>
      <c r="AA40" s="29">
        <v>4468712380.2600002</v>
      </c>
      <c r="AB40" s="29">
        <v>23359897272.27</v>
      </c>
      <c r="AC40" s="29">
        <v>487509148.00999999</v>
      </c>
      <c r="AD40" s="29">
        <v>365549942.15000004</v>
      </c>
      <c r="AE40" s="29">
        <v>34497424.769999996</v>
      </c>
      <c r="AF40" s="29">
        <v>243549.62999999998</v>
      </c>
      <c r="AG40" s="29">
        <v>3648073.5799999996</v>
      </c>
      <c r="AH40" s="29">
        <v>582925.6</v>
      </c>
      <c r="AI40" s="29">
        <v>379466.31</v>
      </c>
      <c r="AJ40" s="29">
        <v>1500</v>
      </c>
      <c r="AK40" s="29">
        <v>17429472.359999999</v>
      </c>
      <c r="AL40" s="29">
        <v>735503.51</v>
      </c>
      <c r="AM40" s="29">
        <v>21334798.510000002</v>
      </c>
      <c r="AN40" s="29">
        <v>140515955.06999999</v>
      </c>
      <c r="AO40" s="29">
        <v>3904260.32</v>
      </c>
      <c r="AP40" s="29">
        <v>233854.96</v>
      </c>
      <c r="AQ40" s="29">
        <v>3794764.71</v>
      </c>
      <c r="AR40" s="29">
        <v>110488731.69</v>
      </c>
      <c r="AS40" s="29">
        <v>245009218.59</v>
      </c>
      <c r="AT40" s="29">
        <v>245023525.83000001</v>
      </c>
      <c r="AU40" s="29">
        <v>619340839.84000003</v>
      </c>
      <c r="AV40" s="29">
        <v>366782510.95999998</v>
      </c>
      <c r="AW40" s="29">
        <v>276139995.79000002</v>
      </c>
      <c r="AX40" s="29">
        <v>21709662.59</v>
      </c>
      <c r="AY40" s="29">
        <v>215284791.41</v>
      </c>
      <c r="AZ40" s="29">
        <v>129615698.60000001</v>
      </c>
      <c r="BA40" s="29">
        <v>164706775.44</v>
      </c>
    </row>
    <row r="41" spans="2:53">
      <c r="B41" s="134" t="s">
        <v>173</v>
      </c>
      <c r="C41" s="154" t="s">
        <v>174</v>
      </c>
      <c r="D41" s="12" t="s">
        <v>356</v>
      </c>
      <c r="E41" s="16"/>
      <c r="F41" s="21"/>
      <c r="G41" s="25"/>
      <c r="H41" s="127">
        <v>0</v>
      </c>
      <c r="I41" s="29"/>
      <c r="J41" s="29"/>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row>
    <row r="42" spans="2:53">
      <c r="B42" s="135" t="s">
        <v>280</v>
      </c>
      <c r="C42" s="155" t="s">
        <v>175</v>
      </c>
      <c r="D42" s="2"/>
      <c r="E42" s="16"/>
      <c r="F42" s="21"/>
      <c r="G42" s="25"/>
      <c r="H42" s="127">
        <v>0</v>
      </c>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row>
    <row r="43" spans="2:53">
      <c r="B43" s="134" t="s">
        <v>176</v>
      </c>
      <c r="C43" s="156" t="s">
        <v>177</v>
      </c>
      <c r="D43" s="12" t="s">
        <v>385</v>
      </c>
      <c r="E43" s="16"/>
      <c r="F43" s="21"/>
      <c r="G43" s="25"/>
      <c r="H43" s="127">
        <v>0</v>
      </c>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row>
    <row r="44" spans="2:53">
      <c r="B44" s="134" t="s">
        <v>178</v>
      </c>
      <c r="C44" s="156" t="s">
        <v>179</v>
      </c>
      <c r="D44" s="12" t="s">
        <v>385</v>
      </c>
      <c r="E44" s="16"/>
      <c r="F44" s="21"/>
      <c r="G44" s="25"/>
      <c r="H44" s="127">
        <v>0</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row>
    <row r="45" spans="2:53">
      <c r="B45" s="134" t="s">
        <v>180</v>
      </c>
      <c r="C45" s="154" t="s">
        <v>197</v>
      </c>
      <c r="D45" s="12" t="s">
        <v>385</v>
      </c>
      <c r="E45" s="16"/>
      <c r="F45" s="21"/>
      <c r="G45" s="25"/>
      <c r="H45" s="127">
        <v>0</v>
      </c>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row>
    <row r="46" spans="2:53">
      <c r="B46" s="134" t="s">
        <v>181</v>
      </c>
      <c r="C46" s="154" t="s">
        <v>198</v>
      </c>
      <c r="D46" s="12" t="s">
        <v>385</v>
      </c>
      <c r="E46" s="16"/>
      <c r="F46" s="21"/>
      <c r="G46" s="25"/>
      <c r="H46" s="127">
        <v>0</v>
      </c>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row>
    <row r="47" spans="2:53">
      <c r="B47" s="135" t="s">
        <v>182</v>
      </c>
      <c r="C47" s="153" t="s">
        <v>183</v>
      </c>
      <c r="D47" s="2"/>
      <c r="E47" s="16"/>
      <c r="F47" s="21"/>
      <c r="G47" s="25"/>
      <c r="H47" s="127">
        <v>0</v>
      </c>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row>
    <row r="48" spans="2:53">
      <c r="B48" s="138" t="s">
        <v>184</v>
      </c>
      <c r="C48" s="154" t="s">
        <v>185</v>
      </c>
      <c r="D48" s="12" t="s">
        <v>385</v>
      </c>
      <c r="E48" s="17"/>
      <c r="F48" s="22"/>
      <c r="G48" s="25"/>
      <c r="H48" s="127">
        <v>0</v>
      </c>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row>
    <row r="49" spans="2:53">
      <c r="B49" s="134" t="s">
        <v>186</v>
      </c>
      <c r="C49" s="154" t="s">
        <v>187</v>
      </c>
      <c r="D49" s="12" t="s">
        <v>385</v>
      </c>
      <c r="E49" s="16"/>
      <c r="F49" s="21"/>
      <c r="G49" s="27"/>
      <c r="H49" s="127">
        <v>0</v>
      </c>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row>
    <row r="50" spans="2:53">
      <c r="B50" s="138" t="s">
        <v>188</v>
      </c>
      <c r="C50" s="152" t="s">
        <v>189</v>
      </c>
      <c r="D50" s="12" t="s">
        <v>385</v>
      </c>
      <c r="E50" s="16"/>
      <c r="F50" s="21"/>
      <c r="G50" s="25"/>
      <c r="H50" s="127">
        <v>0</v>
      </c>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row>
    <row r="51" spans="2:53">
      <c r="B51" s="134" t="s">
        <v>190</v>
      </c>
      <c r="C51" s="152" t="s">
        <v>191</v>
      </c>
      <c r="D51" s="12" t="s">
        <v>356</v>
      </c>
      <c r="E51" s="16"/>
      <c r="F51" s="21"/>
      <c r="G51" s="25"/>
      <c r="H51" s="127">
        <v>0</v>
      </c>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row>
    <row r="52" spans="2:53">
      <c r="B52" s="148"/>
      <c r="C52" s="149"/>
      <c r="D52" s="4"/>
      <c r="E52" s="18"/>
      <c r="F52" s="23"/>
      <c r="G52" s="28"/>
      <c r="H52" s="128"/>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row>
    <row r="53" spans="2:53">
      <c r="G53" s="29"/>
    </row>
    <row r="54" spans="2:53">
      <c r="E54" s="109"/>
      <c r="F54" s="109"/>
      <c r="G54" s="110" t="s">
        <v>244</v>
      </c>
      <c r="H54" s="111" t="s">
        <v>242</v>
      </c>
    </row>
    <row r="55" spans="2:53" ht="21">
      <c r="B55" s="112" t="s">
        <v>199</v>
      </c>
      <c r="G55" s="113">
        <v>99522619415.349976</v>
      </c>
      <c r="H55" s="113">
        <v>87544250576.829987</v>
      </c>
    </row>
    <row r="56" spans="2:53" hidden="1">
      <c r="B56" s="184" t="s">
        <v>509</v>
      </c>
      <c r="C56" s="185" t="s">
        <v>512</v>
      </c>
    </row>
    <row r="57" spans="2:53">
      <c r="B57" s="181" t="s">
        <v>508</v>
      </c>
      <c r="C57" s="182" t="s">
        <v>544</v>
      </c>
    </row>
    <row r="58" spans="2:53">
      <c r="B58" s="181" t="s">
        <v>510</v>
      </c>
      <c r="C58" s="182" t="s">
        <v>511</v>
      </c>
    </row>
    <row r="59" spans="2:53">
      <c r="B59" s="68" t="s">
        <v>513</v>
      </c>
      <c r="C59" s="68" t="s">
        <v>514</v>
      </c>
    </row>
    <row r="60" spans="2:53">
      <c r="X60" s="197">
        <f>SUM(W10+Z10)</f>
        <v>7320765044.5600014</v>
      </c>
    </row>
    <row r="61" spans="2:53">
      <c r="X61" s="198">
        <f>SUM(X60/25.5)</f>
        <v>287088825.2768628</v>
      </c>
    </row>
    <row r="63" spans="2:53">
      <c r="B63" s="68" t="s">
        <v>547</v>
      </c>
    </row>
    <row r="65" spans="5:53" ht="34.5" customHeight="1">
      <c r="E65" s="16" t="s">
        <v>384</v>
      </c>
      <c r="F65" s="21" t="s">
        <v>383</v>
      </c>
      <c r="G65" s="25">
        <v>5440845125.7200003</v>
      </c>
      <c r="H65" s="127">
        <v>4374269012.7600002</v>
      </c>
      <c r="I65" s="29">
        <v>9153248.3299999982</v>
      </c>
      <c r="J65" s="29">
        <v>3698275.3</v>
      </c>
      <c r="K65" s="29">
        <v>0</v>
      </c>
      <c r="L65" s="29">
        <v>1671398.02</v>
      </c>
      <c r="M65" s="29">
        <v>10507573.93</v>
      </c>
      <c r="N65" s="29">
        <v>69004.86</v>
      </c>
      <c r="O65" s="29">
        <v>508666.87</v>
      </c>
      <c r="P65" s="29">
        <v>22463789.850000001</v>
      </c>
      <c r="Q65" s="29">
        <v>1022608.9299999999</v>
      </c>
      <c r="R65" s="29">
        <v>1231492.9400000002</v>
      </c>
      <c r="S65" s="29">
        <v>1158170.01</v>
      </c>
      <c r="T65" s="29">
        <v>17542.95</v>
      </c>
      <c r="U65" s="29">
        <v>6687370.4799999995</v>
      </c>
      <c r="V65" s="29">
        <v>85388142.170000002</v>
      </c>
      <c r="W65" s="29">
        <v>122316818.36999999</v>
      </c>
      <c r="X65" s="29">
        <v>179957.76000000001</v>
      </c>
      <c r="Y65" s="29">
        <v>16904505.789999999</v>
      </c>
      <c r="Z65" s="29">
        <v>569200715.72000003</v>
      </c>
      <c r="AA65" s="29">
        <v>427273255.21000004</v>
      </c>
      <c r="AB65" s="29">
        <v>489585049.76999998</v>
      </c>
      <c r="AC65" s="29">
        <v>6561957.2000000002</v>
      </c>
      <c r="AD65" s="29">
        <v>12459384.119999999</v>
      </c>
      <c r="AE65" s="29">
        <v>4424464.92</v>
      </c>
      <c r="AF65" s="29">
        <v>41957365.759999998</v>
      </c>
      <c r="AG65" s="29">
        <v>135545561.53999999</v>
      </c>
      <c r="AH65" s="29">
        <v>73783090.579999998</v>
      </c>
      <c r="AI65" s="29">
        <v>62652466.200000003</v>
      </c>
      <c r="AJ65" s="29">
        <v>42665667.120000005</v>
      </c>
      <c r="AK65" s="29">
        <v>85214223.090000004</v>
      </c>
      <c r="AL65" s="29">
        <v>44891226.890000001</v>
      </c>
      <c r="AM65" s="29">
        <v>118385502.85000001</v>
      </c>
      <c r="AN65" s="29">
        <v>490638189.74000013</v>
      </c>
      <c r="AO65" s="29">
        <v>24695024.84</v>
      </c>
      <c r="AP65" s="29">
        <v>27497509.859999999</v>
      </c>
      <c r="AQ65" s="29">
        <v>140173824.54999998</v>
      </c>
      <c r="AR65" s="29">
        <v>25098886.550000001</v>
      </c>
      <c r="AS65" s="29">
        <v>149144855.72</v>
      </c>
      <c r="AT65" s="29">
        <v>126232196.58999999</v>
      </c>
      <c r="AU65" s="29">
        <v>464845943.24000001</v>
      </c>
      <c r="AV65" s="29">
        <v>109378705</v>
      </c>
      <c r="AW65" s="29">
        <v>93548261.100000009</v>
      </c>
      <c r="AX65" s="29">
        <v>48899937.350000001</v>
      </c>
      <c r="AY65" s="29">
        <v>86710298.930000007</v>
      </c>
      <c r="AZ65" s="29">
        <v>67362237.86999999</v>
      </c>
      <c r="BA65" s="29">
        <v>122464643.88999999</v>
      </c>
    </row>
    <row r="70" spans="5:53" ht="37.5" customHeight="1">
      <c r="F70" s="193" t="s">
        <v>548</v>
      </c>
      <c r="G70" s="192">
        <v>104963464541.06998</v>
      </c>
      <c r="H70" s="192">
        <v>91918519589.589981</v>
      </c>
    </row>
    <row r="103" spans="3:3">
      <c r="C103" s="68" t="s">
        <v>553</v>
      </c>
    </row>
    <row r="104" spans="3:3">
      <c r="C104" s="68" t="s">
        <v>553</v>
      </c>
    </row>
  </sheetData>
  <mergeCells count="9">
    <mergeCell ref="H9:N9"/>
    <mergeCell ref="H8:N8"/>
    <mergeCell ref="B3:D3"/>
    <mergeCell ref="B4:D4"/>
    <mergeCell ref="B2:D2"/>
    <mergeCell ref="B8:D8"/>
    <mergeCell ref="B9:D9"/>
    <mergeCell ref="E9:G9"/>
    <mergeCell ref="E8:G8"/>
  </mergeCells>
  <conditionalFormatting sqref="D13:D51">
    <cfRule type="containsText" dxfId="1" priority="3" operator="containsText" text="Including;Not Applicable;Not included">
      <formula>NOT(ISERROR(SEARCH("Including;Not Applicable;Not included",D13)))</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8:D19 D13:D16 D31 D36:D38 D40:D41 D43:D46 D48:D51 D21:D23" xr:uid="{00000000-0002-0000-04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4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400-000002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BB13 I11:BA12 I41:BA52" xr:uid="{00000000-0002-0000-0400-000003000000}">
      <formula1>-1000000000000000000</formula1>
    </dataValidation>
    <dataValidation type="list" showDropDown="1" showErrorMessage="1" errorTitle="Editing attempt detected" error="Please do not edit these descriptions" sqref="G54:H54" xr:uid="{00000000-0002-0000-0400-000004000000}">
      <formula1>"#ERROR!"</formula1>
    </dataValidation>
    <dataValidation type="list" showDropDown="1" showInputMessage="1" showErrorMessage="1" errorTitle="Please do not edit these cells" error="Please do not edit these cells" sqref="B2:D10 E2:G2 H2:H7 E10:H10 D11:D12 D17 D20 D24 D29:D30 D32:D35 D39 D42 D47 D52 E8:BA9" xr:uid="{00000000-0002-0000-0400-000005000000}">
      <formula1>"#ERROR!"</formula1>
    </dataValidation>
    <dataValidation type="list" showDropDown="1" showErrorMessage="1" errorTitle="Please do not edit these cells" error="Please do not edit these cells" sqref="E6:F7 G4" xr:uid="{00000000-0002-0000-0400-000006000000}">
      <formula1>"#ERROR!"</formula1>
    </dataValidation>
    <dataValidation type="custom" allowBlank="1" showInputMessage="1" promptTitle="Name of identifier" prompt="Please input name of identifier, such as &quot;Taxpayer Identification Number&quot; or similar." sqref="G5" xr:uid="{00000000-0002-0000-0400-000007000000}">
      <formula1>IFERROR(OR(ISNUMBER(SEARCH("Example:",G5)),ISNUMBER(SEARCH("Example:",G5))),TRUE)</formula1>
    </dataValidation>
    <dataValidation allowBlank="1" showInputMessage="1" promptTitle="Name of register" prompt="Please input name of register or agency" sqref="G6" xr:uid="{00000000-0002-0000-0400-000008000000}"/>
    <dataValidation allowBlank="1" showInputMessage="1" showErrorMessage="1" promptTitle="Registry URL" prompt="Please insert direct URL to the registry or agency" sqref="G7" xr:uid="{00000000-0002-0000-0400-000009000000}"/>
    <dataValidation type="list" showDropDown="1" showErrorMessage="1" errorTitle="Editing attempt detected" error="Please do not edit GFS Codes or Descriptions." sqref="B11:C52" xr:uid="{00000000-0002-0000-0400-00000A000000}">
      <formula1>"#ERROR!"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BA6" xr:uid="{00000000-0002-0000-0400-00000E000000}">
      <formula1>"&lt;Choose sector&gt;,Oil,Gas,Mining,NA,Oil and Gas,Other"</formula1>
    </dataValidation>
    <dataValidation allowBlank="1" showInputMessage="1" promptTitle="Identification #" prompt="Please input unique identification number, such as TIN, organisational number or similar" sqref="I5:BA5" xr:uid="{00000000-0002-0000-0400-00000F000000}"/>
    <dataValidation allowBlank="1" showInputMessage="1" promptTitle="Company name" prompt="Input company name here_x000a__x000a_Please refrain from using acronyms, and input complete name" sqref="I4:BA4" xr:uid="{00000000-0002-0000-04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BA7" xr:uid="{00000000-0002-0000-0400-000011000000}">
      <formula1>1</formula1>
      <formula2>30</formula2>
    </dataValidation>
    <dataValidation type="decimal" operator="greaterThan" allowBlank="1" showErrorMessage="1" errorTitle="Non-numeric value detected" error="Please only input numeric values" sqref="G11:G14 G16:G52 G65" xr:uid="{00000000-0002-0000-0400-00000B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4 E16:E52 E65" xr:uid="{00000000-0002-0000-0400-00000C000000}"/>
    <dataValidation allowBlank="1" showInputMessage="1" promptTitle="Receiving government agency" prompt="Input the name of the government recipient here._x000a__x000a_Please refrain from using acronyms, and input complete name" sqref="F11:F14 F16:F52 F65" xr:uid="{00000000-0002-0000-0400-00000D000000}"/>
  </dataValidations>
  <hyperlinks>
    <hyperlink ref="G7" r:id="rId1" xr:uid="{11149E51-920B-42E3-899C-EAEFCDC1DA33}"/>
  </hyperlinks>
  <pageMargins left="0.75" right="0.75" top="1" bottom="1" header="0.5" footer="0.5"/>
  <pageSetup paperSize="9" scale="47" fitToWidth="0" orientation="landscape" horizontalDpi="2400" verticalDpi="24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BY57"/>
  <sheetViews>
    <sheetView showGridLines="0" topLeftCell="A25" zoomScale="55" zoomScaleNormal="55" zoomScalePageLayoutView="55" workbookViewId="0">
      <selection activeCell="I4" sqref="I4"/>
    </sheetView>
  </sheetViews>
  <sheetFormatPr defaultColWidth="10.75" defaultRowHeight="15.75"/>
  <cols>
    <col min="1" max="1" width="3.625" style="68" customWidth="1"/>
    <col min="2" max="2" width="7.25" style="68" customWidth="1"/>
    <col min="3" max="3" width="77.625" style="68" customWidth="1"/>
    <col min="4" max="4" width="46.25" style="68" customWidth="1"/>
    <col min="5" max="5" width="50.75" style="68" customWidth="1"/>
    <col min="6" max="6" width="53.625" style="68" customWidth="1"/>
    <col min="7" max="7" width="50.125" style="68" customWidth="1"/>
    <col min="8" max="8" width="16.125" style="68" customWidth="1"/>
    <col min="9" max="9" width="11.5" style="68" bestFit="1" customWidth="1"/>
    <col min="10" max="10" width="15.125" style="68" bestFit="1" customWidth="1"/>
    <col min="11" max="11" width="11.5" style="68" bestFit="1" customWidth="1"/>
    <col min="12" max="13" width="11.5" style="68" customWidth="1"/>
    <col min="14" max="14" width="12.5" style="68" bestFit="1" customWidth="1"/>
    <col min="15" max="16384" width="10.75" style="68"/>
  </cols>
  <sheetData>
    <row r="1" spans="2:77" ht="16.149999999999999" customHeight="1"/>
    <row r="2" spans="2:77" ht="26.25">
      <c r="B2" s="69" t="s">
        <v>193</v>
      </c>
      <c r="G2" s="70" t="s">
        <v>246</v>
      </c>
      <c r="H2" s="71" t="s">
        <v>196</v>
      </c>
      <c r="I2" s="72"/>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4"/>
    </row>
    <row r="3" spans="2:77">
      <c r="B3" s="75" t="s">
        <v>212</v>
      </c>
      <c r="G3" s="76" t="s">
        <v>286</v>
      </c>
      <c r="H3" s="77" t="s">
        <v>201</v>
      </c>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9"/>
    </row>
    <row r="4" spans="2:77" ht="78.75">
      <c r="B4" s="80" t="s">
        <v>245</v>
      </c>
      <c r="H4" s="81" t="s">
        <v>79</v>
      </c>
      <c r="I4" s="82" t="s">
        <v>2</v>
      </c>
      <c r="J4" s="82" t="s">
        <v>3</v>
      </c>
      <c r="K4" s="82" t="s">
        <v>4</v>
      </c>
      <c r="L4" s="82" t="s">
        <v>12</v>
      </c>
      <c r="M4" s="82" t="s">
        <v>13</v>
      </c>
      <c r="N4" s="82" t="s">
        <v>14</v>
      </c>
      <c r="O4" s="82" t="s">
        <v>15</v>
      </c>
      <c r="P4" s="82" t="s">
        <v>16</v>
      </c>
      <c r="Q4" s="82" t="s">
        <v>17</v>
      </c>
      <c r="R4" s="82" t="s">
        <v>18</v>
      </c>
      <c r="S4" s="82" t="s">
        <v>19</v>
      </c>
      <c r="T4" s="82" t="s">
        <v>20</v>
      </c>
      <c r="U4" s="82" t="s">
        <v>21</v>
      </c>
      <c r="V4" s="82" t="s">
        <v>22</v>
      </c>
      <c r="W4" s="82" t="s">
        <v>23</v>
      </c>
      <c r="X4" s="82" t="s">
        <v>24</v>
      </c>
      <c r="Y4" s="82" t="s">
        <v>25</v>
      </c>
      <c r="Z4" s="82" t="s">
        <v>26</v>
      </c>
      <c r="AA4" s="82" t="s">
        <v>27</v>
      </c>
      <c r="AB4" s="82" t="s">
        <v>28</v>
      </c>
      <c r="AC4" s="82" t="s">
        <v>29</v>
      </c>
      <c r="AD4" s="82" t="s">
        <v>30</v>
      </c>
      <c r="AE4" s="82" t="s">
        <v>31</v>
      </c>
      <c r="AF4" s="82" t="s">
        <v>32</v>
      </c>
      <c r="AG4" s="82" t="s">
        <v>33</v>
      </c>
      <c r="AH4" s="82" t="s">
        <v>34</v>
      </c>
      <c r="AI4" s="82" t="s">
        <v>35</v>
      </c>
      <c r="AJ4" s="82" t="s">
        <v>36</v>
      </c>
      <c r="AK4" s="82" t="s">
        <v>37</v>
      </c>
      <c r="AL4" s="82" t="s">
        <v>38</v>
      </c>
      <c r="AM4" s="82" t="s">
        <v>39</v>
      </c>
      <c r="AN4" s="82" t="s">
        <v>40</v>
      </c>
      <c r="AO4" s="82" t="s">
        <v>41</v>
      </c>
      <c r="AP4" s="82" t="s">
        <v>42</v>
      </c>
      <c r="AQ4" s="82" t="s">
        <v>43</v>
      </c>
      <c r="AR4" s="82" t="s">
        <v>44</v>
      </c>
      <c r="AS4" s="82" t="s">
        <v>45</v>
      </c>
      <c r="AT4" s="82" t="s">
        <v>46</v>
      </c>
      <c r="AU4" s="82" t="s">
        <v>47</v>
      </c>
      <c r="AV4" s="82" t="s">
        <v>48</v>
      </c>
      <c r="AW4" s="82" t="s">
        <v>49</v>
      </c>
      <c r="AX4" s="82" t="s">
        <v>50</v>
      </c>
      <c r="AY4" s="82" t="s">
        <v>51</v>
      </c>
      <c r="AZ4" s="82" t="s">
        <v>52</v>
      </c>
      <c r="BA4" s="82" t="s">
        <v>53</v>
      </c>
      <c r="BB4" s="82" t="s">
        <v>54</v>
      </c>
      <c r="BC4" s="82" t="s">
        <v>55</v>
      </c>
      <c r="BD4" s="82" t="s">
        <v>56</v>
      </c>
      <c r="BE4" s="82" t="s">
        <v>57</v>
      </c>
      <c r="BF4" s="82" t="s">
        <v>58</v>
      </c>
      <c r="BG4" s="82" t="s">
        <v>59</v>
      </c>
      <c r="BH4" s="82" t="s">
        <v>60</v>
      </c>
      <c r="BI4" s="82" t="s">
        <v>61</v>
      </c>
      <c r="BJ4" s="82" t="s">
        <v>62</v>
      </c>
      <c r="BK4" s="82" t="s">
        <v>63</v>
      </c>
      <c r="BL4" s="82" t="s">
        <v>64</v>
      </c>
      <c r="BM4" s="82" t="s">
        <v>65</v>
      </c>
      <c r="BN4" s="82" t="s">
        <v>66</v>
      </c>
      <c r="BO4" s="82" t="s">
        <v>67</v>
      </c>
      <c r="BP4" s="82" t="s">
        <v>68</v>
      </c>
      <c r="BQ4" s="82" t="s">
        <v>69</v>
      </c>
      <c r="BR4" s="82" t="s">
        <v>70</v>
      </c>
      <c r="BS4" s="82" t="s">
        <v>71</v>
      </c>
      <c r="BT4" s="82" t="s">
        <v>72</v>
      </c>
      <c r="BU4" s="82" t="s">
        <v>73</v>
      </c>
      <c r="BV4" s="82" t="s">
        <v>74</v>
      </c>
      <c r="BW4" s="82" t="s">
        <v>75</v>
      </c>
      <c r="BX4" s="82" t="s">
        <v>76</v>
      </c>
      <c r="BY4" s="83" t="s">
        <v>77</v>
      </c>
    </row>
    <row r="5" spans="2:77">
      <c r="B5" s="80"/>
      <c r="H5" s="84" t="s">
        <v>80</v>
      </c>
      <c r="I5" s="85">
        <v>891083092</v>
      </c>
      <c r="J5" s="85">
        <v>914807077</v>
      </c>
      <c r="K5" s="85">
        <v>989490168</v>
      </c>
      <c r="L5" s="86"/>
      <c r="M5" s="86"/>
      <c r="N5" s="87"/>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8"/>
    </row>
    <row r="6" spans="2:77">
      <c r="H6" s="89" t="s">
        <v>1</v>
      </c>
      <c r="I6" s="90" t="s">
        <v>10</v>
      </c>
      <c r="J6" s="90" t="s">
        <v>10</v>
      </c>
      <c r="K6" s="90" t="s">
        <v>10</v>
      </c>
      <c r="L6" s="90" t="s">
        <v>10</v>
      </c>
      <c r="M6" s="90" t="s">
        <v>10</v>
      </c>
      <c r="N6" s="90" t="s">
        <v>10</v>
      </c>
      <c r="O6" s="90" t="s">
        <v>10</v>
      </c>
      <c r="P6" s="90" t="s">
        <v>10</v>
      </c>
      <c r="Q6" s="90" t="s">
        <v>10</v>
      </c>
      <c r="R6" s="90" t="s">
        <v>10</v>
      </c>
      <c r="S6" s="90" t="s">
        <v>10</v>
      </c>
      <c r="T6" s="90" t="s">
        <v>10</v>
      </c>
      <c r="U6" s="90" t="s">
        <v>10</v>
      </c>
      <c r="V6" s="90" t="s">
        <v>10</v>
      </c>
      <c r="W6" s="90" t="s">
        <v>10</v>
      </c>
      <c r="X6" s="90" t="s">
        <v>10</v>
      </c>
      <c r="Y6" s="90" t="s">
        <v>10</v>
      </c>
      <c r="Z6" s="90" t="s">
        <v>10</v>
      </c>
      <c r="AA6" s="90" t="s">
        <v>10</v>
      </c>
      <c r="AB6" s="90" t="s">
        <v>10</v>
      </c>
      <c r="AC6" s="90" t="s">
        <v>10</v>
      </c>
      <c r="AD6" s="90" t="s">
        <v>10</v>
      </c>
      <c r="AE6" s="90" t="s">
        <v>10</v>
      </c>
      <c r="AF6" s="90" t="s">
        <v>10</v>
      </c>
      <c r="AG6" s="90" t="s">
        <v>10</v>
      </c>
      <c r="AH6" s="90" t="s">
        <v>10</v>
      </c>
      <c r="AI6" s="90" t="s">
        <v>10</v>
      </c>
      <c r="AJ6" s="90" t="s">
        <v>10</v>
      </c>
      <c r="AK6" s="90" t="s">
        <v>10</v>
      </c>
      <c r="AL6" s="90" t="s">
        <v>10</v>
      </c>
      <c r="AM6" s="90" t="s">
        <v>10</v>
      </c>
      <c r="AN6" s="90" t="s">
        <v>10</v>
      </c>
      <c r="AO6" s="90" t="s">
        <v>10</v>
      </c>
      <c r="AP6" s="90" t="s">
        <v>10</v>
      </c>
      <c r="AQ6" s="90" t="s">
        <v>10</v>
      </c>
      <c r="AR6" s="90" t="s">
        <v>10</v>
      </c>
      <c r="AS6" s="90" t="s">
        <v>10</v>
      </c>
      <c r="AT6" s="90" t="s">
        <v>10</v>
      </c>
      <c r="AU6" s="90" t="s">
        <v>10</v>
      </c>
      <c r="AV6" s="90" t="s">
        <v>10</v>
      </c>
      <c r="AW6" s="90" t="s">
        <v>10</v>
      </c>
      <c r="AX6" s="90" t="s">
        <v>10</v>
      </c>
      <c r="AY6" s="90" t="s">
        <v>10</v>
      </c>
      <c r="AZ6" s="90" t="s">
        <v>10</v>
      </c>
      <c r="BA6" s="90" t="s">
        <v>10</v>
      </c>
      <c r="BB6" s="90" t="s">
        <v>10</v>
      </c>
      <c r="BC6" s="90" t="s">
        <v>10</v>
      </c>
      <c r="BD6" s="90" t="s">
        <v>10</v>
      </c>
      <c r="BE6" s="90" t="s">
        <v>10</v>
      </c>
      <c r="BF6" s="90" t="s">
        <v>10</v>
      </c>
      <c r="BG6" s="90" t="s">
        <v>10</v>
      </c>
      <c r="BH6" s="90" t="s">
        <v>10</v>
      </c>
      <c r="BI6" s="90" t="s">
        <v>10</v>
      </c>
      <c r="BJ6" s="90" t="s">
        <v>10</v>
      </c>
      <c r="BK6" s="90" t="s">
        <v>10</v>
      </c>
      <c r="BL6" s="90" t="s">
        <v>10</v>
      </c>
      <c r="BM6" s="90" t="s">
        <v>10</v>
      </c>
      <c r="BN6" s="90" t="s">
        <v>10</v>
      </c>
      <c r="BO6" s="90" t="s">
        <v>10</v>
      </c>
      <c r="BP6" s="90" t="s">
        <v>10</v>
      </c>
      <c r="BQ6" s="90" t="s">
        <v>10</v>
      </c>
      <c r="BR6" s="90" t="s">
        <v>10</v>
      </c>
      <c r="BS6" s="90" t="s">
        <v>10</v>
      </c>
      <c r="BT6" s="90" t="s">
        <v>10</v>
      </c>
      <c r="BU6" s="90" t="s">
        <v>10</v>
      </c>
      <c r="BV6" s="90" t="s">
        <v>10</v>
      </c>
      <c r="BW6" s="90" t="s">
        <v>10</v>
      </c>
      <c r="BX6" s="90" t="s">
        <v>10</v>
      </c>
      <c r="BY6" s="91" t="s">
        <v>10</v>
      </c>
    </row>
    <row r="7" spans="2:77" ht="62.1" customHeight="1">
      <c r="B7" s="71" t="s">
        <v>195</v>
      </c>
      <c r="C7" s="73"/>
      <c r="D7" s="73"/>
      <c r="E7" s="240" t="s">
        <v>260</v>
      </c>
      <c r="F7" s="241"/>
      <c r="G7" s="242"/>
      <c r="H7" s="237" t="s">
        <v>247</v>
      </c>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row>
    <row r="8" spans="2:77" ht="57.75" customHeight="1">
      <c r="B8" s="230" t="s">
        <v>204</v>
      </c>
      <c r="C8" s="235"/>
      <c r="D8" s="236"/>
      <c r="E8" s="230" t="s">
        <v>248</v>
      </c>
      <c r="F8" s="235"/>
      <c r="G8" s="236"/>
      <c r="H8" s="239" t="s">
        <v>205</v>
      </c>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row>
    <row r="9" spans="2:77">
      <c r="B9" s="92" t="s">
        <v>192</v>
      </c>
      <c r="C9" s="93"/>
      <c r="D9" s="13" t="s">
        <v>109</v>
      </c>
      <c r="E9" s="14" t="s">
        <v>11</v>
      </c>
      <c r="F9" s="13" t="s">
        <v>235</v>
      </c>
      <c r="G9" s="13" t="s">
        <v>243</v>
      </c>
      <c r="H9" s="94" t="s">
        <v>78</v>
      </c>
      <c r="I9" s="95">
        <f t="shared" ref="I9:N9" si="0">SUM(I11:I54)</f>
        <v>-22762</v>
      </c>
      <c r="J9" s="95">
        <f t="shared" si="0"/>
        <v>10341612</v>
      </c>
      <c r="K9" s="95">
        <f t="shared" si="0"/>
        <v>-18710</v>
      </c>
      <c r="L9" s="95">
        <f t="shared" si="0"/>
        <v>4779</v>
      </c>
      <c r="M9" s="95">
        <f t="shared" si="0"/>
        <v>-589625</v>
      </c>
      <c r="N9" s="95">
        <f t="shared" si="0"/>
        <v>33305</v>
      </c>
      <c r="O9" s="95">
        <f t="shared" ref="O9:BY9" si="1">SUM(O11:O54)</f>
        <v>-38891</v>
      </c>
      <c r="P9" s="95">
        <f t="shared" si="1"/>
        <v>-47810</v>
      </c>
      <c r="Q9" s="95">
        <f t="shared" si="1"/>
        <v>1852737</v>
      </c>
      <c r="R9" s="95">
        <f t="shared" si="1"/>
        <v>187192.58</v>
      </c>
      <c r="S9" s="95">
        <f t="shared" si="1"/>
        <v>-122270.41</v>
      </c>
      <c r="T9" s="95">
        <f t="shared" si="1"/>
        <v>15436034</v>
      </c>
      <c r="U9" s="95">
        <f t="shared" si="1"/>
        <v>176068</v>
      </c>
      <c r="V9" s="95">
        <f t="shared" si="1"/>
        <v>-77620</v>
      </c>
      <c r="W9" s="95">
        <f t="shared" si="1"/>
        <v>-1429916.44</v>
      </c>
      <c r="X9" s="95">
        <f t="shared" si="1"/>
        <v>2642755</v>
      </c>
      <c r="Y9" s="95">
        <f t="shared" si="1"/>
        <v>-7985</v>
      </c>
      <c r="Z9" s="95">
        <f t="shared" si="1"/>
        <v>-365272</v>
      </c>
      <c r="AA9" s="95">
        <f t="shared" si="1"/>
        <v>-137362</v>
      </c>
      <c r="AB9" s="95">
        <f t="shared" si="1"/>
        <v>9264035</v>
      </c>
      <c r="AC9" s="95">
        <f t="shared" si="1"/>
        <v>0</v>
      </c>
      <c r="AD9" s="95">
        <f t="shared" si="1"/>
        <v>1179842</v>
      </c>
      <c r="AE9" s="95">
        <f t="shared" si="1"/>
        <v>-14519</v>
      </c>
      <c r="AF9" s="95">
        <f t="shared" si="1"/>
        <v>32517725</v>
      </c>
      <c r="AG9" s="95">
        <f t="shared" si="1"/>
        <v>157583</v>
      </c>
      <c r="AH9" s="95">
        <f t="shared" si="1"/>
        <v>-84686</v>
      </c>
      <c r="AI9" s="95">
        <f t="shared" si="1"/>
        <v>-379675</v>
      </c>
      <c r="AJ9" s="95">
        <f t="shared" si="1"/>
        <v>2707073</v>
      </c>
      <c r="AK9" s="95">
        <f t="shared" si="1"/>
        <v>-12791</v>
      </c>
      <c r="AL9" s="95">
        <f t="shared" si="1"/>
        <v>1437624</v>
      </c>
      <c r="AM9" s="95">
        <f t="shared" si="1"/>
        <v>487678</v>
      </c>
      <c r="AN9" s="95">
        <f t="shared" si="1"/>
        <v>-50878</v>
      </c>
      <c r="AO9" s="95">
        <f t="shared" si="1"/>
        <v>0</v>
      </c>
      <c r="AP9" s="95">
        <f t="shared" si="1"/>
        <v>2323280</v>
      </c>
      <c r="AQ9" s="95">
        <f t="shared" si="1"/>
        <v>-707208</v>
      </c>
      <c r="AR9" s="95">
        <f t="shared" si="1"/>
        <v>13689053</v>
      </c>
      <c r="AS9" s="95">
        <f t="shared" si="1"/>
        <v>-268927</v>
      </c>
      <c r="AT9" s="95">
        <f t="shared" si="1"/>
        <v>569316.17000000004</v>
      </c>
      <c r="AU9" s="95">
        <f t="shared" si="1"/>
        <v>2</v>
      </c>
      <c r="AV9" s="95">
        <f t="shared" si="1"/>
        <v>311</v>
      </c>
      <c r="AW9" s="95">
        <f t="shared" si="1"/>
        <v>228751</v>
      </c>
      <c r="AX9" s="95">
        <f t="shared" si="1"/>
        <v>-26715</v>
      </c>
      <c r="AY9" s="95">
        <f t="shared" si="1"/>
        <v>-539013</v>
      </c>
      <c r="AZ9" s="95">
        <f t="shared" si="1"/>
        <v>-524337</v>
      </c>
      <c r="BA9" s="95">
        <f t="shared" si="1"/>
        <v>-646001</v>
      </c>
      <c r="BB9" s="95">
        <f t="shared" si="1"/>
        <v>146929996</v>
      </c>
      <c r="BC9" s="95">
        <f t="shared" si="1"/>
        <v>-11919</v>
      </c>
      <c r="BD9" s="95">
        <f t="shared" si="1"/>
        <v>-230237</v>
      </c>
      <c r="BE9" s="95">
        <f t="shared" si="1"/>
        <v>-328388</v>
      </c>
      <c r="BF9" s="95">
        <f t="shared" si="1"/>
        <v>4854</v>
      </c>
      <c r="BG9" s="95">
        <f t="shared" si="1"/>
        <v>-229425</v>
      </c>
      <c r="BH9" s="95">
        <f t="shared" si="1"/>
        <v>0</v>
      </c>
      <c r="BI9" s="95">
        <f t="shared" si="1"/>
        <v>-518272.41</v>
      </c>
      <c r="BJ9" s="95">
        <f t="shared" si="1"/>
        <v>916705.57</v>
      </c>
      <c r="BK9" s="95">
        <f t="shared" si="1"/>
        <v>869556</v>
      </c>
      <c r="BL9" s="95">
        <f t="shared" si="1"/>
        <v>-113336</v>
      </c>
      <c r="BM9" s="95">
        <f t="shared" si="1"/>
        <v>-156575.28</v>
      </c>
      <c r="BN9" s="95">
        <f t="shared" si="1"/>
        <v>3097146</v>
      </c>
      <c r="BO9" s="95">
        <f t="shared" si="1"/>
        <v>128248457</v>
      </c>
      <c r="BP9" s="95">
        <f t="shared" si="1"/>
        <v>-13773</v>
      </c>
      <c r="BQ9" s="95">
        <f t="shared" si="1"/>
        <v>-354802</v>
      </c>
      <c r="BR9" s="95">
        <f t="shared" si="1"/>
        <v>-191267</v>
      </c>
      <c r="BS9" s="95">
        <f t="shared" si="1"/>
        <v>403140</v>
      </c>
      <c r="BT9" s="95">
        <f t="shared" si="1"/>
        <v>27646632</v>
      </c>
      <c r="BU9" s="95">
        <f t="shared" si="1"/>
        <v>-79993</v>
      </c>
      <c r="BV9" s="95">
        <f t="shared" si="1"/>
        <v>-464900</v>
      </c>
      <c r="BW9" s="95">
        <f t="shared" si="1"/>
        <v>-108028</v>
      </c>
      <c r="BX9" s="95">
        <f t="shared" si="1"/>
        <v>-252258.15000000002</v>
      </c>
      <c r="BY9" s="95">
        <f t="shared" si="1"/>
        <v>-662887</v>
      </c>
    </row>
    <row r="10" spans="2:77">
      <c r="B10" s="96" t="s">
        <v>116</v>
      </c>
      <c r="C10" s="97" t="s">
        <v>117</v>
      </c>
      <c r="D10" s="3"/>
      <c r="E10" s="16"/>
      <c r="F10" s="24"/>
      <c r="G10" s="25"/>
      <c r="H10" s="15">
        <f t="shared" ref="H10:H53" si="2">SUM(I10:BY10)</f>
        <v>0</v>
      </c>
    </row>
    <row r="11" spans="2:77">
      <c r="B11" s="98" t="s">
        <v>118</v>
      </c>
      <c r="C11" s="99" t="s">
        <v>119</v>
      </c>
      <c r="D11" s="2"/>
      <c r="E11" s="16"/>
      <c r="F11" s="21"/>
      <c r="G11" s="25"/>
      <c r="H11" s="15">
        <f t="shared" si="2"/>
        <v>0</v>
      </c>
    </row>
    <row r="12" spans="2:77">
      <c r="B12" s="100" t="s">
        <v>120</v>
      </c>
      <c r="C12" s="1" t="s">
        <v>121</v>
      </c>
      <c r="D12" s="12" t="s">
        <v>7</v>
      </c>
      <c r="E12" s="16" t="s">
        <v>291</v>
      </c>
      <c r="F12" s="21" t="s">
        <v>236</v>
      </c>
      <c r="G12" s="25"/>
      <c r="H12" s="15">
        <f t="shared" si="2"/>
        <v>0</v>
      </c>
    </row>
    <row r="13" spans="2:77">
      <c r="B13" s="100" t="s">
        <v>122</v>
      </c>
      <c r="C13" s="1" t="s">
        <v>123</v>
      </c>
      <c r="D13" s="12" t="s">
        <v>7</v>
      </c>
      <c r="E13" s="16" t="s">
        <v>292</v>
      </c>
      <c r="F13" s="21" t="s">
        <v>236</v>
      </c>
      <c r="G13" s="25">
        <v>228670845.63</v>
      </c>
      <c r="H13" s="15">
        <f>SUM(I13:BY13)</f>
        <v>228670845.63</v>
      </c>
      <c r="I13" s="68">
        <v>-22762</v>
      </c>
      <c r="J13" s="68">
        <v>10281480</v>
      </c>
      <c r="K13" s="68">
        <v>-18710</v>
      </c>
      <c r="L13" s="68">
        <v>4779</v>
      </c>
      <c r="M13" s="68">
        <v>-652825</v>
      </c>
      <c r="N13" s="68">
        <v>-101407</v>
      </c>
      <c r="O13" s="68">
        <v>-38891</v>
      </c>
      <c r="P13" s="68">
        <v>-47810</v>
      </c>
      <c r="Q13" s="68">
        <v>1786015</v>
      </c>
      <c r="R13" s="68">
        <v>187192.58</v>
      </c>
      <c r="S13" s="68">
        <v>-122270.41</v>
      </c>
      <c r="T13" s="68">
        <v>15145455</v>
      </c>
      <c r="U13" s="68">
        <v>176068</v>
      </c>
      <c r="V13" s="68">
        <v>-77620</v>
      </c>
      <c r="W13" s="68">
        <v>-1467636.44</v>
      </c>
      <c r="X13" s="68">
        <v>2625595</v>
      </c>
      <c r="Y13" s="68">
        <v>-7985</v>
      </c>
      <c r="Z13" s="68">
        <v>-370914</v>
      </c>
      <c r="AA13" s="68">
        <v>-137362</v>
      </c>
      <c r="AB13" s="68">
        <v>9212315</v>
      </c>
      <c r="AC13" s="68">
        <v>0</v>
      </c>
      <c r="AD13" s="68">
        <v>1179842</v>
      </c>
      <c r="AE13" s="68">
        <v>-14519</v>
      </c>
      <c r="AF13" s="68">
        <v>32463676</v>
      </c>
      <c r="AG13" s="68">
        <v>157583</v>
      </c>
      <c r="AH13" s="68">
        <v>-84686</v>
      </c>
      <c r="AI13" s="68">
        <v>-379675</v>
      </c>
      <c r="AJ13" s="68">
        <v>2677933</v>
      </c>
      <c r="AK13" s="68">
        <v>-10391</v>
      </c>
      <c r="AL13" s="68">
        <v>1437624</v>
      </c>
      <c r="AM13" s="68">
        <v>487678</v>
      </c>
      <c r="AN13" s="68">
        <v>-50878</v>
      </c>
      <c r="AO13" s="68">
        <v>0</v>
      </c>
      <c r="AP13" s="68">
        <v>2247582</v>
      </c>
      <c r="AQ13" s="68">
        <v>-707103</v>
      </c>
      <c r="AR13" s="68">
        <v>13617787</v>
      </c>
      <c r="AS13" s="68">
        <v>-268927</v>
      </c>
      <c r="AT13" s="68">
        <v>569316.17000000004</v>
      </c>
      <c r="AU13" s="68">
        <v>2</v>
      </c>
      <c r="AV13" s="68">
        <v>311</v>
      </c>
      <c r="AW13" s="68">
        <v>228751</v>
      </c>
      <c r="AX13" s="68">
        <v>-26715</v>
      </c>
      <c r="AY13" s="68">
        <v>-540156</v>
      </c>
      <c r="AZ13" s="68">
        <v>-524337</v>
      </c>
      <c r="BA13" s="68">
        <v>-646001</v>
      </c>
      <c r="BB13" s="68">
        <v>0</v>
      </c>
      <c r="BC13" s="68">
        <v>-11919</v>
      </c>
      <c r="BD13" s="68">
        <v>-230237</v>
      </c>
      <c r="BE13" s="68">
        <v>-328641</v>
      </c>
      <c r="BF13" s="68">
        <v>4854</v>
      </c>
      <c r="BG13" s="68">
        <v>-229425</v>
      </c>
      <c r="BH13" s="68">
        <v>0</v>
      </c>
      <c r="BI13" s="68">
        <v>-518272.41</v>
      </c>
      <c r="BJ13" s="68">
        <v>809615.57</v>
      </c>
      <c r="BK13" s="68">
        <v>869556</v>
      </c>
      <c r="BL13" s="68">
        <v>-113336</v>
      </c>
      <c r="BM13" s="68">
        <v>-156575.28</v>
      </c>
      <c r="BN13" s="68">
        <v>3097146</v>
      </c>
      <c r="BO13" s="68">
        <v>111686465</v>
      </c>
      <c r="BP13" s="68">
        <v>-13773</v>
      </c>
      <c r="BQ13" s="68">
        <v>-410584</v>
      </c>
      <c r="BR13" s="68">
        <v>-191267</v>
      </c>
      <c r="BS13" s="68">
        <v>321288</v>
      </c>
      <c r="BT13" s="68">
        <v>27570912</v>
      </c>
      <c r="BU13" s="68">
        <v>-79993</v>
      </c>
      <c r="BV13" s="68">
        <v>-464900</v>
      </c>
      <c r="BW13" s="68">
        <v>-108028</v>
      </c>
      <c r="BX13" s="68">
        <v>-281178.15000000002</v>
      </c>
      <c r="BY13" s="68">
        <v>-718266</v>
      </c>
    </row>
    <row r="14" spans="2:77">
      <c r="B14" s="100" t="s">
        <v>124</v>
      </c>
      <c r="C14" s="1" t="s">
        <v>125</v>
      </c>
      <c r="D14" s="12" t="s">
        <v>5</v>
      </c>
      <c r="E14" s="16"/>
      <c r="F14" s="21"/>
      <c r="G14" s="25"/>
      <c r="H14" s="15">
        <f t="shared" si="2"/>
        <v>0</v>
      </c>
    </row>
    <row r="15" spans="2:77">
      <c r="B15" s="100" t="s">
        <v>126</v>
      </c>
      <c r="C15" s="1" t="s">
        <v>127</v>
      </c>
      <c r="D15" s="12" t="s">
        <v>6</v>
      </c>
      <c r="E15" s="16"/>
      <c r="F15" s="21"/>
      <c r="G15" s="25"/>
      <c r="H15" s="15">
        <f t="shared" si="2"/>
        <v>0</v>
      </c>
    </row>
    <row r="16" spans="2:77">
      <c r="B16" s="101" t="s">
        <v>128</v>
      </c>
      <c r="C16" s="99" t="s">
        <v>129</v>
      </c>
      <c r="D16" s="2"/>
      <c r="E16" s="16"/>
      <c r="F16" s="21"/>
      <c r="G16" s="25"/>
      <c r="H16" s="15">
        <f t="shared" si="2"/>
        <v>0</v>
      </c>
    </row>
    <row r="17" spans="2:77">
      <c r="B17" s="100" t="s">
        <v>130</v>
      </c>
      <c r="C17" s="1" t="s">
        <v>131</v>
      </c>
      <c r="D17" s="12" t="s">
        <v>6</v>
      </c>
      <c r="E17" s="16"/>
      <c r="F17" s="21"/>
      <c r="G17" s="25"/>
      <c r="H17" s="15">
        <f t="shared" si="2"/>
        <v>0</v>
      </c>
    </row>
    <row r="18" spans="2:77">
      <c r="B18" s="100" t="s">
        <v>132</v>
      </c>
      <c r="C18" s="1" t="s">
        <v>133</v>
      </c>
      <c r="D18" s="12" t="s">
        <v>6</v>
      </c>
      <c r="E18" s="16"/>
      <c r="F18" s="21"/>
      <c r="G18" s="25"/>
      <c r="H18" s="15">
        <f t="shared" si="2"/>
        <v>0</v>
      </c>
    </row>
    <row r="19" spans="2:77">
      <c r="B19" s="100" t="s">
        <v>134</v>
      </c>
      <c r="C19" s="1" t="s">
        <v>135</v>
      </c>
      <c r="D19" s="12" t="s">
        <v>6</v>
      </c>
      <c r="E19" s="16"/>
      <c r="F19" s="21"/>
      <c r="G19" s="25"/>
      <c r="H19" s="15">
        <f t="shared" si="2"/>
        <v>0</v>
      </c>
    </row>
    <row r="20" spans="2:77">
      <c r="B20" s="101" t="s">
        <v>136</v>
      </c>
      <c r="C20" s="99" t="s">
        <v>137</v>
      </c>
      <c r="D20" s="3"/>
      <c r="E20" s="16"/>
      <c r="F20" s="21"/>
      <c r="G20" s="25"/>
      <c r="H20" s="15">
        <f t="shared" si="2"/>
        <v>0</v>
      </c>
    </row>
    <row r="21" spans="2:77">
      <c r="B21" s="100" t="s">
        <v>138</v>
      </c>
      <c r="C21" s="1" t="s">
        <v>139</v>
      </c>
      <c r="D21" s="12" t="s">
        <v>7</v>
      </c>
      <c r="E21" s="16" t="s">
        <v>241</v>
      </c>
      <c r="F21" s="21" t="s">
        <v>237</v>
      </c>
      <c r="G21" s="25">
        <v>1781115</v>
      </c>
      <c r="H21" s="15">
        <f t="shared" si="2"/>
        <v>1781115</v>
      </c>
      <c r="J21" s="68">
        <v>34860</v>
      </c>
      <c r="M21" s="68">
        <v>61499</v>
      </c>
      <c r="N21" s="68">
        <v>62064</v>
      </c>
      <c r="Q21" s="68">
        <v>66722</v>
      </c>
      <c r="T21" s="68">
        <v>63687</v>
      </c>
      <c r="W21" s="68">
        <v>37720</v>
      </c>
      <c r="X21" s="68">
        <v>17160</v>
      </c>
      <c r="Z21" s="68">
        <v>5642</v>
      </c>
      <c r="AB21" s="68">
        <v>51720</v>
      </c>
      <c r="AF21" s="68">
        <v>8720</v>
      </c>
      <c r="AJ21" s="68">
        <v>9240</v>
      </c>
      <c r="AK21" s="68">
        <v>-2400</v>
      </c>
      <c r="AP21" s="68">
        <v>75698</v>
      </c>
      <c r="AQ21" s="68">
        <v>-1740</v>
      </c>
      <c r="AR21" s="68">
        <v>36546</v>
      </c>
      <c r="BJ21" s="68">
        <v>107090</v>
      </c>
      <c r="BO21" s="68">
        <v>877497</v>
      </c>
      <c r="BQ21" s="68">
        <v>55782</v>
      </c>
      <c r="BS21" s="68">
        <v>59874</v>
      </c>
      <c r="BT21" s="68">
        <v>75720</v>
      </c>
      <c r="BX21" s="68">
        <v>28920</v>
      </c>
      <c r="BY21" s="68">
        <v>49094</v>
      </c>
    </row>
    <row r="22" spans="2:77">
      <c r="B22" s="100" t="s">
        <v>140</v>
      </c>
      <c r="C22" s="1" t="s">
        <v>141</v>
      </c>
      <c r="D22" s="12" t="s">
        <v>7</v>
      </c>
      <c r="E22" s="16" t="s">
        <v>240</v>
      </c>
      <c r="F22" s="21" t="s">
        <v>237</v>
      </c>
      <c r="G22" s="25">
        <v>2251322</v>
      </c>
      <c r="H22" s="15">
        <f t="shared" si="2"/>
        <v>2251322</v>
      </c>
      <c r="I22" s="102"/>
      <c r="J22" s="102">
        <v>26460</v>
      </c>
      <c r="K22" s="102"/>
      <c r="L22" s="102"/>
      <c r="M22" s="102"/>
      <c r="N22" s="102">
        <v>72648</v>
      </c>
      <c r="O22" s="102"/>
      <c r="P22" s="102"/>
      <c r="Q22" s="102"/>
      <c r="R22" s="102"/>
      <c r="S22" s="102"/>
      <c r="T22" s="102">
        <v>226892</v>
      </c>
      <c r="U22" s="102"/>
      <c r="V22" s="102"/>
      <c r="W22" s="102"/>
      <c r="X22" s="102"/>
      <c r="Y22" s="102"/>
      <c r="Z22" s="102"/>
      <c r="AA22" s="102"/>
      <c r="AB22" s="102"/>
      <c r="AC22" s="102"/>
      <c r="AD22" s="102"/>
      <c r="AE22" s="102"/>
      <c r="AF22" s="102">
        <v>45329</v>
      </c>
      <c r="AG22" s="102"/>
      <c r="AH22" s="102"/>
      <c r="AI22" s="102"/>
      <c r="AJ22" s="102">
        <v>19900</v>
      </c>
      <c r="AK22" s="102"/>
      <c r="AL22" s="102"/>
      <c r="AM22" s="102"/>
      <c r="AN22" s="102"/>
      <c r="AO22" s="102"/>
      <c r="AP22" s="102"/>
      <c r="AQ22" s="102"/>
      <c r="AR22" s="102">
        <v>34720</v>
      </c>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v>1797495</v>
      </c>
      <c r="BP22" s="102"/>
      <c r="BQ22" s="102"/>
      <c r="BR22" s="102"/>
      <c r="BS22" s="102">
        <v>21978</v>
      </c>
      <c r="BT22" s="102"/>
      <c r="BU22" s="102"/>
      <c r="BV22" s="102"/>
      <c r="BW22" s="102"/>
      <c r="BX22" s="102"/>
      <c r="BY22" s="102">
        <v>5900</v>
      </c>
    </row>
    <row r="23" spans="2:77">
      <c r="B23" s="100" t="s">
        <v>140</v>
      </c>
      <c r="C23" s="1" t="s">
        <v>141</v>
      </c>
      <c r="D23" s="12" t="s">
        <v>7</v>
      </c>
      <c r="E23" s="16" t="s">
        <v>239</v>
      </c>
      <c r="F23" s="1" t="s">
        <v>238</v>
      </c>
      <c r="G23" s="26">
        <v>3929</v>
      </c>
      <c r="H23" s="15">
        <f t="shared" si="2"/>
        <v>3929</v>
      </c>
      <c r="I23" s="102"/>
      <c r="J23" s="102">
        <v>-1188</v>
      </c>
      <c r="K23" s="102"/>
      <c r="L23" s="102"/>
      <c r="M23" s="102">
        <v>1701</v>
      </c>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v>1635</v>
      </c>
      <c r="AR23" s="102"/>
      <c r="AS23" s="102"/>
      <c r="AT23" s="102"/>
      <c r="AU23" s="102"/>
      <c r="AV23" s="102"/>
      <c r="AW23" s="102"/>
      <c r="AX23" s="102"/>
      <c r="AY23" s="102">
        <v>1143</v>
      </c>
      <c r="AZ23" s="102"/>
      <c r="BA23" s="102"/>
      <c r="BB23" s="102"/>
      <c r="BC23" s="102"/>
      <c r="BD23" s="102"/>
      <c r="BE23" s="102">
        <v>253</v>
      </c>
      <c r="BF23" s="102"/>
      <c r="BG23" s="102"/>
      <c r="BH23" s="102"/>
      <c r="BI23" s="102"/>
      <c r="BJ23" s="102"/>
      <c r="BK23" s="102"/>
      <c r="BL23" s="102"/>
      <c r="BM23" s="102"/>
      <c r="BN23" s="102"/>
      <c r="BO23" s="102"/>
      <c r="BP23" s="102"/>
      <c r="BQ23" s="102"/>
      <c r="BR23" s="102"/>
      <c r="BS23" s="102"/>
      <c r="BT23" s="102"/>
      <c r="BU23" s="102"/>
      <c r="BV23" s="102"/>
      <c r="BW23" s="102"/>
      <c r="BX23" s="102"/>
      <c r="BY23" s="102">
        <v>385</v>
      </c>
    </row>
    <row r="24" spans="2:77">
      <c r="B24" s="100" t="s">
        <v>142</v>
      </c>
      <c r="C24" s="1" t="s">
        <v>143</v>
      </c>
      <c r="D24" s="12" t="s">
        <v>6</v>
      </c>
      <c r="E24" s="16"/>
      <c r="F24" s="21"/>
      <c r="G24" s="25"/>
      <c r="H24" s="15">
        <f t="shared" si="2"/>
        <v>0</v>
      </c>
    </row>
    <row r="25" spans="2:77">
      <c r="B25" s="98" t="s">
        <v>144</v>
      </c>
      <c r="C25" s="99" t="s">
        <v>145</v>
      </c>
      <c r="D25" s="3"/>
      <c r="E25" s="16"/>
      <c r="F25" s="21"/>
      <c r="G25" s="25"/>
      <c r="H25" s="15">
        <f t="shared" si="2"/>
        <v>0</v>
      </c>
    </row>
    <row r="26" spans="2:77">
      <c r="B26" s="100" t="s">
        <v>146</v>
      </c>
      <c r="C26" s="1" t="s">
        <v>147</v>
      </c>
      <c r="D26" s="12" t="s">
        <v>6</v>
      </c>
      <c r="E26" s="16"/>
      <c r="F26" s="21"/>
      <c r="G26" s="25"/>
      <c r="H26" s="15">
        <f t="shared" si="2"/>
        <v>0</v>
      </c>
    </row>
    <row r="27" spans="2:77">
      <c r="B27" s="100" t="s">
        <v>148</v>
      </c>
      <c r="C27" s="1" t="s">
        <v>149</v>
      </c>
      <c r="D27" s="12" t="s">
        <v>6</v>
      </c>
      <c r="E27" s="16"/>
      <c r="F27" s="21"/>
      <c r="G27" s="25"/>
      <c r="H27" s="15">
        <f t="shared" si="2"/>
        <v>0</v>
      </c>
    </row>
    <row r="28" spans="2:77">
      <c r="B28" s="100" t="s">
        <v>150</v>
      </c>
      <c r="C28" s="1" t="s">
        <v>151</v>
      </c>
      <c r="D28" s="19" t="s">
        <v>6</v>
      </c>
      <c r="E28" s="16"/>
      <c r="F28" s="21"/>
      <c r="G28" s="25"/>
      <c r="H28" s="15">
        <f t="shared" si="2"/>
        <v>0</v>
      </c>
    </row>
    <row r="29" spans="2:77">
      <c r="B29" s="100" t="s">
        <v>152</v>
      </c>
      <c r="C29" s="1" t="s">
        <v>153</v>
      </c>
      <c r="D29" s="12" t="s">
        <v>6</v>
      </c>
      <c r="E29" s="16"/>
      <c r="F29" s="21"/>
      <c r="G29" s="25"/>
      <c r="H29" s="15">
        <f t="shared" si="2"/>
        <v>0</v>
      </c>
    </row>
    <row r="30" spans="2:77">
      <c r="B30" s="103"/>
      <c r="C30" s="1"/>
      <c r="D30" s="3"/>
      <c r="E30" s="16"/>
      <c r="F30" s="21"/>
      <c r="G30" s="25"/>
      <c r="H30" s="15">
        <f t="shared" si="2"/>
        <v>0</v>
      </c>
    </row>
    <row r="31" spans="2:77">
      <c r="B31" s="104" t="s">
        <v>154</v>
      </c>
      <c r="C31" s="97" t="s">
        <v>155</v>
      </c>
      <c r="D31" s="2"/>
      <c r="E31" s="16"/>
      <c r="F31" s="21"/>
      <c r="G31" s="25"/>
      <c r="H31" s="15">
        <f t="shared" si="2"/>
        <v>0</v>
      </c>
    </row>
    <row r="32" spans="2:77">
      <c r="B32" s="100" t="s">
        <v>156</v>
      </c>
      <c r="C32" s="1" t="s">
        <v>157</v>
      </c>
      <c r="D32" s="12" t="s">
        <v>5</v>
      </c>
      <c r="E32" s="16"/>
      <c r="F32" s="21"/>
      <c r="G32" s="25"/>
      <c r="H32" s="15">
        <f t="shared" si="2"/>
        <v>0</v>
      </c>
    </row>
    <row r="33" spans="2:77">
      <c r="B33" s="103"/>
      <c r="C33" s="105"/>
      <c r="D33" s="3"/>
      <c r="E33" s="16"/>
      <c r="F33" s="21"/>
      <c r="G33" s="25"/>
      <c r="H33" s="15">
        <f t="shared" si="2"/>
        <v>0</v>
      </c>
    </row>
    <row r="34" spans="2:77">
      <c r="B34" s="104" t="s">
        <v>158</v>
      </c>
      <c r="C34" s="97" t="s">
        <v>0</v>
      </c>
      <c r="D34" s="3"/>
      <c r="E34" s="16"/>
      <c r="F34" s="21"/>
      <c r="G34" s="25"/>
      <c r="H34" s="15">
        <f t="shared" si="2"/>
        <v>0</v>
      </c>
    </row>
    <row r="35" spans="2:77">
      <c r="B35" s="101" t="s">
        <v>159</v>
      </c>
      <c r="C35" s="99" t="s">
        <v>160</v>
      </c>
      <c r="D35" s="3"/>
      <c r="E35" s="16"/>
      <c r="F35" s="21"/>
      <c r="G35" s="25"/>
      <c r="H35" s="15">
        <f t="shared" si="2"/>
        <v>0</v>
      </c>
    </row>
    <row r="36" spans="2:77">
      <c r="B36" s="101" t="s">
        <v>161</v>
      </c>
      <c r="C36" s="99" t="s">
        <v>162</v>
      </c>
      <c r="D36" s="3"/>
      <c r="E36" s="16"/>
      <c r="F36" s="21"/>
      <c r="G36" s="25"/>
      <c r="H36" s="15">
        <f t="shared" si="2"/>
        <v>0</v>
      </c>
    </row>
    <row r="37" spans="2:77">
      <c r="B37" s="100" t="s">
        <v>163</v>
      </c>
      <c r="C37" s="1" t="s">
        <v>164</v>
      </c>
      <c r="D37" s="12" t="s">
        <v>6</v>
      </c>
      <c r="E37" s="16"/>
      <c r="F37" s="21"/>
      <c r="G37" s="25"/>
      <c r="H37" s="15">
        <f t="shared" si="2"/>
        <v>0</v>
      </c>
    </row>
    <row r="38" spans="2:77">
      <c r="B38" s="100" t="s">
        <v>165</v>
      </c>
      <c r="C38" s="1" t="s">
        <v>166</v>
      </c>
      <c r="D38" s="12" t="s">
        <v>7</v>
      </c>
      <c r="E38" s="5" t="s">
        <v>9</v>
      </c>
      <c r="F38" s="1" t="s">
        <v>110</v>
      </c>
      <c r="G38" s="26">
        <v>13887000</v>
      </c>
      <c r="H38" s="15">
        <f t="shared" si="2"/>
        <v>13887000</v>
      </c>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v>13887000</v>
      </c>
      <c r="BP38" s="102"/>
      <c r="BQ38" s="102"/>
      <c r="BR38" s="102"/>
      <c r="BS38" s="102"/>
      <c r="BT38" s="102"/>
      <c r="BU38" s="102"/>
      <c r="BV38" s="102"/>
      <c r="BW38" s="102"/>
      <c r="BX38" s="102"/>
      <c r="BY38" s="102"/>
    </row>
    <row r="39" spans="2:77">
      <c r="B39" s="100" t="s">
        <v>167</v>
      </c>
      <c r="C39" s="1" t="s">
        <v>168</v>
      </c>
      <c r="D39" s="12" t="s">
        <v>7</v>
      </c>
      <c r="E39" s="5" t="s">
        <v>8</v>
      </c>
      <c r="F39" s="1" t="s">
        <v>110</v>
      </c>
      <c r="G39" s="26">
        <v>146929996</v>
      </c>
      <c r="H39" s="15">
        <f t="shared" si="2"/>
        <v>146929996</v>
      </c>
      <c r="BB39" s="68">
        <v>146929996</v>
      </c>
    </row>
    <row r="40" spans="2:77">
      <c r="B40" s="101" t="s">
        <v>169</v>
      </c>
      <c r="C40" s="99" t="s">
        <v>170</v>
      </c>
      <c r="D40" s="2"/>
      <c r="E40" s="16"/>
      <c r="F40" s="21"/>
      <c r="G40" s="25"/>
      <c r="H40" s="15">
        <f t="shared" si="2"/>
        <v>0</v>
      </c>
    </row>
    <row r="41" spans="2:77">
      <c r="B41" s="100" t="s">
        <v>171</v>
      </c>
      <c r="C41" s="1" t="s">
        <v>172</v>
      </c>
      <c r="D41" s="12" t="s">
        <v>6</v>
      </c>
      <c r="E41" s="16"/>
      <c r="F41" s="21"/>
      <c r="G41" s="25"/>
      <c r="H41" s="15">
        <f t="shared" si="2"/>
        <v>0</v>
      </c>
    </row>
    <row r="42" spans="2:77">
      <c r="B42" s="100" t="s">
        <v>173</v>
      </c>
      <c r="C42" s="1" t="s">
        <v>174</v>
      </c>
      <c r="D42" s="12" t="s">
        <v>6</v>
      </c>
      <c r="E42" s="16"/>
      <c r="F42" s="21"/>
      <c r="G42" s="25"/>
      <c r="H42" s="15">
        <f t="shared" si="2"/>
        <v>0</v>
      </c>
    </row>
    <row r="43" spans="2:77">
      <c r="B43" s="101" t="s">
        <v>169</v>
      </c>
      <c r="C43" s="99" t="s">
        <v>175</v>
      </c>
      <c r="D43" s="2"/>
      <c r="E43" s="16"/>
      <c r="F43" s="21"/>
      <c r="G43" s="25"/>
      <c r="H43" s="15">
        <f t="shared" si="2"/>
        <v>0</v>
      </c>
    </row>
    <row r="44" spans="2:77">
      <c r="B44" s="100" t="s">
        <v>176</v>
      </c>
      <c r="C44" s="1" t="s">
        <v>177</v>
      </c>
      <c r="D44" s="12" t="s">
        <v>6</v>
      </c>
      <c r="E44" s="16"/>
      <c r="F44" s="21"/>
      <c r="G44" s="25"/>
      <c r="H44" s="15">
        <f t="shared" si="2"/>
        <v>0</v>
      </c>
    </row>
    <row r="45" spans="2:77">
      <c r="B45" s="100" t="s">
        <v>178</v>
      </c>
      <c r="C45" s="1" t="s">
        <v>179</v>
      </c>
      <c r="D45" s="12" t="s">
        <v>6</v>
      </c>
      <c r="E45" s="16"/>
      <c r="F45" s="21"/>
      <c r="G45" s="25"/>
      <c r="H45" s="15">
        <f t="shared" si="2"/>
        <v>0</v>
      </c>
    </row>
    <row r="46" spans="2:77">
      <c r="B46" s="100" t="s">
        <v>180</v>
      </c>
      <c r="C46" s="1" t="s">
        <v>197</v>
      </c>
      <c r="D46" s="12" t="s">
        <v>6</v>
      </c>
      <c r="E46" s="16"/>
      <c r="F46" s="21"/>
      <c r="G46" s="25"/>
      <c r="H46" s="15">
        <f t="shared" si="2"/>
        <v>0</v>
      </c>
    </row>
    <row r="47" spans="2:77">
      <c r="B47" s="100" t="s">
        <v>181</v>
      </c>
      <c r="C47" s="1" t="s">
        <v>198</v>
      </c>
      <c r="D47" s="12" t="s">
        <v>6</v>
      </c>
      <c r="E47" s="16"/>
      <c r="F47" s="21"/>
      <c r="G47" s="25"/>
      <c r="H47" s="15">
        <f t="shared" si="2"/>
        <v>0</v>
      </c>
    </row>
    <row r="48" spans="2:77">
      <c r="B48" s="101" t="s">
        <v>182</v>
      </c>
      <c r="C48" s="99" t="s">
        <v>183</v>
      </c>
      <c r="D48" s="2"/>
      <c r="E48" s="16"/>
      <c r="F48" s="21"/>
      <c r="G48" s="25"/>
      <c r="H48" s="15">
        <f t="shared" si="2"/>
        <v>0</v>
      </c>
    </row>
    <row r="49" spans="2:8">
      <c r="B49" s="106" t="s">
        <v>184</v>
      </c>
      <c r="C49" s="1" t="s">
        <v>185</v>
      </c>
      <c r="D49" s="12" t="s">
        <v>6</v>
      </c>
      <c r="E49" s="17"/>
      <c r="F49" s="22"/>
      <c r="G49" s="27"/>
      <c r="H49" s="15">
        <f t="shared" si="2"/>
        <v>0</v>
      </c>
    </row>
    <row r="50" spans="2:8">
      <c r="B50" s="100" t="s">
        <v>186</v>
      </c>
      <c r="C50" s="1" t="s">
        <v>187</v>
      </c>
      <c r="D50" s="12" t="s">
        <v>5</v>
      </c>
      <c r="E50" s="16"/>
      <c r="F50" s="21"/>
      <c r="G50" s="25"/>
      <c r="H50" s="15">
        <f t="shared" si="2"/>
        <v>0</v>
      </c>
    </row>
    <row r="51" spans="2:8">
      <c r="B51" s="106" t="s">
        <v>188</v>
      </c>
      <c r="C51" s="1" t="s">
        <v>189</v>
      </c>
      <c r="D51" s="12" t="s">
        <v>6</v>
      </c>
      <c r="E51" s="16"/>
      <c r="F51" s="21"/>
      <c r="G51" s="25"/>
      <c r="H51" s="15">
        <f t="shared" si="2"/>
        <v>0</v>
      </c>
    </row>
    <row r="52" spans="2:8">
      <c r="B52" s="100" t="s">
        <v>190</v>
      </c>
      <c r="C52" s="1" t="s">
        <v>191</v>
      </c>
      <c r="D52" s="12" t="s">
        <v>6</v>
      </c>
      <c r="E52" s="16"/>
      <c r="F52" s="21"/>
      <c r="G52" s="25"/>
      <c r="H52" s="15">
        <f t="shared" si="2"/>
        <v>0</v>
      </c>
    </row>
    <row r="53" spans="2:8">
      <c r="B53" s="107"/>
      <c r="C53" s="108"/>
      <c r="D53" s="4"/>
      <c r="E53" s="18"/>
      <c r="F53" s="23"/>
      <c r="G53" s="28"/>
      <c r="H53" s="15">
        <f t="shared" si="2"/>
        <v>0</v>
      </c>
    </row>
    <row r="55" spans="2:8">
      <c r="E55" s="109"/>
      <c r="F55" s="109"/>
      <c r="G55" s="110" t="s">
        <v>244</v>
      </c>
      <c r="H55" s="111" t="s">
        <v>242</v>
      </c>
    </row>
    <row r="56" spans="2:8" ht="21">
      <c r="B56" s="112" t="s">
        <v>199</v>
      </c>
      <c r="G56" s="113">
        <f>SUM(G10:G52)</f>
        <v>393524207.63</v>
      </c>
      <c r="H56" s="113">
        <f>SUM(H10:H53)</f>
        <v>393524207.63</v>
      </c>
    </row>
    <row r="57" spans="2:8">
      <c r="B57" s="68">
        <v>1</v>
      </c>
      <c r="C57" s="68" t="s">
        <v>202</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E42"/>
  <sheetViews>
    <sheetView showGridLines="0" workbookViewId="0"/>
  </sheetViews>
  <sheetFormatPr defaultColWidth="3.5" defaultRowHeight="24" customHeight="1"/>
  <cols>
    <col min="1" max="1" width="3.5" style="31"/>
    <col min="2" max="2" width="10.25" style="31" customWidth="1"/>
    <col min="3" max="3" width="8" style="31" customWidth="1"/>
    <col min="4" max="4" width="60.25" style="31" customWidth="1"/>
    <col min="5" max="5" width="2" style="34" customWidth="1"/>
    <col min="6" max="16384" width="3.5" style="31"/>
  </cols>
  <sheetData>
    <row r="1" spans="2:5" ht="16.149999999999999" customHeight="1">
      <c r="E1" s="31"/>
    </row>
    <row r="2" spans="2:5" ht="25.15" customHeight="1">
      <c r="B2" s="32" t="s">
        <v>249</v>
      </c>
      <c r="E2" s="31"/>
    </row>
    <row r="3" spans="2:5" ht="16.149999999999999" customHeight="1">
      <c r="B3" s="33" t="s">
        <v>107</v>
      </c>
      <c r="E3" s="31"/>
    </row>
    <row r="4" spans="2:5" ht="16.149999999999999" customHeight="1">
      <c r="B4" s="38" t="s">
        <v>252</v>
      </c>
      <c r="C4" s="38" t="s">
        <v>251</v>
      </c>
      <c r="D4" s="6" t="s">
        <v>253</v>
      </c>
      <c r="E4" s="31"/>
    </row>
    <row r="5" spans="2:5" ht="16.149999999999999" customHeight="1">
      <c r="B5" s="35">
        <v>42023</v>
      </c>
      <c r="C5" s="36" t="s">
        <v>255</v>
      </c>
      <c r="D5" s="39" t="s">
        <v>256</v>
      </c>
      <c r="E5" s="31"/>
    </row>
    <row r="6" spans="2:5" ht="16.149999999999999" customHeight="1" thickBot="1">
      <c r="B6" s="30">
        <v>41991</v>
      </c>
      <c r="C6" s="37" t="s">
        <v>250</v>
      </c>
      <c r="D6" s="43" t="s">
        <v>254</v>
      </c>
      <c r="E6" s="31"/>
    </row>
    <row r="7" spans="2:5" ht="16.149999999999999" customHeight="1" thickBot="1">
      <c r="B7" s="30">
        <v>42061</v>
      </c>
      <c r="C7" s="42" t="s">
        <v>277</v>
      </c>
      <c r="D7" s="44" t="s">
        <v>263</v>
      </c>
      <c r="E7" s="31"/>
    </row>
    <row r="8" spans="2:5" ht="16.149999999999999" customHeight="1">
      <c r="D8" s="45" t="s">
        <v>264</v>
      </c>
      <c r="E8" s="31"/>
    </row>
    <row r="9" spans="2:5" ht="16.149999999999999" customHeight="1">
      <c r="D9" s="31" t="s">
        <v>267</v>
      </c>
      <c r="E9" s="31"/>
    </row>
    <row r="10" spans="2:5" ht="16.149999999999999" customHeight="1">
      <c r="B10" s="30">
        <v>42068</v>
      </c>
      <c r="C10" s="42" t="s">
        <v>262</v>
      </c>
      <c r="D10" s="31" t="s">
        <v>278</v>
      </c>
      <c r="E10" s="31"/>
    </row>
    <row r="11" spans="2:5" ht="16.149999999999999" customHeight="1">
      <c r="E11" s="31"/>
    </row>
    <row r="12" spans="2:5" ht="16.149999999999999" customHeight="1">
      <c r="E12" s="31"/>
    </row>
    <row r="13" spans="2:5" ht="16.149999999999999" customHeight="1">
      <c r="E13" s="31"/>
    </row>
    <row r="14" spans="2:5" ht="16.149999999999999" customHeight="1">
      <c r="E14" s="31"/>
    </row>
    <row r="15" spans="2:5" ht="16.149999999999999" customHeight="1">
      <c r="E15" s="31"/>
    </row>
    <row r="16" spans="2:5" ht="16.149999999999999" customHeight="1">
      <c r="E16" s="31"/>
    </row>
    <row r="17" spans="5:5" ht="16.149999999999999" customHeight="1">
      <c r="E17" s="31"/>
    </row>
    <row r="18" spans="5:5" ht="16.149999999999999" customHeight="1">
      <c r="E18" s="31"/>
    </row>
    <row r="19" spans="5:5" ht="16.149999999999999" customHeight="1">
      <c r="E19" s="31"/>
    </row>
    <row r="20" spans="5:5" ht="16.149999999999999" customHeight="1">
      <c r="E20" s="31"/>
    </row>
    <row r="21" spans="5:5" ht="16.149999999999999" customHeight="1">
      <c r="E21" s="31"/>
    </row>
    <row r="22" spans="5:5" ht="16.149999999999999" customHeight="1">
      <c r="E22" s="31"/>
    </row>
    <row r="23" spans="5:5" ht="16.149999999999999" customHeight="1">
      <c r="E23" s="31"/>
    </row>
    <row r="24" spans="5:5" ht="16.149999999999999" customHeight="1">
      <c r="E24" s="31"/>
    </row>
    <row r="25" spans="5:5" ht="16.149999999999999" customHeight="1">
      <c r="E25" s="31"/>
    </row>
    <row r="26" spans="5:5" ht="16.149999999999999" customHeight="1">
      <c r="E26" s="31"/>
    </row>
    <row r="27" spans="5:5" ht="16.149999999999999" customHeight="1">
      <c r="E27" s="31"/>
    </row>
    <row r="28" spans="5:5" ht="16.149999999999999" customHeight="1">
      <c r="E28" s="31"/>
    </row>
    <row r="29" spans="5:5" ht="16.149999999999999" customHeight="1">
      <c r="E29" s="31"/>
    </row>
    <row r="30" spans="5:5" ht="16.149999999999999" customHeight="1">
      <c r="E30" s="31"/>
    </row>
    <row r="31" spans="5:5" ht="16.149999999999999" customHeight="1">
      <c r="E31" s="31"/>
    </row>
    <row r="32" spans="5:5" ht="16.149999999999999" customHeight="1">
      <c r="E32" s="31"/>
    </row>
    <row r="33" spans="5:5" ht="16.149999999999999" customHeight="1">
      <c r="E33" s="31"/>
    </row>
    <row r="34" spans="5:5" ht="16.149999999999999" customHeight="1"/>
    <row r="35" spans="5:5" ht="16.149999999999999" customHeight="1"/>
    <row r="36" spans="5:5" ht="16.149999999999999" customHeight="1">
      <c r="E36" s="31"/>
    </row>
    <row r="37" spans="5:5" ht="16.149999999999999" customHeight="1">
      <c r="E37" s="31"/>
    </row>
    <row r="38" spans="5:5" ht="16.149999999999999" customHeight="1">
      <c r="E38" s="31"/>
    </row>
    <row r="39" spans="5:5" ht="16.149999999999999" customHeight="1">
      <c r="E39" s="31"/>
    </row>
    <row r="40" spans="5:5" ht="16.149999999999999" customHeight="1">
      <c r="E40" s="31"/>
    </row>
    <row r="41" spans="5:5" ht="16.149999999999999" customHeight="1">
      <c r="E41" s="31"/>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90D65F-4D6D-448C-8E71-44F538C23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Comments</vt: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2020-12-04T13:39:35Z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