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mc:AlternateContent xmlns:mc="http://schemas.openxmlformats.org/markup-compatibility/2006">
    <mc:Choice Requires="x15">
      <x15ac:absPath xmlns:x15ac="http://schemas.microsoft.com/office/spreadsheetml/2010/11/ac" url="C:\Users\kr98\EITI\Data - Summary data\Tajikistan\"/>
    </mc:Choice>
  </mc:AlternateContent>
  <xr:revisionPtr revIDLastSave="0" documentId="11_6413247A4887C36798A8B3C770CBE37EACB9E4D4" xr6:coauthVersionLast="45" xr6:coauthVersionMax="45" xr10:uidLastSave="{00000000-0000-0000-0000-000000000000}"/>
  <bookViews>
    <workbookView xWindow="-120" yWindow="-16320" windowWidth="29040" windowHeight="15840" tabRatio="500" activeTab="2" xr2:uid="{00000000-000D-0000-FFFF-FFFF00000000}"/>
  </bookViews>
  <sheets>
    <sheet name="Введение" sheetId="6" r:id="rId1"/>
    <sheet name="1. Информация" sheetId="2" r:id="rId2"/>
    <sheet name="2. Контекст" sheetId="3" r:id="rId3"/>
    <sheet name="3. Доходы" sheetId="10"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G83" i="10" l="1"/>
  <c r="D10" i="3"/>
  <c r="D9" i="3"/>
  <c r="H26" i="10"/>
  <c r="H15" i="10"/>
  <c r="H21" i="10"/>
  <c r="H31" i="10"/>
  <c r="D5" i="3"/>
  <c r="G34" i="10"/>
  <c r="G81" i="10" s="1"/>
  <c r="G84" i="10" s="1"/>
  <c r="H73" i="10"/>
  <c r="O34" i="10"/>
  <c r="O9" i="10" s="1"/>
  <c r="N34" i="10"/>
  <c r="N9" i="10" s="1"/>
  <c r="K34" i="10"/>
  <c r="H25" i="10"/>
  <c r="H24" i="10"/>
  <c r="P9" i="10"/>
  <c r="H14" i="10"/>
  <c r="H13" i="10"/>
  <c r="V9" i="10"/>
  <c r="U9" i="10"/>
  <c r="T9" i="10"/>
  <c r="S9" i="10"/>
  <c r="R9" i="10"/>
  <c r="Q9" i="10"/>
  <c r="M9" i="10"/>
  <c r="L9" i="10"/>
  <c r="H19" i="10"/>
  <c r="H10" i="10"/>
  <c r="H11" i="10"/>
  <c r="H12" i="10"/>
  <c r="H17" i="10"/>
  <c r="H18" i="10"/>
  <c r="H20" i="10"/>
  <c r="H22" i="10"/>
  <c r="H23" i="10"/>
  <c r="H28" i="10"/>
  <c r="H29" i="10"/>
  <c r="H30" i="10"/>
  <c r="H32" i="10"/>
  <c r="H33" i="10"/>
  <c r="H36" i="10"/>
  <c r="H37" i="10"/>
  <c r="H38" i="10"/>
  <c r="H39" i="10"/>
  <c r="H40" i="10"/>
  <c r="H41" i="10"/>
  <c r="H42" i="10"/>
  <c r="H43" i="10"/>
  <c r="H44" i="10"/>
  <c r="H45" i="10"/>
  <c r="H46" i="10"/>
  <c r="H47" i="10"/>
  <c r="H49" i="10"/>
  <c r="H50" i="10"/>
  <c r="H52" i="10"/>
  <c r="H53" i="10"/>
  <c r="H56" i="10"/>
  <c r="H57" i="10"/>
  <c r="H58" i="10"/>
  <c r="H59" i="10"/>
  <c r="H60" i="10"/>
  <c r="H61" i="10"/>
  <c r="H62" i="10"/>
  <c r="H63" i="10"/>
  <c r="H71" i="10"/>
  <c r="H78" i="10"/>
  <c r="J9" i="10"/>
  <c r="I9" i="10"/>
  <c r="H34" i="10" l="1"/>
  <c r="K9" i="10"/>
  <c r="H81" i="10"/>
</calcChain>
</file>

<file path=xl/sharedStrings.xml><?xml version="1.0" encoding="utf-8"?>
<sst xmlns="http://schemas.openxmlformats.org/spreadsheetml/2006/main" count="561" uniqueCount="344">
  <si>
    <t>Шаблон для сводных данных Отчета ИПДО</t>
  </si>
  <si>
    <t>Версия 1.1 от 5 марта 2015 г.</t>
  </si>
  <si>
    <t xml:space="preserve">В соответствии со Стандартом ИПДО, §5.3.b: </t>
  </si>
  <si>
    <t>"Сводные данные каждого отчета ИПДО должны представляться Международному Секретариату в стандартном электронном отчетном формате Международного Секретариата."</t>
  </si>
  <si>
    <r>
      <t xml:space="preserve">Настоящий шаблон должен быть заполнен полностью и </t>
    </r>
    <r>
      <rPr>
        <u/>
        <sz val="11"/>
        <color rgb="FF000000"/>
        <rFont val="Calibri"/>
        <family val="2"/>
        <scheme val="minor"/>
      </rPr>
      <t>доставлен по электронной почте</t>
    </r>
    <r>
      <rPr>
        <sz val="11"/>
        <color rgb="FF000000"/>
        <rFont val="Calibri"/>
        <family val="2"/>
        <scheme val="minor"/>
      </rPr>
      <t xml:space="preserve"> государственным секретариатом международному Секретариату ИПДО после публикации отчета</t>
    </r>
  </si>
  <si>
    <t>Данные будут перенесены в глобальное хранилище данных, доступное на международном сайте ИПДО</t>
  </si>
  <si>
    <t>Шаблон состоит из 3-х частей (рабочих листов):</t>
  </si>
  <si>
    <t>Часть 1 содержит основные положения отчета</t>
  </si>
  <si>
    <t>В Части 2 оценивается наличие контекстуальных данных в соответствии с требованиями 3 и 4</t>
  </si>
  <si>
    <t>В Части 3 приводятся данные по доходам правительства по отдельным потокам доходов и компаниям. Образец заполнения этой части на примере Отчета ИПДО Норвегии за 2012 г. приведен на последнем листе.</t>
  </si>
  <si>
    <t>Заполнение клеток оранжевого цвета является обязательным.</t>
  </si>
  <si>
    <t>Клетки желтого цвета заполняются по усмотрению.</t>
  </si>
  <si>
    <t>Международный Секретариат может предоставить консультацию и поддержку по запросу. Обращайтесь по адресу secretariat@eiti.org.</t>
  </si>
  <si>
    <t xml:space="preserve">Обращайтесь по адресу </t>
  </si>
  <si>
    <t>secretariat@eiti.org.</t>
  </si>
  <si>
    <t>Общая информация</t>
  </si>
  <si>
    <t xml:space="preserve"> </t>
  </si>
  <si>
    <t>Данные</t>
  </si>
  <si>
    <t>Страна</t>
  </si>
  <si>
    <t>Республика Таджикистан</t>
  </si>
  <si>
    <t>Финансовый год, охваченный в Отчете</t>
  </si>
  <si>
    <t>Дата начала</t>
  </si>
  <si>
    <t>Дата окончания</t>
  </si>
  <si>
    <t>Независимый Администратор</t>
  </si>
  <si>
    <t>Общество с ограниченной ответственности "БДО"</t>
  </si>
  <si>
    <t xml:space="preserve">Дата публикации Отчета ИПДО (т.е. обнародования отчета) </t>
  </si>
  <si>
    <t>&lt;дата в формате ГГГГ-ММ-ДД&gt;</t>
  </si>
  <si>
    <t>Охваченные секторы</t>
  </si>
  <si>
    <t>Нефтяной</t>
  </si>
  <si>
    <t>Да</t>
  </si>
  <si>
    <t>Добавьте строки при необходимости добавления других секторов</t>
  </si>
  <si>
    <t>Газовый</t>
  </si>
  <si>
    <t>Горнодобывающий</t>
  </si>
  <si>
    <t>Прочие</t>
  </si>
  <si>
    <t>Электронные адреса Отчета ИПДО на национальном сайте ИПДО</t>
  </si>
  <si>
    <t>PDF</t>
  </si>
  <si>
    <t>&lt;Ссылка URL&gt;</t>
  </si>
  <si>
    <t>Добавьте строки при наличии нескольких файлов</t>
  </si>
  <si>
    <t>Электронный файл данных (CSV, excel)</t>
  </si>
  <si>
    <t>Другой файл, ссылка</t>
  </si>
  <si>
    <t>Количество отчитывающихся государственных организаций</t>
  </si>
  <si>
    <t>Количество отчитывающихся компаний</t>
  </si>
  <si>
    <t>Валюта отчетности</t>
  </si>
  <si>
    <t>Код валюты ISO</t>
  </si>
  <si>
    <t>Используемый обменный курс US $ 1  =</t>
  </si>
  <si>
    <t>Разукрупнение данных по позициям</t>
  </si>
  <si>
    <t>По потокам доходов</t>
  </si>
  <si>
    <t>По компаниям</t>
  </si>
  <si>
    <t>По секторам</t>
  </si>
  <si>
    <t>По проектам</t>
  </si>
  <si>
    <t>Не применимо</t>
  </si>
  <si>
    <t>Комментарии по вышеприведенным данным</t>
  </si>
  <si>
    <t>Контактные данные лица, заполнившего данный шаблон</t>
  </si>
  <si>
    <t>Имя</t>
  </si>
  <si>
    <t>Рустамов Бахтиер</t>
  </si>
  <si>
    <t>Организация</t>
  </si>
  <si>
    <t>ООО "БДО"</t>
  </si>
  <si>
    <t>Email</t>
  </si>
  <si>
    <t>b.rustamov@bdo.tj</t>
  </si>
  <si>
    <t>Контекстуальная информация</t>
  </si>
  <si>
    <t>Единица</t>
  </si>
  <si>
    <t>Ссылка URL к источнику, а при отсутствии - к разделу Отчета ИПДО</t>
  </si>
  <si>
    <t>Вклад в экономику добывающих отраслей (3.4)</t>
  </si>
  <si>
    <t>ВВП - добывающие отрасли (нарощение валового продукта)</t>
  </si>
  <si>
    <t>TJS</t>
  </si>
  <si>
    <t>Сборник "Внешнеэкономическая деятельность РТ" Госстата</t>
  </si>
  <si>
    <t>Измените значение в столбце "единицы", если используете другую единицу</t>
  </si>
  <si>
    <t>ВВП</t>
  </si>
  <si>
    <t>www.stat.tj</t>
  </si>
  <si>
    <t>Доходы правительства - добывающие отрасли</t>
  </si>
  <si>
    <t>Раздель 2.3.</t>
  </si>
  <si>
    <t>Доходы правительства - все секторы</t>
  </si>
  <si>
    <t>Раздель 2.3. - прим. 20</t>
  </si>
  <si>
    <t>Экспорт - добывающие отрасли</t>
  </si>
  <si>
    <t>USD</t>
  </si>
  <si>
    <t>Экспорт - все секторы</t>
  </si>
  <si>
    <t xml:space="preserve">Объем и стоимость добычи (3.5.a) </t>
  </si>
  <si>
    <t>Нефть, объем</t>
  </si>
  <si>
    <t>тонн</t>
  </si>
  <si>
    <t>Сборник "Социально-экономическое положение РТ" Госстата</t>
  </si>
  <si>
    <t>Добавляйте/ удаляйте строки для продуктов по мере необходимости</t>
  </si>
  <si>
    <t>Газ, объем</t>
  </si>
  <si>
    <t>м3</t>
  </si>
  <si>
    <t>Уголь, объем</t>
  </si>
  <si>
    <t>Бурый уголь</t>
  </si>
  <si>
    <t>Объемы и стоимость экспорта (3.5.b)</t>
  </si>
  <si>
    <t>Соль -тонн</t>
  </si>
  <si>
    <t>48 тыс. долл. США</t>
  </si>
  <si>
    <t>Пески природные-тонн</t>
  </si>
  <si>
    <t>2957 тыс. долл. США</t>
  </si>
  <si>
    <t>Измените значение в столбце "Единицы", если используете другую единицу</t>
  </si>
  <si>
    <t>Известь негашеная, гашеная-тонн</t>
  </si>
  <si>
    <t>4 тыс. долл. США</t>
  </si>
  <si>
    <t>Портландцемент-тонн</t>
  </si>
  <si>
    <t>123 тыс. долл. США</t>
  </si>
  <si>
    <t>Руды и концентраты медные-тонн</t>
  </si>
  <si>
    <t>12162 тыс. долл. США</t>
  </si>
  <si>
    <t>Руды и концентраты свинцовые-тонн</t>
  </si>
  <si>
    <t>80708 тыс. долл. США</t>
  </si>
  <si>
    <t>Руды и концентраты  цинковые-тонн</t>
  </si>
  <si>
    <t>64450 тыс. долл. США</t>
  </si>
  <si>
    <t>Руды и концентраты драгоценных металлов-тонн</t>
  </si>
  <si>
    <t>324 тыс. долл. США</t>
  </si>
  <si>
    <t>Руды и концентраты сурьмянистые-тонн</t>
  </si>
  <si>
    <t>18235 тыс. долл. США</t>
  </si>
  <si>
    <t>Нефтепродукты-тонн</t>
  </si>
  <si>
    <t>53 тыс. долл. США</t>
  </si>
  <si>
    <t>Электроэнергия - млн. квт/ч</t>
  </si>
  <si>
    <t>48119 тыс. долл. США</t>
  </si>
  <si>
    <t>Распределение доходов от добывающих отраслей (3.7a)</t>
  </si>
  <si>
    <t>Отражены ли доходы добывающего сектора в государственном бюджете/отчетах?</t>
  </si>
  <si>
    <t>&lt;выберите вариант&gt;</t>
  </si>
  <si>
    <t>Раздел 2.3.</t>
  </si>
  <si>
    <t>Добавляйте строки по мере необходимости</t>
  </si>
  <si>
    <t>Если нет, дайте краткое объяснение</t>
  </si>
  <si>
    <t>Если да, дайте ссылку на фин. отчеты правительства, в которых отражены доходы</t>
  </si>
  <si>
    <t>Отчет по исполнению государственного бюджета</t>
  </si>
  <si>
    <t>http://minfin.tj/index.php?do=static&amp;page=budget</t>
  </si>
  <si>
    <t>Ссылка на другие финансовые отчеты, в которых отражены доходы</t>
  </si>
  <si>
    <t>Реестр лицензий (3.9)</t>
  </si>
  <si>
    <t>Открытый реестр лицензий, нефть</t>
  </si>
  <si>
    <t>Приложение к отчету</t>
  </si>
  <si>
    <t>Добавляйте строки для реестров по мере необходимости</t>
  </si>
  <si>
    <t>Открытый реестр лицензий, горная добыча</t>
  </si>
  <si>
    <t>Если информация неполная или отсутствует, дайте объяснение</t>
  </si>
  <si>
    <t>Предоставление лицензий (3.10)</t>
  </si>
  <si>
    <t>Информация о предоставлении и передаче лицензий</t>
  </si>
  <si>
    <t>Раздел 2.6.</t>
  </si>
  <si>
    <t>Бенефициарное участие (3.11)</t>
  </si>
  <si>
    <t>Открытый реестр по бенефициарному участию</t>
  </si>
  <si>
    <t>Нет</t>
  </si>
  <si>
    <t>Контракты (3.12)</t>
  </si>
  <si>
    <t>Изложена ли в отчете политика правительства по раскрытию контрактов?</t>
  </si>
  <si>
    <t>да</t>
  </si>
  <si>
    <t>Раздел 2.7.</t>
  </si>
  <si>
    <t>Раскрываются ли контракты?</t>
  </si>
  <si>
    <t>Открытый реестр контрактов</t>
  </si>
  <si>
    <t>Реестр 2</t>
  </si>
  <si>
    <t>Если да, дайте ссылку на соответствующий раздел Отчета ИПДО</t>
  </si>
  <si>
    <t>Продажа доли добычи государства и др.продажи от доходов в натур. форме (4.1.с)</t>
  </si>
  <si>
    <t>Отражен ли вопрос в отчете?</t>
  </si>
  <si>
    <t>Раздел 3.1.3</t>
  </si>
  <si>
    <t>Общий проданный объем (укажите единицы, добавьте строки по мере необходимости)</t>
  </si>
  <si>
    <t>миллион $/м3</t>
  </si>
  <si>
    <t>Суммарные полученные доходы</t>
  </si>
  <si>
    <t>Раздел 3.2.4</t>
  </si>
  <si>
    <t xml:space="preserve"> Предоставление инфраструктурных объектов и бартерные сделки (4.1.d)?</t>
  </si>
  <si>
    <t>Социальные расходы (4.1.e)</t>
  </si>
  <si>
    <t>Отражены ли в отчете социальные расходы?</t>
  </si>
  <si>
    <t>Измените значение в столбце "единицы", если используее другую единицу</t>
  </si>
  <si>
    <t>Если да, каковы были суммарные полученные доходы?</t>
  </si>
  <si>
    <t>Раздел 3.2.5</t>
  </si>
  <si>
    <t>Доходы от транспортировки (4.1.f)</t>
  </si>
  <si>
    <t>Отражены ли в отчете доходы от транспортировки?</t>
  </si>
  <si>
    <t>Измените значение в столбце "единицы", если используете другие единицы</t>
  </si>
  <si>
    <t>Субнациональные платежи (4.2.d)?</t>
  </si>
  <si>
    <t>Отражены ли в отчете субнациональные платежи?</t>
  </si>
  <si>
    <t>Субнациональные переводы (4.2.e)?</t>
  </si>
  <si>
    <t>Отражены ли в отчете субнациональные переводы?</t>
  </si>
  <si>
    <t>Доходы правительства от добывающих компаний по потокам доходов</t>
  </si>
  <si>
    <t>Валютная единица</t>
  </si>
  <si>
    <t>C. Компании</t>
  </si>
  <si>
    <t>В этом рабочем листе (А) указано, включен ли поток доходов в Отчет ИПДО, (B) перечислены потоки доходов в соответствии с их классификацией,</t>
  </si>
  <si>
    <t>Укажите компании, включенные в отчет ИПДО. Добавьте столбцы по мере необходимости.</t>
  </si>
  <si>
    <t>(C) перечислены отчитывающиеся компании, (D) указаны платежи по потокам доходам и компаниям, и (E) приведены примечания для пояснения представленной информации.</t>
  </si>
  <si>
    <t>Юридическое название</t>
  </si>
  <si>
    <t>СЗАО «Сомон ойл»</t>
  </si>
  <si>
    <t xml:space="preserve">Филиал ООО «Тотал И энд П Таджикистан Б.В в Республики Таджикистан» </t>
  </si>
  <si>
    <t>СТК ООО «Апрелевка»</t>
  </si>
  <si>
    <t xml:space="preserve">ООО СП «Зеравшан» </t>
  </si>
  <si>
    <t>Филиал ООО «Си Эн Пи Си Сентрал Эйжа Б.В»</t>
  </si>
  <si>
    <t>ООО «Пакрут»</t>
  </si>
  <si>
    <t>Филиал ООО «Бохтар Оперейтинг Компании Б.В в РТ»</t>
  </si>
  <si>
    <t>СООО «Петролеум Сугд»</t>
  </si>
  <si>
    <t xml:space="preserve">ООО «Таджико-Китайская горнопромышленная компания» </t>
  </si>
  <si>
    <t xml:space="preserve">АКОО «ТВЕА в Республики Таджикистан» </t>
  </si>
  <si>
    <t xml:space="preserve">ООО “ТВЕА Душанбе горная промышленность» </t>
  </si>
  <si>
    <t>ООО «ТВЕА Душанбе Энергия»</t>
  </si>
  <si>
    <t>ТА ООО СП «Анзоб»</t>
  </si>
  <si>
    <t>ПАКОО «Кулоб Петролеум Лимитед»</t>
  </si>
  <si>
    <t>Идентификационный №</t>
  </si>
  <si>
    <t>020019140</t>
  </si>
  <si>
    <t>560000752</t>
  </si>
  <si>
    <t>600000010</t>
  </si>
  <si>
    <t>010092819</t>
  </si>
  <si>
    <t>030008182</t>
  </si>
  <si>
    <t>020041554</t>
  </si>
  <si>
    <t>550004828</t>
  </si>
  <si>
    <t>020024182</t>
  </si>
  <si>
    <t>020022124</t>
  </si>
  <si>
    <t>020034590</t>
  </si>
  <si>
    <t>020034186</t>
  </si>
  <si>
    <t>520001954</t>
  </si>
  <si>
    <t>020025595</t>
  </si>
  <si>
    <t>Продукт</t>
  </si>
  <si>
    <t>Нефть</t>
  </si>
  <si>
    <t>A. Классификация GFS для потоков доходов</t>
  </si>
  <si>
    <t>B. Потоки доходов (включая невыверенные)</t>
  </si>
  <si>
    <t>D. Выверенные доходы по потокам доходов и компаниям</t>
  </si>
  <si>
    <t>Для потока доходов укажите его статус в Отчете ИПДО как "включен и выверен", "включен и частично выверен", "включен и не выверен", "не применимо" или "не включен". Если "включен", укажите поток доходов в клетке "Потоки доходов". Буква "E" согласно кодам GFS обозначает код для доходов от добывающих компаний. Цифры слева от "Е" представляют собой фактические коды GFS. Цифры справа от "Е" представляют собой подкатегории, созданные исключительно для доходов добывающих компаний.</t>
  </si>
  <si>
    <t>Укажите источники доходов, включенные в Отчет ИПДО. Если под одну классификацию GFS  подпадает более одного потока доходов , скопируйте эту строку и вставьте ее как новую. Указывайте только те платежи правительству, которые компании делают от своего имени. Не включайте платежи компаний правительству от имени персонала (например, удержанный личный подоходный налог/налог PAYE, отчисления на социальное страхование). В третьем столбце укажите общую сумму для каждого потока доходов, как он раскрыт правительством, включая также доходы, которые не были подвергнуты выверке.</t>
  </si>
  <si>
    <t>Укажите суммы, представленные правительством, скорректированные после выверки.</t>
  </si>
  <si>
    <t>Коды GFS для потоков доходов от добывающих компаний</t>
  </si>
  <si>
    <t>Включение в отчет ИПДО</t>
  </si>
  <si>
    <t>Название потока доходов в стране</t>
  </si>
  <si>
    <t>Название получающего платежи государственного органа</t>
  </si>
  <si>
    <t>Доходы, раскрываемые правительством</t>
  </si>
  <si>
    <t>Промежуточная сумма</t>
  </si>
  <si>
    <t>11E</t>
  </si>
  <si>
    <t>Налоги</t>
  </si>
  <si>
    <t>111E</t>
  </si>
  <si>
    <t>Налоги на доходы, прибыль и прирост капитала</t>
  </si>
  <si>
    <t>1112E1</t>
  </si>
  <si>
    <t xml:space="preserve">   Обычные налоги на доходы, прибыль и прирост капитала</t>
  </si>
  <si>
    <t>включен и выверен</t>
  </si>
  <si>
    <t xml:space="preserve">Налог на прибыль, включая авансовые платежи  </t>
  </si>
  <si>
    <t>Государственный бюджет РТ, но учет введется со стороны Налогового органа при Правительстве РТ</t>
  </si>
  <si>
    <t>Налог на дивиденды</t>
  </si>
  <si>
    <t>Налог с доходов нерезидента из источников в РТ</t>
  </si>
  <si>
    <t>Налог уплачиваемый субъектами малого бизнеса (налог по упрощенной системе)</t>
  </si>
  <si>
    <t>Налог на чистую прибыль постоянного учреждения иностранного юридического лица</t>
  </si>
  <si>
    <t>1112E2</t>
  </si>
  <si>
    <t xml:space="preserve">   Особые налоги на доходы, прибыль и прирост капитала</t>
  </si>
  <si>
    <t xml:space="preserve">не применимо </t>
  </si>
  <si>
    <t>112E</t>
  </si>
  <si>
    <t>Налоги на заработную плату и персонал</t>
  </si>
  <si>
    <t>Подоходный налог, удерживаемый с физических лиц</t>
  </si>
  <si>
    <t>Социальный налог удерживаемый с физических лиц  (1%)</t>
  </si>
  <si>
    <t>Государственный бюджет РТ, но учет введется со стороны АДСИН</t>
  </si>
  <si>
    <t>113E</t>
  </si>
  <si>
    <t>Налоги на недвижимость</t>
  </si>
  <si>
    <t>Налог на объекты недвижимости</t>
  </si>
  <si>
    <t>Земельный налог</t>
  </si>
  <si>
    <t>114E</t>
  </si>
  <si>
    <t>Налоги на товары и услуги</t>
  </si>
  <si>
    <t>1141E</t>
  </si>
  <si>
    <t xml:space="preserve">   Общие налоги на товары и услуги (НДС, налог с продаж, налог с оборота)</t>
  </si>
  <si>
    <t>Налог на добавленную стоимость на поставку товаров, работ  и услуг</t>
  </si>
  <si>
    <t>Налог на добавленную стоимость на товары, ввозимые на территорию Республики Таджикистан</t>
  </si>
  <si>
    <t>Налог на добавленную стоимость удержанный у нерезидентов</t>
  </si>
  <si>
    <t>1142E</t>
  </si>
  <si>
    <t xml:space="preserve">   Акцизные налоги</t>
  </si>
  <si>
    <t>Акцизный налог на товары, ввозимые на территорию Республики Таджикистан</t>
  </si>
  <si>
    <t>Акцизный налог на товары, производимые на территории Республики Таджикистан</t>
  </si>
  <si>
    <t>1145E</t>
  </si>
  <si>
    <t xml:space="preserve">   Налоги на использование товаров/разрешение на использование товаров или выполнение работ</t>
  </si>
  <si>
    <t>114521E</t>
  </si>
  <si>
    <t xml:space="preserve">      Лицензионные платежи</t>
  </si>
  <si>
    <t>114522E</t>
  </si>
  <si>
    <t xml:space="preserve">      Налоги на атмосферные выбросы и загрязнение окружающей среды</t>
  </si>
  <si>
    <t>11451E</t>
  </si>
  <si>
    <t xml:space="preserve">      Налоги на транспортные средства</t>
  </si>
  <si>
    <t>Налоги на транспортные средства</t>
  </si>
  <si>
    <t>115E</t>
  </si>
  <si>
    <t>Налоги на международную торговлю и транзакции</t>
  </si>
  <si>
    <t>1151E</t>
  </si>
  <si>
    <t xml:space="preserve">   Таможенные и другие импортные пошлины</t>
  </si>
  <si>
    <t>Таможенные пошлины</t>
  </si>
  <si>
    <t>Государственный бюджет РТ, но учет введется со стороны Таможенного комитета РТ</t>
  </si>
  <si>
    <t>Таможенные сборы и прочие</t>
  </si>
  <si>
    <t>Прочие выплаты</t>
  </si>
  <si>
    <t>1152E</t>
  </si>
  <si>
    <t xml:space="preserve">   Налоги на экспорт</t>
  </si>
  <si>
    <t>1153E1</t>
  </si>
  <si>
    <t xml:space="preserve">   Прибыль монополий по экспорту природных ресурсов</t>
  </si>
  <si>
    <t>116E</t>
  </si>
  <si>
    <t>Прочие налоги, уплачиваемые компаниями по природным ресурсам</t>
  </si>
  <si>
    <t>12E</t>
  </si>
  <si>
    <t>Социальные взносы</t>
  </si>
  <si>
    <t>1212E</t>
  </si>
  <si>
    <t>Отчисления на социальное страхование работодателей</t>
  </si>
  <si>
    <t>Социальный налог с работодателя (25%)</t>
  </si>
  <si>
    <t>14E</t>
  </si>
  <si>
    <t>Прочие доходы</t>
  </si>
  <si>
    <t>141E</t>
  </si>
  <si>
    <t>Доходы от имущества</t>
  </si>
  <si>
    <t>1412E</t>
  </si>
  <si>
    <t xml:space="preserve">   Дивиденды</t>
  </si>
  <si>
    <t>1412E1</t>
  </si>
  <si>
    <t xml:space="preserve">      От государственных предприятий</t>
  </si>
  <si>
    <t>1412E2</t>
  </si>
  <si>
    <t xml:space="preserve">      От участия правительства (акционерный капитал)</t>
  </si>
  <si>
    <t>Дивиденды, выплаченные на государственный пакет акций(*)</t>
  </si>
  <si>
    <t>Государственный бюджет РТ, но учет введется со стороны ГКИУИРТ</t>
  </si>
  <si>
    <t>включен и не выверен</t>
  </si>
  <si>
    <t>Плата за государственную долю, выкупленную компанией(*)</t>
  </si>
  <si>
    <t>1413E</t>
  </si>
  <si>
    <t xml:space="preserve">  Отчисления из доходов квази-корпораций</t>
  </si>
  <si>
    <t>1415E</t>
  </si>
  <si>
    <t xml:space="preserve">  Аренда</t>
  </si>
  <si>
    <t>1415E1</t>
  </si>
  <si>
    <t xml:space="preserve">       Роялти</t>
  </si>
  <si>
    <t>Роялти на воду</t>
  </si>
  <si>
    <t>Роялти на добычу</t>
  </si>
  <si>
    <t>1415E2</t>
  </si>
  <si>
    <t xml:space="preserve">       Бонусы</t>
  </si>
  <si>
    <t>Подписной бонус на добычу</t>
  </si>
  <si>
    <t>Подписной бонус на геологическое изучение недр</t>
  </si>
  <si>
    <t>Бонус коммерческого обнаружения</t>
  </si>
  <si>
    <t xml:space="preserve">       Право на продукцию (в натуральной или денежной форме)</t>
  </si>
  <si>
    <t>1415E31</t>
  </si>
  <si>
    <t xml:space="preserve">         Доставлено/ уплачено напрямую правительству</t>
  </si>
  <si>
    <t>включен и частично выверен</t>
  </si>
  <si>
    <t>Платежи, установленные соглашениями, заключенными с Правительством РТ</t>
  </si>
  <si>
    <t>Государственный бюджет РТ, учет ведет ответственное отраслевое министерство</t>
  </si>
  <si>
    <t>1415E32</t>
  </si>
  <si>
    <t xml:space="preserve">         Доставлено/ уплачено государственным организациям</t>
  </si>
  <si>
    <t>1415E4</t>
  </si>
  <si>
    <t xml:space="preserve">      Обязательные переводы правительству (инфраструктура и пр.)</t>
  </si>
  <si>
    <t>1415E5</t>
  </si>
  <si>
    <t xml:space="preserve">      Прочие арендные платежи</t>
  </si>
  <si>
    <t>Плата за концессию</t>
  </si>
  <si>
    <t>142E</t>
  </si>
  <si>
    <t>Продажа товаров и услуг</t>
  </si>
  <si>
    <t>1421E</t>
  </si>
  <si>
    <t xml:space="preserve">    Продажа товаров и услуг государственными органами</t>
  </si>
  <si>
    <t>1422E</t>
  </si>
  <si>
    <t xml:space="preserve">    Административные сборы за услуги государства</t>
  </si>
  <si>
    <t>Государственная пошлина и лицензионные сборы на право пользования недрами</t>
  </si>
  <si>
    <t>Платежи и сборы за оформление права землепользования</t>
  </si>
  <si>
    <t>Возмещение за упущенную выгоду при предоставлении земельных участков</t>
  </si>
  <si>
    <t>Возмещение потерь сельскохозяйственного производства и за потраву посевов</t>
  </si>
  <si>
    <t>Возмещение потерь лесохозяйственного производства</t>
  </si>
  <si>
    <t>Выплаты за проведение экспертиз, разрешений и согласований проектов работ (ПСД, ОВОС)</t>
  </si>
  <si>
    <t>Плата за загрязнение и возмещение ущерба окружающей среде</t>
  </si>
  <si>
    <t>Обязательные платежи за выдачу удостоверений и других разрешительных документов</t>
  </si>
  <si>
    <t>143E</t>
  </si>
  <si>
    <t>Штрафы, пени и неустойки</t>
  </si>
  <si>
    <t>Прочие налоги, включая штрафы и пени</t>
  </si>
  <si>
    <t>Казначейства Министерства Финансов РТ, но учет введется со стороны Налогового Органа при Правительстве</t>
  </si>
  <si>
    <t>144E1</t>
  </si>
  <si>
    <t>Добровольные переводы государству (пожертвования)</t>
  </si>
  <si>
    <t>15Е</t>
  </si>
  <si>
    <t>Неклассифицированные доходы</t>
  </si>
  <si>
    <t>Налог с пользователей автомобильных дорог</t>
  </si>
  <si>
    <t>Выплаты на обязательные виды страхования</t>
  </si>
  <si>
    <t>Поддержка образования</t>
  </si>
  <si>
    <t>Получатели напрямую физические и юридические лица</t>
  </si>
  <si>
    <t>Поддержка социальной инфраструктуры</t>
  </si>
  <si>
    <t>Расходы на транспортировку полезных ископаемых</t>
  </si>
  <si>
    <t>Получатели напрямую государственные компании и государственные органы</t>
  </si>
  <si>
    <t>СУММА, раскрытая правительством</t>
  </si>
  <si>
    <t>СУММА, выверенная</t>
  </si>
  <si>
    <t>E. Примечания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</si>
</sst>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yyyy\-mm\-dd;@"/>
  </numFmts>
  <fonts count="31">
    <font>
      <sz val="12"/>
      <color theme="1"/>
      <name val="Calibri"/>
      <family val="2"/>
      <scheme val="minor"/>
    </font>
    <font>
      <sz val="10"/>
      <color theme="1"/>
      <name val="Trebuchet MS"/>
      <family val="2"/>
      <charset val="204"/>
    </font>
    <font>
      <sz val="12"/>
      <color theme="1"/>
      <name val="Calibri"/>
      <family val="2"/>
      <scheme val="minor"/>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u/>
      <sz val="10"/>
      <color rgb="FFFF0000"/>
      <name val="Calibri"/>
      <family val="2"/>
      <scheme val="minor"/>
    </font>
    <font>
      <sz val="10"/>
      <color rgb="FFFF0000"/>
      <name val="Calibri (Body)"/>
    </font>
    <font>
      <b/>
      <sz val="16"/>
      <color rgb="FF000000"/>
      <name val="Calibri (Body)"/>
    </font>
    <font>
      <sz val="16"/>
      <color rgb="FF000000"/>
      <name val="Calibri"/>
      <family val="2"/>
      <scheme val="minor"/>
    </font>
    <font>
      <i/>
      <sz val="11"/>
      <color rgb="FF000000"/>
      <name val="Calibri"/>
      <family val="2"/>
      <scheme val="minor"/>
    </font>
    <font>
      <sz val="11"/>
      <color rgb="FF000000"/>
      <name val="Calibri"/>
      <family val="2"/>
      <scheme val="minor"/>
    </font>
    <font>
      <u/>
      <sz val="11"/>
      <color rgb="FF000000"/>
      <name val="Calibri"/>
      <family val="2"/>
      <scheme val="minor"/>
    </font>
    <font>
      <i/>
      <sz val="10"/>
      <color theme="1"/>
      <name val="Calibri"/>
      <family val="2"/>
    </font>
    <font>
      <i/>
      <sz val="10"/>
      <name val="Calibri"/>
      <family val="2"/>
    </font>
    <font>
      <i/>
      <sz val="10"/>
      <name val="Calibri"/>
      <family val="2"/>
      <scheme val="minor"/>
    </font>
    <font>
      <sz val="11"/>
      <color theme="1"/>
      <name val="Calibri"/>
      <family val="2"/>
      <charset val="204"/>
      <scheme val="minor"/>
    </font>
    <font>
      <u/>
      <sz val="10"/>
      <color theme="10"/>
      <name val="Calibri"/>
      <family val="2"/>
      <scheme val="minor"/>
    </font>
    <font>
      <sz val="10"/>
      <color theme="1"/>
      <name val="Calibri"/>
      <family val="2"/>
    </font>
    <font>
      <b/>
      <sz val="10"/>
      <color theme="1"/>
      <name val="Calibri"/>
      <family val="2"/>
    </font>
    <font>
      <b/>
      <sz val="10"/>
      <color theme="0" tint="-0.34998626667073579"/>
      <name val="Calibri"/>
      <family val="2"/>
    </font>
    <font>
      <i/>
      <sz val="10"/>
      <color theme="0" tint="-0.34998626667073579"/>
      <name val="Calibri"/>
      <family val="2"/>
    </font>
    <font>
      <sz val="10"/>
      <color rgb="FF3F3F76"/>
      <name val="Calibri"/>
      <family val="2"/>
      <scheme val="minor"/>
    </font>
    <font>
      <b/>
      <sz val="20"/>
      <color theme="1"/>
      <name val="Calibri"/>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00B050"/>
        <bgColor indexed="64"/>
      </patternFill>
    </fill>
  </fills>
  <borders count="28">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top style="thin">
        <color auto="1"/>
      </top>
      <bottom style="thin">
        <color auto="1"/>
      </bottom>
      <diagonal/>
    </border>
    <border>
      <left style="thick">
        <color auto="1"/>
      </left>
      <right/>
      <top style="thin">
        <color auto="1"/>
      </top>
      <bottom style="thick">
        <color auto="1"/>
      </bottom>
      <diagonal/>
    </border>
    <border>
      <left style="thin">
        <color auto="1"/>
      </left>
      <right style="thick">
        <color auto="1"/>
      </right>
      <top style="thin">
        <color auto="1"/>
      </top>
      <bottom style="thin">
        <color auto="1"/>
      </bottom>
      <diagonal/>
    </border>
    <border>
      <left style="thin">
        <color auto="1"/>
      </left>
      <right style="thick">
        <color auto="1"/>
      </right>
      <top/>
      <bottom style="thick">
        <color auto="1"/>
      </bottom>
      <diagonal/>
    </border>
    <border>
      <left style="thick">
        <color auto="1"/>
      </left>
      <right style="thick">
        <color auto="1"/>
      </right>
      <top/>
      <bottom style="thick">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thick">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444">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5" fillId="3" borderId="6" applyNumberFormat="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43" fontId="2"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23" fillId="0" borderId="0"/>
  </cellStyleXfs>
  <cellXfs count="162">
    <xf numFmtId="0" fontId="0" fillId="0" borderId="0" xfId="0"/>
    <xf numFmtId="0" fontId="7" fillId="0" borderId="0" xfId="0" applyFont="1" applyAlignment="1">
      <alignment horizontal="left" vertical="center" wrapText="1"/>
    </xf>
    <xf numFmtId="0" fontId="7" fillId="0" borderId="0" xfId="0" applyFont="1" applyAlignment="1">
      <alignment horizontal="left" wrapText="1"/>
    </xf>
    <xf numFmtId="0" fontId="8" fillId="0" borderId="0" xfId="0" applyFont="1"/>
    <xf numFmtId="0" fontId="7" fillId="0" borderId="10" xfId="0" applyFont="1" applyBorder="1"/>
    <xf numFmtId="0" fontId="7" fillId="0" borderId="15" xfId="0" applyFont="1" applyBorder="1"/>
    <xf numFmtId="0" fontId="7" fillId="0" borderId="0" xfId="0" applyFont="1"/>
    <xf numFmtId="0" fontId="7" fillId="0" borderId="4" xfId="0" applyFont="1" applyBorder="1"/>
    <xf numFmtId="0" fontId="7" fillId="0" borderId="0" xfId="0" applyFont="1" applyBorder="1"/>
    <xf numFmtId="0" fontId="9" fillId="0" borderId="0" xfId="0" applyFont="1" applyAlignment="1">
      <alignment horizontal="left" wrapText="1"/>
    </xf>
    <xf numFmtId="0" fontId="11" fillId="0" borderId="0" xfId="0" applyFont="1"/>
    <xf numFmtId="0" fontId="11" fillId="0" borderId="4" xfId="0" applyFont="1" applyBorder="1"/>
    <xf numFmtId="0" fontId="11" fillId="0" borderId="15" xfId="0" applyFont="1" applyBorder="1"/>
    <xf numFmtId="0" fontId="7" fillId="0" borderId="17" xfId="0" applyFont="1" applyBorder="1"/>
    <xf numFmtId="0" fontId="10" fillId="0" borderId="15" xfId="0" applyFont="1" applyBorder="1"/>
    <xf numFmtId="0" fontId="9" fillId="6" borderId="0" xfId="0" applyFont="1" applyFill="1" applyBorder="1" applyAlignment="1">
      <alignment horizontal="left" wrapText="1"/>
    </xf>
    <xf numFmtId="0" fontId="10" fillId="0" borderId="0" xfId="0" applyFont="1" applyBorder="1"/>
    <xf numFmtId="0" fontId="12" fillId="0" borderId="0" xfId="0" applyFont="1" applyBorder="1"/>
    <xf numFmtId="0" fontId="13" fillId="0" borderId="0" xfId="128" applyFont="1"/>
    <xf numFmtId="0" fontId="12" fillId="0" borderId="0" xfId="0" applyFont="1" applyAlignment="1">
      <alignment horizontal="left" vertical="center" wrapText="1"/>
    </xf>
    <xf numFmtId="0" fontId="14" fillId="0" borderId="0" xfId="0" applyFont="1"/>
    <xf numFmtId="0" fontId="16" fillId="0" borderId="0" xfId="0" applyFont="1" applyAlignment="1">
      <alignment horizontal="left" vertical="center"/>
    </xf>
    <xf numFmtId="0" fontId="17" fillId="0" borderId="0" xfId="0" applyFont="1" applyAlignment="1">
      <alignment horizontal="left" vertical="center"/>
    </xf>
    <xf numFmtId="0" fontId="18" fillId="0" borderId="0" xfId="0" applyFont="1" applyAlignment="1">
      <alignment horizontal="left" vertical="center"/>
    </xf>
    <xf numFmtId="0" fontId="18" fillId="8" borderId="0" xfId="0" applyFont="1" applyFill="1" applyAlignment="1">
      <alignment horizontal="left" vertical="center"/>
    </xf>
    <xf numFmtId="0" fontId="7" fillId="0" borderId="0" xfId="0" applyFont="1" applyAlignment="1">
      <alignment horizontal="left" vertical="center"/>
    </xf>
    <xf numFmtId="0" fontId="17" fillId="0" borderId="0" xfId="0" applyFont="1" applyAlignment="1">
      <alignment vertical="center"/>
    </xf>
    <xf numFmtId="0" fontId="18" fillId="0" borderId="0" xfId="0" applyFont="1" applyAlignment="1">
      <alignment vertical="center"/>
    </xf>
    <xf numFmtId="0" fontId="18" fillId="7" borderId="0" xfId="0" applyFont="1" applyFill="1" applyAlignment="1">
      <alignment vertical="center"/>
    </xf>
    <xf numFmtId="0" fontId="18" fillId="8" borderId="0" xfId="0" applyFont="1" applyFill="1" applyAlignment="1">
      <alignment vertical="center"/>
    </xf>
    <xf numFmtId="0" fontId="18" fillId="9" borderId="0" xfId="0" applyFont="1" applyFill="1" applyAlignment="1">
      <alignment vertical="center"/>
    </xf>
    <xf numFmtId="0" fontId="18" fillId="9" borderId="0" xfId="0" applyFont="1" applyFill="1" applyAlignment="1">
      <alignment horizontal="left" vertical="center"/>
    </xf>
    <xf numFmtId="0" fontId="15" fillId="0" borderId="0" xfId="0" applyFont="1" applyAlignment="1">
      <alignment vertical="center"/>
    </xf>
    <xf numFmtId="0" fontId="10" fillId="0" borderId="0" xfId="0" applyFont="1" applyAlignment="1">
      <alignment horizontal="left" vertical="center" wrapText="1"/>
    </xf>
    <xf numFmtId="0" fontId="10" fillId="0" borderId="0" xfId="0" applyFont="1" applyAlignment="1">
      <alignment horizontal="left" vertical="center"/>
    </xf>
    <xf numFmtId="0" fontId="7" fillId="4" borderId="14" xfId="0" applyFont="1" applyFill="1" applyBorder="1" applyAlignment="1">
      <alignment horizontal="left" wrapText="1"/>
    </xf>
    <xf numFmtId="164" fontId="7" fillId="4" borderId="16" xfId="0" applyNumberFormat="1" applyFont="1" applyFill="1" applyBorder="1" applyAlignment="1">
      <alignment horizontal="left" wrapText="1"/>
    </xf>
    <xf numFmtId="0" fontId="7" fillId="4" borderId="16" xfId="0" applyFont="1" applyFill="1" applyBorder="1" applyAlignment="1">
      <alignment horizontal="left" wrapText="1"/>
    </xf>
    <xf numFmtId="0" fontId="7" fillId="5" borderId="16" xfId="0" applyFont="1" applyFill="1" applyBorder="1" applyAlignment="1">
      <alignment horizontal="left" wrapText="1"/>
    </xf>
    <xf numFmtId="164" fontId="7" fillId="4" borderId="20" xfId="0" applyNumberFormat="1" applyFont="1" applyFill="1" applyBorder="1" applyAlignment="1">
      <alignment horizontal="left" wrapText="1"/>
    </xf>
    <xf numFmtId="0" fontId="7" fillId="5" borderId="20" xfId="0" applyFont="1" applyFill="1" applyBorder="1" applyAlignment="1">
      <alignment horizontal="left" wrapText="1"/>
    </xf>
    <xf numFmtId="164" fontId="7" fillId="11" borderId="20" xfId="0" applyNumberFormat="1" applyFont="1" applyFill="1" applyBorder="1" applyAlignment="1">
      <alignment horizontal="left" wrapText="1"/>
    </xf>
    <xf numFmtId="0" fontId="21" fillId="0" borderId="0" xfId="0" applyFont="1" applyAlignment="1"/>
    <xf numFmtId="0" fontId="20" fillId="0" borderId="0" xfId="0" applyFont="1" applyAlignment="1">
      <alignment vertical="top"/>
    </xf>
    <xf numFmtId="0" fontId="20" fillId="0" borderId="2" xfId="0" applyFont="1" applyBorder="1"/>
    <xf numFmtId="3" fontId="10" fillId="0" borderId="0" xfId="0" applyNumberFormat="1" applyFont="1"/>
    <xf numFmtId="0" fontId="11" fillId="0" borderId="0" xfId="0" applyFont="1" applyBorder="1"/>
    <xf numFmtId="164" fontId="7" fillId="5" borderId="21" xfId="0" applyNumberFormat="1" applyFont="1" applyFill="1" applyBorder="1" applyAlignment="1">
      <alignment horizontal="left" wrapText="1"/>
    </xf>
    <xf numFmtId="0" fontId="7" fillId="6" borderId="0" xfId="0" applyFont="1" applyFill="1" applyBorder="1" applyAlignment="1">
      <alignment horizontal="left" wrapText="1"/>
    </xf>
    <xf numFmtId="0" fontId="10" fillId="0" borderId="10" xfId="0" applyFont="1" applyBorder="1"/>
    <xf numFmtId="0" fontId="7" fillId="10" borderId="16" xfId="0" applyFont="1" applyFill="1" applyBorder="1" applyAlignment="1">
      <alignment horizontal="left" wrapText="1"/>
    </xf>
    <xf numFmtId="0" fontId="22" fillId="0" borderId="0" xfId="0" applyFont="1" applyBorder="1"/>
    <xf numFmtId="164" fontId="7" fillId="4" borderId="23" xfId="0" applyNumberFormat="1" applyFont="1" applyFill="1" applyBorder="1" applyAlignment="1">
      <alignment horizontal="left" wrapText="1"/>
    </xf>
    <xf numFmtId="0" fontId="22" fillId="0" borderId="10" xfId="0" applyFont="1" applyBorder="1"/>
    <xf numFmtId="0" fontId="7" fillId="0" borderId="15" xfId="0" applyFont="1" applyFill="1" applyBorder="1"/>
    <xf numFmtId="0" fontId="7" fillId="0" borderId="4" xfId="0" applyFont="1" applyFill="1" applyBorder="1"/>
    <xf numFmtId="0" fontId="11" fillId="0" borderId="4" xfId="0" applyFont="1" applyFill="1" applyBorder="1"/>
    <xf numFmtId="0" fontId="11" fillId="0" borderId="15" xfId="0" applyFont="1" applyFill="1" applyBorder="1"/>
    <xf numFmtId="0" fontId="3" fillId="0" borderId="0" xfId="128" applyAlignment="1">
      <alignment horizontal="left" vertical="center"/>
    </xf>
    <xf numFmtId="0" fontId="17" fillId="0" borderId="0" xfId="0" applyFont="1" applyBorder="1" applyAlignment="1">
      <alignment vertical="center"/>
    </xf>
    <xf numFmtId="0" fontId="10" fillId="0" borderId="0" xfId="0" applyFont="1" applyBorder="1" applyAlignment="1">
      <alignment wrapText="1"/>
    </xf>
    <xf numFmtId="0" fontId="22" fillId="0" borderId="0" xfId="0" applyFont="1" applyBorder="1" applyAlignment="1">
      <alignment wrapText="1"/>
    </xf>
    <xf numFmtId="0" fontId="10" fillId="0" borderId="15" xfId="0" applyFont="1" applyBorder="1" applyAlignment="1">
      <alignment wrapText="1"/>
    </xf>
    <xf numFmtId="164" fontId="7" fillId="13" borderId="16" xfId="0" applyNumberFormat="1" applyFont="1" applyFill="1" applyBorder="1" applyAlignment="1">
      <alignment horizontal="left" wrapText="1"/>
    </xf>
    <xf numFmtId="0" fontId="7" fillId="13" borderId="16" xfId="0" applyFont="1" applyFill="1" applyBorder="1" applyAlignment="1">
      <alignment horizontal="left" wrapText="1"/>
    </xf>
    <xf numFmtId="164" fontId="24" fillId="4" borderId="20" xfId="128" applyNumberFormat="1" applyFont="1" applyFill="1" applyBorder="1" applyAlignment="1">
      <alignment horizontal="left" wrapText="1"/>
    </xf>
    <xf numFmtId="0" fontId="24" fillId="10" borderId="22" xfId="128" applyFont="1" applyFill="1" applyBorder="1" applyAlignment="1">
      <alignment horizontal="left" wrapText="1"/>
    </xf>
    <xf numFmtId="0" fontId="25" fillId="0" borderId="0" xfId="0" applyFont="1" applyAlignment="1">
      <alignment vertical="top"/>
    </xf>
    <xf numFmtId="0" fontId="25" fillId="0" borderId="0" xfId="0" applyFont="1"/>
    <xf numFmtId="0" fontId="26" fillId="0" borderId="26" xfId="0" applyFont="1" applyBorder="1"/>
    <xf numFmtId="0" fontId="26" fillId="0" borderId="3" xfId="0" applyFont="1" applyBorder="1"/>
    <xf numFmtId="0" fontId="20" fillId="0" borderId="4" xfId="0" applyFont="1" applyBorder="1"/>
    <xf numFmtId="0" fontId="25" fillId="0" borderId="4" xfId="0" applyFont="1" applyBorder="1"/>
    <xf numFmtId="0" fontId="25" fillId="0" borderId="7" xfId="0" applyFont="1" applyBorder="1"/>
    <xf numFmtId="0" fontId="25" fillId="0" borderId="27" xfId="0" applyFont="1" applyBorder="1"/>
    <xf numFmtId="0" fontId="25" fillId="0" borderId="0" xfId="0" applyFont="1" applyBorder="1"/>
    <xf numFmtId="0" fontId="25" fillId="0" borderId="8" xfId="0" applyFont="1" applyBorder="1"/>
    <xf numFmtId="0" fontId="26" fillId="0" borderId="2" xfId="0" applyFont="1" applyBorder="1" applyAlignment="1">
      <alignment horizontal="right" wrapText="1"/>
    </xf>
    <xf numFmtId="0" fontId="1" fillId="10" borderId="0" xfId="0" applyFont="1" applyFill="1" applyBorder="1" applyAlignment="1">
      <alignment horizontal="center" vertical="center" wrapText="1"/>
    </xf>
    <xf numFmtId="0" fontId="26" fillId="0" borderId="2" xfId="0" applyFont="1" applyBorder="1" applyAlignment="1">
      <alignment horizontal="right"/>
    </xf>
    <xf numFmtId="0" fontId="25" fillId="10" borderId="0" xfId="0" applyFont="1" applyFill="1" applyBorder="1" applyAlignment="1">
      <alignment horizontal="center" vertical="center"/>
    </xf>
    <xf numFmtId="0" fontId="26" fillId="0" borderId="9" xfId="0" applyFont="1" applyBorder="1" applyAlignment="1">
      <alignment horizontal="right"/>
    </xf>
    <xf numFmtId="0" fontId="25" fillId="10" borderId="10" xfId="0" applyFont="1" applyFill="1" applyBorder="1" applyAlignment="1">
      <alignment horizontal="center" vertical="center"/>
    </xf>
    <xf numFmtId="0" fontId="25" fillId="10" borderId="11" xfId="0" applyFont="1" applyFill="1" applyBorder="1" applyAlignment="1">
      <alignment horizontal="center" vertical="center"/>
    </xf>
    <xf numFmtId="0" fontId="26" fillId="0" borderId="3" xfId="0" applyFont="1" applyFill="1" applyBorder="1" applyAlignment="1">
      <alignment vertical="center"/>
    </xf>
    <xf numFmtId="0" fontId="25" fillId="0" borderId="4" xfId="0" applyFont="1" applyBorder="1" applyAlignment="1">
      <alignment vertical="center"/>
    </xf>
    <xf numFmtId="0" fontId="25" fillId="0" borderId="7" xfId="0" applyFont="1" applyBorder="1" applyAlignment="1">
      <alignment vertical="center"/>
    </xf>
    <xf numFmtId="0" fontId="26" fillId="0" borderId="3" xfId="0" applyFont="1" applyBorder="1" applyAlignment="1">
      <alignment vertical="center" wrapText="1"/>
    </xf>
    <xf numFmtId="0" fontId="26" fillId="0" borderId="4" xfId="0" applyFont="1" applyBorder="1" applyAlignment="1">
      <alignment vertical="center" wrapText="1"/>
    </xf>
    <xf numFmtId="0" fontId="26" fillId="0" borderId="7" xfId="0" applyFont="1" applyBorder="1" applyAlignment="1">
      <alignment vertical="center" wrapText="1"/>
    </xf>
    <xf numFmtId="0" fontId="26" fillId="0" borderId="0" xfId="0" applyFont="1" applyAlignment="1">
      <alignment horizontal="left" vertical="center"/>
    </xf>
    <xf numFmtId="0" fontId="26" fillId="0" borderId="9" xfId="0" applyFont="1" applyBorder="1" applyAlignment="1">
      <alignment vertical="center"/>
    </xf>
    <xf numFmtId="0" fontId="25" fillId="0" borderId="10" xfId="0" applyFont="1" applyBorder="1" applyAlignment="1">
      <alignment vertical="center"/>
    </xf>
    <xf numFmtId="0" fontId="26" fillId="0" borderId="11" xfId="0" applyFont="1" applyBorder="1" applyAlignment="1">
      <alignment vertical="center" wrapText="1"/>
    </xf>
    <xf numFmtId="0" fontId="26" fillId="0" borderId="9" xfId="0" applyFont="1" applyBorder="1" applyAlignment="1">
      <alignment vertical="center" wrapText="1"/>
    </xf>
    <xf numFmtId="0" fontId="26" fillId="0" borderId="10" xfId="0" applyFont="1" applyBorder="1" applyAlignment="1">
      <alignment vertical="center" wrapText="1"/>
    </xf>
    <xf numFmtId="0" fontId="20" fillId="0" borderId="11" xfId="0" applyFont="1" applyBorder="1" applyAlignment="1">
      <alignment horizontal="right"/>
    </xf>
    <xf numFmtId="3" fontId="10" fillId="0" borderId="10" xfId="0" applyNumberFormat="1" applyFont="1" applyBorder="1"/>
    <xf numFmtId="0" fontId="27" fillId="2" borderId="2" xfId="0" applyFont="1" applyFill="1" applyBorder="1" applyAlignment="1">
      <alignment horizontal="left" vertical="top" wrapText="1"/>
    </xf>
    <xf numFmtId="0" fontId="27" fillId="0" borderId="0" xfId="0" applyFont="1" applyBorder="1" applyAlignment="1">
      <alignment vertical="top" wrapText="1"/>
    </xf>
    <xf numFmtId="0" fontId="20" fillId="0" borderId="8" xfId="0" applyFont="1" applyBorder="1" applyAlignment="1">
      <alignment vertical="center" wrapText="1"/>
    </xf>
    <xf numFmtId="0" fontId="25" fillId="0" borderId="2" xfId="0" applyFont="1" applyFill="1" applyBorder="1" applyAlignment="1">
      <alignment vertical="center" wrapText="1"/>
    </xf>
    <xf numFmtId="0" fontId="25" fillId="0" borderId="0" xfId="0" applyFont="1" applyFill="1" applyBorder="1" applyAlignment="1">
      <alignment vertical="center" wrapText="1"/>
    </xf>
    <xf numFmtId="3" fontId="25" fillId="0" borderId="8" xfId="245" applyNumberFormat="1" applyFont="1" applyFill="1" applyBorder="1" applyAlignment="1">
      <alignment vertical="center" wrapText="1"/>
    </xf>
    <xf numFmtId="3" fontId="20" fillId="0" borderId="8" xfId="0" applyNumberFormat="1" applyFont="1" applyBorder="1" applyAlignment="1">
      <alignment vertical="center" wrapText="1"/>
    </xf>
    <xf numFmtId="0" fontId="28" fillId="2" borderId="2" xfId="0" applyFont="1" applyFill="1" applyBorder="1" applyAlignment="1">
      <alignment horizontal="left" vertical="top" wrapText="1"/>
    </xf>
    <xf numFmtId="0" fontId="28" fillId="0" borderId="0" xfId="0" applyFont="1" applyBorder="1" applyAlignment="1">
      <alignment vertical="top" wrapText="1"/>
    </xf>
    <xf numFmtId="0" fontId="25" fillId="0" borderId="8" xfId="0" applyFont="1" applyBorder="1" applyAlignment="1">
      <alignment vertical="center" wrapText="1"/>
    </xf>
    <xf numFmtId="0" fontId="25" fillId="2" borderId="2" xfId="0" applyFont="1" applyFill="1" applyBorder="1" applyAlignment="1">
      <alignment horizontal="left" vertical="top"/>
    </xf>
    <xf numFmtId="0" fontId="25" fillId="0" borderId="0" xfId="0" applyFont="1" applyBorder="1" applyAlignment="1">
      <alignment vertical="top" wrapText="1"/>
    </xf>
    <xf numFmtId="0" fontId="29" fillId="3" borderId="12" xfId="27" applyFont="1" applyBorder="1" applyAlignment="1">
      <alignment vertical="center" wrapText="1"/>
    </xf>
    <xf numFmtId="3" fontId="25" fillId="0" borderId="0" xfId="0" applyNumberFormat="1" applyFont="1" applyAlignment="1">
      <alignment horizontal="center" vertical="center"/>
    </xf>
    <xf numFmtId="3" fontId="25" fillId="0" borderId="0" xfId="0" applyNumberFormat="1" applyFont="1" applyFill="1" applyBorder="1" applyAlignment="1">
      <alignment horizontal="center" vertical="center"/>
    </xf>
    <xf numFmtId="0" fontId="25" fillId="0" borderId="0" xfId="0" applyFont="1" applyAlignment="1">
      <alignment vertical="center"/>
    </xf>
    <xf numFmtId="0" fontId="25" fillId="2" borderId="2" xfId="0" applyFont="1" applyFill="1" applyBorder="1" applyAlignment="1">
      <alignment horizontal="left" vertical="center"/>
    </xf>
    <xf numFmtId="0" fontId="25" fillId="0" borderId="0" xfId="0" applyFont="1" applyBorder="1" applyAlignment="1">
      <alignment vertical="center" wrapText="1"/>
    </xf>
    <xf numFmtId="0" fontId="28" fillId="2" borderId="2" xfId="0" applyFont="1" applyFill="1" applyBorder="1" applyAlignment="1">
      <alignment horizontal="left" vertical="top"/>
    </xf>
    <xf numFmtId="0" fontId="26" fillId="2" borderId="2" xfId="0" applyFont="1" applyFill="1" applyBorder="1" applyAlignment="1">
      <alignment horizontal="left" vertical="top"/>
    </xf>
    <xf numFmtId="0" fontId="27" fillId="2" borderId="2" xfId="0" applyFont="1" applyFill="1" applyBorder="1" applyAlignment="1">
      <alignment horizontal="left" vertical="top"/>
    </xf>
    <xf numFmtId="0" fontId="20" fillId="0" borderId="0" xfId="0" applyFont="1" applyBorder="1" applyAlignment="1">
      <alignment vertical="top" wrapText="1"/>
    </xf>
    <xf numFmtId="3" fontId="25" fillId="0" borderId="8" xfId="245" applyNumberFormat="1" applyFont="1" applyBorder="1" applyAlignment="1">
      <alignment vertical="center" wrapText="1"/>
    </xf>
    <xf numFmtId="0" fontId="25" fillId="2" borderId="2" xfId="0" applyFont="1" applyFill="1" applyBorder="1" applyAlignment="1">
      <alignment horizontal="left" vertical="top" wrapText="1"/>
    </xf>
    <xf numFmtId="0" fontId="26" fillId="0" borderId="0" xfId="0" applyFont="1" applyFill="1" applyBorder="1" applyAlignment="1">
      <alignment vertical="center" wrapText="1"/>
    </xf>
    <xf numFmtId="3" fontId="26" fillId="0" borderId="8" xfId="245" applyNumberFormat="1" applyFont="1" applyFill="1" applyBorder="1" applyAlignment="1">
      <alignment vertical="center" wrapText="1"/>
    </xf>
    <xf numFmtId="0" fontId="25" fillId="2" borderId="2" xfId="0" applyFont="1" applyFill="1" applyBorder="1" applyAlignment="1">
      <alignment horizontal="left" vertical="center" wrapText="1"/>
    </xf>
    <xf numFmtId="0" fontId="26" fillId="0" borderId="0" xfId="0" applyFont="1" applyBorder="1" applyAlignment="1">
      <alignment vertical="center" wrapText="1"/>
    </xf>
    <xf numFmtId="0" fontId="25" fillId="2" borderId="1" xfId="0" applyFont="1" applyFill="1" applyBorder="1" applyAlignment="1">
      <alignment vertical="top" wrapText="1"/>
    </xf>
    <xf numFmtId="0" fontId="25" fillId="0" borderId="5" xfId="0" applyFont="1" applyBorder="1" applyAlignment="1">
      <alignment vertical="top" wrapText="1"/>
    </xf>
    <xf numFmtId="0" fontId="25" fillId="0" borderId="13" xfId="0" applyFont="1" applyBorder="1" applyAlignment="1">
      <alignment vertical="center" wrapText="1"/>
    </xf>
    <xf numFmtId="0" fontId="25" fillId="0" borderId="1" xfId="0" applyFont="1" applyFill="1" applyBorder="1" applyAlignment="1">
      <alignment vertical="center" wrapText="1"/>
    </xf>
    <xf numFmtId="0" fontId="25" fillId="0" borderId="10" xfId="0" applyFont="1" applyFill="1" applyBorder="1" applyAlignment="1">
      <alignment vertical="center" wrapText="1"/>
    </xf>
    <xf numFmtId="3" fontId="25" fillId="0" borderId="11" xfId="245" applyNumberFormat="1" applyFont="1" applyFill="1" applyBorder="1" applyAlignment="1">
      <alignment vertical="center" wrapText="1"/>
    </xf>
    <xf numFmtId="3" fontId="25" fillId="0" borderId="0" xfId="245" applyNumberFormat="1" applyFont="1" applyFill="1" applyBorder="1" applyAlignment="1">
      <alignment vertical="center" wrapText="1"/>
    </xf>
    <xf numFmtId="0" fontId="25" fillId="0" borderId="0" xfId="0" applyFont="1" applyAlignment="1">
      <alignment horizontal="right"/>
    </xf>
    <xf numFmtId="0" fontId="26" fillId="12" borderId="0" xfId="0" applyFont="1" applyFill="1" applyAlignment="1">
      <alignment horizontal="right"/>
    </xf>
    <xf numFmtId="0" fontId="26" fillId="12" borderId="0" xfId="0" applyFont="1" applyFill="1"/>
    <xf numFmtId="0" fontId="26" fillId="0" borderId="0" xfId="0" applyFont="1" applyAlignment="1">
      <alignment vertical="top"/>
    </xf>
    <xf numFmtId="3" fontId="26" fillId="12" borderId="0" xfId="0" applyNumberFormat="1" applyFont="1" applyFill="1"/>
    <xf numFmtId="3" fontId="25" fillId="0" borderId="0" xfId="0" applyNumberFormat="1" applyFont="1"/>
    <xf numFmtId="2" fontId="7" fillId="4" borderId="23" xfId="0" applyNumberFormat="1" applyFont="1" applyFill="1" applyBorder="1" applyAlignment="1">
      <alignment horizontal="left" wrapText="1"/>
    </xf>
    <xf numFmtId="0" fontId="7" fillId="0" borderId="0" xfId="0" applyFont="1" applyAlignment="1">
      <alignment horizontal="right" vertical="center" wrapText="1"/>
    </xf>
    <xf numFmtId="0" fontId="10" fillId="0" borderId="0" xfId="0" applyFont="1" applyAlignment="1">
      <alignment horizontal="right" vertical="center" wrapText="1"/>
    </xf>
    <xf numFmtId="3" fontId="7" fillId="4" borderId="18" xfId="0" applyNumberFormat="1" applyFont="1" applyFill="1" applyBorder="1" applyAlignment="1">
      <alignment horizontal="right" wrapText="1"/>
    </xf>
    <xf numFmtId="0" fontId="7" fillId="6" borderId="0" xfId="0" applyFont="1" applyFill="1" applyBorder="1" applyAlignment="1">
      <alignment horizontal="right" wrapText="1"/>
    </xf>
    <xf numFmtId="0" fontId="10" fillId="0" borderId="0" xfId="0" applyFont="1" applyAlignment="1">
      <alignment horizontal="right" vertical="center"/>
    </xf>
    <xf numFmtId="2" fontId="7" fillId="4" borderId="18" xfId="0" applyNumberFormat="1" applyFont="1" applyFill="1" applyBorder="1" applyAlignment="1">
      <alignment horizontal="right" wrapText="1"/>
    </xf>
    <xf numFmtId="164" fontId="7" fillId="4" borderId="18" xfId="0" applyNumberFormat="1" applyFont="1" applyFill="1" applyBorder="1" applyAlignment="1">
      <alignment horizontal="right" wrapText="1"/>
    </xf>
    <xf numFmtId="0" fontId="3" fillId="5" borderId="20" xfId="128" applyFill="1" applyBorder="1" applyAlignment="1">
      <alignment horizontal="left" wrapText="1"/>
    </xf>
    <xf numFmtId="0" fontId="30" fillId="0" borderId="0" xfId="0" applyFont="1" applyAlignment="1">
      <alignment vertical="top"/>
    </xf>
    <xf numFmtId="0" fontId="7" fillId="5" borderId="18" xfId="0" applyFont="1" applyFill="1" applyBorder="1" applyAlignment="1">
      <alignment horizontal="left" wrapText="1"/>
    </xf>
    <xf numFmtId="0" fontId="7" fillId="5" borderId="24" xfId="0" applyFont="1" applyFill="1" applyBorder="1" applyAlignment="1">
      <alignment horizontal="left" wrapText="1"/>
    </xf>
    <xf numFmtId="0" fontId="7" fillId="4" borderId="18" xfId="0" applyFont="1" applyFill="1" applyBorder="1" applyAlignment="1">
      <alignment horizontal="left" wrapText="1"/>
    </xf>
    <xf numFmtId="0" fontId="7" fillId="4" borderId="24" xfId="0" applyFont="1" applyFill="1" applyBorder="1" applyAlignment="1">
      <alignment horizontal="left" wrapText="1"/>
    </xf>
    <xf numFmtId="164" fontId="7" fillId="4" borderId="18" xfId="0" applyNumberFormat="1" applyFont="1" applyFill="1" applyBorder="1" applyAlignment="1">
      <alignment horizontal="left" wrapText="1"/>
    </xf>
    <xf numFmtId="164" fontId="7" fillId="4" borderId="24" xfId="0" applyNumberFormat="1" applyFont="1" applyFill="1" applyBorder="1" applyAlignment="1">
      <alignment horizontal="left" wrapText="1"/>
    </xf>
    <xf numFmtId="164" fontId="7" fillId="5" borderId="19" xfId="0" applyNumberFormat="1" applyFont="1" applyFill="1" applyBorder="1" applyAlignment="1">
      <alignment horizontal="left" wrapText="1"/>
    </xf>
    <xf numFmtId="164" fontId="7" fillId="5" borderId="25" xfId="0" applyNumberFormat="1" applyFont="1" applyFill="1" applyBorder="1" applyAlignment="1">
      <alignment horizontal="left" wrapText="1"/>
    </xf>
    <xf numFmtId="0" fontId="20" fillId="0" borderId="2" xfId="0" applyFont="1" applyBorder="1" applyAlignment="1">
      <alignment horizontal="left" vertical="center" wrapText="1"/>
    </xf>
    <xf numFmtId="0" fontId="20" fillId="0" borderId="0" xfId="0" applyFont="1" applyBorder="1" applyAlignment="1">
      <alignment horizontal="left" vertical="center" wrapText="1"/>
    </xf>
    <xf numFmtId="0" fontId="20" fillId="0" borderId="8" xfId="0" applyFont="1" applyBorder="1" applyAlignment="1">
      <alignment horizontal="left" vertical="center" wrapText="1"/>
    </xf>
    <xf numFmtId="3" fontId="10" fillId="0" borderId="0" xfId="0" applyNumberFormat="1" applyFont="1" applyAlignment="1">
      <alignment vertical="center"/>
    </xf>
    <xf numFmtId="0" fontId="7" fillId="0" borderId="0" xfId="0" applyFont="1" applyAlignment="1">
      <alignment vertical="center"/>
    </xf>
  </cellXfs>
  <cellStyles count="444">
    <cellStyle name="Comma" xfId="245" builtinId="3"/>
    <cellStyle name="Followed Hyperlink" xfId="69" builtinId="9" hidden="1"/>
    <cellStyle name="Followed Hyperlink" xfId="73" builtinId="9" hidden="1"/>
    <cellStyle name="Followed Hyperlink" xfId="77" builtinId="9" hidden="1"/>
    <cellStyle name="Followed Hyperlink" xfId="81" builtinId="9" hidden="1"/>
    <cellStyle name="Followed Hyperlink" xfId="85" builtinId="9" hidden="1"/>
    <cellStyle name="Followed Hyperlink" xfId="89" builtinId="9" hidden="1"/>
    <cellStyle name="Followed Hyperlink" xfId="93" builtinId="9" hidden="1"/>
    <cellStyle name="Followed Hyperlink" xfId="97" builtinId="9" hidden="1"/>
    <cellStyle name="Followed Hyperlink" xfId="101" builtinId="9" hidden="1"/>
    <cellStyle name="Followed Hyperlink" xfId="105" builtinId="9" hidden="1"/>
    <cellStyle name="Followed Hyperlink" xfId="109" builtinId="9" hidden="1"/>
    <cellStyle name="Followed Hyperlink" xfId="113" builtinId="9" hidden="1"/>
    <cellStyle name="Followed Hyperlink" xfId="117" builtinId="9" hidden="1"/>
    <cellStyle name="Followed Hyperlink" xfId="121" builtinId="9" hidden="1"/>
    <cellStyle name="Followed Hyperlink" xfId="125"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1" builtinId="9" hidden="1"/>
    <cellStyle name="Followed Hyperlink" xfId="439" builtinId="9" hidden="1"/>
    <cellStyle name="Followed Hyperlink" xfId="437" builtinId="9" hidden="1"/>
    <cellStyle name="Followed Hyperlink" xfId="435" builtinId="9" hidden="1"/>
    <cellStyle name="Followed Hyperlink" xfId="433" builtinId="9" hidden="1"/>
    <cellStyle name="Followed Hyperlink" xfId="431" builtinId="9" hidden="1"/>
    <cellStyle name="Followed Hyperlink" xfId="429" builtinId="9" hidden="1"/>
    <cellStyle name="Followed Hyperlink" xfId="427" builtinId="9" hidden="1"/>
    <cellStyle name="Followed Hyperlink" xfId="425" builtinId="9" hidden="1"/>
    <cellStyle name="Followed Hyperlink" xfId="423" builtinId="9" hidden="1"/>
    <cellStyle name="Followed Hyperlink" xfId="421" builtinId="9" hidden="1"/>
    <cellStyle name="Followed Hyperlink" xfId="419" builtinId="9" hidden="1"/>
    <cellStyle name="Followed Hyperlink" xfId="417" builtinId="9" hidden="1"/>
    <cellStyle name="Followed Hyperlink" xfId="415" builtinId="9" hidden="1"/>
    <cellStyle name="Followed Hyperlink" xfId="413" builtinId="9" hidden="1"/>
    <cellStyle name="Followed Hyperlink" xfId="411" builtinId="9" hidden="1"/>
    <cellStyle name="Followed Hyperlink" xfId="409" builtinId="9" hidden="1"/>
    <cellStyle name="Followed Hyperlink" xfId="407" builtinId="9" hidden="1"/>
    <cellStyle name="Followed Hyperlink" xfId="405" builtinId="9" hidden="1"/>
    <cellStyle name="Followed Hyperlink" xfId="403" builtinId="9" hidden="1"/>
    <cellStyle name="Followed Hyperlink" xfId="401" builtinId="9" hidden="1"/>
    <cellStyle name="Followed Hyperlink" xfId="399" builtinId="9" hidden="1"/>
    <cellStyle name="Followed Hyperlink" xfId="397" builtinId="9" hidden="1"/>
    <cellStyle name="Followed Hyperlink" xfId="395" builtinId="9" hidden="1"/>
    <cellStyle name="Followed Hyperlink" xfId="393" builtinId="9" hidden="1"/>
    <cellStyle name="Followed Hyperlink" xfId="391" builtinId="9" hidden="1"/>
    <cellStyle name="Followed Hyperlink" xfId="389" builtinId="9" hidden="1"/>
    <cellStyle name="Followed Hyperlink" xfId="387" builtinId="9" hidden="1"/>
    <cellStyle name="Followed Hyperlink" xfId="385" builtinId="9" hidden="1"/>
    <cellStyle name="Followed Hyperlink" xfId="383" builtinId="9" hidden="1"/>
    <cellStyle name="Followed Hyperlink" xfId="381" builtinId="9" hidden="1"/>
    <cellStyle name="Followed Hyperlink" xfId="379" builtinId="9" hidden="1"/>
    <cellStyle name="Followed Hyperlink" xfId="377" builtinId="9" hidden="1"/>
    <cellStyle name="Followed Hyperlink" xfId="375" builtinId="9" hidden="1"/>
    <cellStyle name="Followed Hyperlink" xfId="373" builtinId="9" hidden="1"/>
    <cellStyle name="Followed Hyperlink" xfId="371" builtinId="9" hidden="1"/>
    <cellStyle name="Followed Hyperlink" xfId="369" builtinId="9" hidden="1"/>
    <cellStyle name="Followed Hyperlink" xfId="367" builtinId="9" hidden="1"/>
    <cellStyle name="Followed Hyperlink" xfId="365" builtinId="9" hidden="1"/>
    <cellStyle name="Followed Hyperlink" xfId="363" builtinId="9" hidden="1"/>
    <cellStyle name="Followed Hyperlink" xfId="361" builtinId="9" hidden="1"/>
    <cellStyle name="Followed Hyperlink" xfId="359" builtinId="9" hidden="1"/>
    <cellStyle name="Followed Hyperlink" xfId="357" builtinId="9" hidden="1"/>
    <cellStyle name="Followed Hyperlink" xfId="355" builtinId="9" hidden="1"/>
    <cellStyle name="Followed Hyperlink" xfId="353" builtinId="9" hidden="1"/>
    <cellStyle name="Followed Hyperlink" xfId="351" builtinId="9" hidden="1"/>
    <cellStyle name="Followed Hyperlink" xfId="349" builtinId="9" hidden="1"/>
    <cellStyle name="Followed Hyperlink" xfId="347" builtinId="9" hidden="1"/>
    <cellStyle name="Followed Hyperlink" xfId="345" builtinId="9" hidden="1"/>
    <cellStyle name="Followed Hyperlink" xfId="343" builtinId="9" hidden="1"/>
    <cellStyle name="Followed Hyperlink" xfId="341" builtinId="9" hidden="1"/>
    <cellStyle name="Followed Hyperlink" xfId="339" builtinId="9" hidden="1"/>
    <cellStyle name="Followed Hyperlink" xfId="337" builtinId="9" hidden="1"/>
    <cellStyle name="Followed Hyperlink" xfId="335" builtinId="9" hidden="1"/>
    <cellStyle name="Followed Hyperlink" xfId="333" builtinId="9" hidden="1"/>
    <cellStyle name="Followed Hyperlink" xfId="331" builtinId="9" hidden="1"/>
    <cellStyle name="Followed Hyperlink" xfId="329" builtinId="9" hidden="1"/>
    <cellStyle name="Followed Hyperlink" xfId="327" builtinId="9" hidden="1"/>
    <cellStyle name="Followed Hyperlink" xfId="325" builtinId="9" hidden="1"/>
    <cellStyle name="Followed Hyperlink" xfId="323" builtinId="9" hidden="1"/>
    <cellStyle name="Followed Hyperlink" xfId="321" builtinId="9" hidden="1"/>
    <cellStyle name="Followed Hyperlink" xfId="319" builtinId="9" hidden="1"/>
    <cellStyle name="Followed Hyperlink" xfId="317" builtinId="9" hidden="1"/>
    <cellStyle name="Followed Hyperlink" xfId="315" builtinId="9" hidden="1"/>
    <cellStyle name="Followed Hyperlink" xfId="313" builtinId="9" hidden="1"/>
    <cellStyle name="Followed Hyperlink" xfId="311" builtinId="9" hidden="1"/>
    <cellStyle name="Followed Hyperlink" xfId="309" builtinId="9" hidden="1"/>
    <cellStyle name="Followed Hyperlink" xfId="307" builtinId="9" hidden="1"/>
    <cellStyle name="Followed Hyperlink" xfId="305" builtinId="9" hidden="1"/>
    <cellStyle name="Followed Hyperlink" xfId="303" builtinId="9" hidden="1"/>
    <cellStyle name="Followed Hyperlink" xfId="301" builtinId="9" hidden="1"/>
    <cellStyle name="Followed Hyperlink" xfId="299" builtinId="9" hidden="1"/>
    <cellStyle name="Followed Hyperlink" xfId="297" builtinId="9" hidden="1"/>
    <cellStyle name="Followed Hyperlink" xfId="295" builtinId="9" hidden="1"/>
    <cellStyle name="Followed Hyperlink" xfId="293" builtinId="9" hidden="1"/>
    <cellStyle name="Followed Hyperlink" xfId="291" builtinId="9" hidden="1"/>
    <cellStyle name="Followed Hyperlink" xfId="289" builtinId="9" hidden="1"/>
    <cellStyle name="Followed Hyperlink" xfId="287" builtinId="9" hidden="1"/>
    <cellStyle name="Followed Hyperlink" xfId="285" builtinId="9" hidden="1"/>
    <cellStyle name="Followed Hyperlink" xfId="283" builtinId="9" hidden="1"/>
    <cellStyle name="Followed Hyperlink" xfId="281" builtinId="9" hidden="1"/>
    <cellStyle name="Followed Hyperlink" xfId="279" builtinId="9" hidden="1"/>
    <cellStyle name="Followed Hyperlink" xfId="277" builtinId="9" hidden="1"/>
    <cellStyle name="Followed Hyperlink" xfId="275" builtinId="9" hidden="1"/>
    <cellStyle name="Followed Hyperlink" xfId="273" builtinId="9" hidden="1"/>
    <cellStyle name="Followed Hyperlink" xfId="271" builtinId="9" hidden="1"/>
    <cellStyle name="Followed Hyperlink" xfId="269" builtinId="9" hidden="1"/>
    <cellStyle name="Followed Hyperlink" xfId="267" builtinId="9" hidden="1"/>
    <cellStyle name="Followed Hyperlink" xfId="265" builtinId="9" hidden="1"/>
    <cellStyle name="Followed Hyperlink" xfId="263" builtinId="9" hidden="1"/>
    <cellStyle name="Followed Hyperlink" xfId="261" builtinId="9" hidden="1"/>
    <cellStyle name="Followed Hyperlink" xfId="259" builtinId="9" hidden="1"/>
    <cellStyle name="Followed Hyperlink" xfId="257" builtinId="9" hidden="1"/>
    <cellStyle name="Followed Hyperlink" xfId="255" builtinId="9" hidden="1"/>
    <cellStyle name="Followed Hyperlink" xfId="253" builtinId="9" hidden="1"/>
    <cellStyle name="Followed Hyperlink" xfId="251" builtinId="9" hidden="1"/>
    <cellStyle name="Followed Hyperlink" xfId="249" builtinId="9" hidden="1"/>
    <cellStyle name="Followed Hyperlink" xfId="247" builtinId="9" hidden="1"/>
    <cellStyle name="Followed Hyperlink" xfId="244" builtinId="9" hidden="1"/>
    <cellStyle name="Followed Hyperlink" xfId="242" builtinId="9" hidden="1"/>
    <cellStyle name="Followed Hyperlink" xfId="240" builtinId="9" hidden="1"/>
    <cellStyle name="Followed Hyperlink" xfId="238" builtinId="9" hidden="1"/>
    <cellStyle name="Followed Hyperlink" xfId="236" builtinId="9" hidden="1"/>
    <cellStyle name="Followed Hyperlink" xfId="234" builtinId="9" hidden="1"/>
    <cellStyle name="Followed Hyperlink" xfId="232" builtinId="9" hidden="1"/>
    <cellStyle name="Followed Hyperlink" xfId="230" builtinId="9" hidden="1"/>
    <cellStyle name="Followed Hyperlink" xfId="228" builtinId="9" hidden="1"/>
    <cellStyle name="Followed Hyperlink" xfId="226" builtinId="9" hidden="1"/>
    <cellStyle name="Followed Hyperlink" xfId="224" builtinId="9" hidden="1"/>
    <cellStyle name="Followed Hyperlink" xfId="222" builtinId="9" hidden="1"/>
    <cellStyle name="Followed Hyperlink" xfId="220" builtinId="9" hidden="1"/>
    <cellStyle name="Followed Hyperlink" xfId="218" builtinId="9" hidden="1"/>
    <cellStyle name="Followed Hyperlink" xfId="216" builtinId="9" hidden="1"/>
    <cellStyle name="Followed Hyperlink" xfId="214" builtinId="9" hidden="1"/>
    <cellStyle name="Followed Hyperlink" xfId="212" builtinId="9" hidden="1"/>
    <cellStyle name="Followed Hyperlink" xfId="210" builtinId="9" hidden="1"/>
    <cellStyle name="Followed Hyperlink" xfId="208" builtinId="9" hidden="1"/>
    <cellStyle name="Followed Hyperlink" xfId="206" builtinId="9" hidden="1"/>
    <cellStyle name="Followed Hyperlink" xfId="204" builtinId="9" hidden="1"/>
    <cellStyle name="Followed Hyperlink" xfId="202" builtinId="9" hidden="1"/>
    <cellStyle name="Followed Hyperlink" xfId="200" builtinId="9" hidden="1"/>
    <cellStyle name="Followed Hyperlink" xfId="198" builtinId="9" hidden="1"/>
    <cellStyle name="Followed Hyperlink" xfId="196" builtinId="9" hidden="1"/>
    <cellStyle name="Followed Hyperlink" xfId="194" builtinId="9" hidden="1"/>
    <cellStyle name="Followed Hyperlink" xfId="192" builtinId="9" hidden="1"/>
    <cellStyle name="Followed Hyperlink" xfId="190" builtinId="9" hidden="1"/>
    <cellStyle name="Followed Hyperlink" xfId="188" builtinId="9" hidden="1"/>
    <cellStyle name="Followed Hyperlink" xfId="186" builtinId="9" hidden="1"/>
    <cellStyle name="Followed Hyperlink" xfId="184" builtinId="9" hidden="1"/>
    <cellStyle name="Followed Hyperlink" xfId="182" builtinId="9" hidden="1"/>
    <cellStyle name="Followed Hyperlink" xfId="180" builtinId="9" hidden="1"/>
    <cellStyle name="Followed Hyperlink" xfId="178" builtinId="9" hidden="1"/>
    <cellStyle name="Followed Hyperlink" xfId="176" builtinId="9" hidden="1"/>
    <cellStyle name="Followed Hyperlink" xfId="174" builtinId="9" hidden="1"/>
    <cellStyle name="Followed Hyperlink" xfId="172" builtinId="9" hidden="1"/>
    <cellStyle name="Followed Hyperlink" xfId="170" builtinId="9" hidden="1"/>
    <cellStyle name="Followed Hyperlink" xfId="168" builtinId="9" hidden="1"/>
    <cellStyle name="Followed Hyperlink" xfId="166" builtinId="9" hidden="1"/>
    <cellStyle name="Followed Hyperlink" xfId="164" builtinId="9" hidden="1"/>
    <cellStyle name="Followed Hyperlink" xfId="162" builtinId="9" hidden="1"/>
    <cellStyle name="Followed Hyperlink" xfId="160" builtinId="9" hidden="1"/>
    <cellStyle name="Followed Hyperlink" xfId="158" builtinId="9" hidden="1"/>
    <cellStyle name="Followed Hyperlink" xfId="156" builtinId="9" hidden="1"/>
    <cellStyle name="Followed Hyperlink" xfId="154" builtinId="9" hidden="1"/>
    <cellStyle name="Followed Hyperlink" xfId="152" builtinId="9" hidden="1"/>
    <cellStyle name="Followed Hyperlink" xfId="150" builtinId="9" hidden="1"/>
    <cellStyle name="Followed Hyperlink" xfId="148" builtinId="9" hidden="1"/>
    <cellStyle name="Followed Hyperlink" xfId="146" builtinId="9" hidden="1"/>
    <cellStyle name="Followed Hyperlink" xfId="144" builtinId="9" hidden="1"/>
    <cellStyle name="Followed Hyperlink" xfId="142" builtinId="9" hidden="1"/>
    <cellStyle name="Followed Hyperlink" xfId="140" builtinId="9" hidden="1"/>
    <cellStyle name="Followed Hyperlink" xfId="138" builtinId="9" hidden="1"/>
    <cellStyle name="Followed Hyperlink" xfId="136" builtinId="9" hidden="1"/>
    <cellStyle name="Followed Hyperlink" xfId="134" builtinId="9" hidden="1"/>
    <cellStyle name="Followed Hyperlink" xfId="132" builtinId="9" hidden="1"/>
    <cellStyle name="Followed Hyperlink" xfId="130" builtinId="9" hidden="1"/>
    <cellStyle name="Followed Hyperlink" xfId="127" builtinId="9" hidden="1"/>
    <cellStyle name="Followed Hyperlink" xfId="123" builtinId="9" hidden="1"/>
    <cellStyle name="Followed Hyperlink" xfId="119" builtinId="9" hidden="1"/>
    <cellStyle name="Followed Hyperlink" xfId="115" builtinId="9" hidden="1"/>
    <cellStyle name="Followed Hyperlink" xfId="111" builtinId="9" hidden="1"/>
    <cellStyle name="Followed Hyperlink" xfId="107" builtinId="9" hidden="1"/>
    <cellStyle name="Followed Hyperlink" xfId="103" builtinId="9" hidden="1"/>
    <cellStyle name="Followed Hyperlink" xfId="99" builtinId="9" hidden="1"/>
    <cellStyle name="Followed Hyperlink" xfId="95" builtinId="9" hidden="1"/>
    <cellStyle name="Followed Hyperlink" xfId="91" builtinId="9" hidden="1"/>
    <cellStyle name="Followed Hyperlink" xfId="87" builtinId="9" hidden="1"/>
    <cellStyle name="Followed Hyperlink" xfId="83" builtinId="9" hidden="1"/>
    <cellStyle name="Followed Hyperlink" xfId="79" builtinId="9" hidden="1"/>
    <cellStyle name="Followed Hyperlink" xfId="75" builtinId="9" hidden="1"/>
    <cellStyle name="Followed Hyperlink" xfId="71" builtinId="9" hidden="1"/>
    <cellStyle name="Followed Hyperlink" xfId="67" builtinId="9" hidden="1"/>
    <cellStyle name="Followed Hyperlink" xfId="24" builtinId="9" hidden="1"/>
    <cellStyle name="Followed Hyperlink" xfId="26" builtinId="9" hidden="1"/>
    <cellStyle name="Followed Hyperlink" xfId="29" builtinId="9" hidden="1"/>
    <cellStyle name="Followed Hyperlink" xfId="33" builtinId="9" hidden="1"/>
    <cellStyle name="Followed Hyperlink" xfId="35" builtinId="9" hidden="1"/>
    <cellStyle name="Followed Hyperlink" xfId="37" builtinId="9" hidden="1"/>
    <cellStyle name="Followed Hyperlink" xfId="41" builtinId="9" hidden="1"/>
    <cellStyle name="Followed Hyperlink" xfId="43" builtinId="9" hidden="1"/>
    <cellStyle name="Followed Hyperlink" xfId="45" builtinId="9" hidden="1"/>
    <cellStyle name="Followed Hyperlink" xfId="49" builtinId="9" hidden="1"/>
    <cellStyle name="Followed Hyperlink" xfId="51" builtinId="9" hidden="1"/>
    <cellStyle name="Followed Hyperlink" xfId="53" builtinId="9" hidden="1"/>
    <cellStyle name="Followed Hyperlink" xfId="57" builtinId="9" hidden="1"/>
    <cellStyle name="Followed Hyperlink" xfId="59" builtinId="9" hidden="1"/>
    <cellStyle name="Followed Hyperlink" xfId="61" builtinId="9" hidden="1"/>
    <cellStyle name="Followed Hyperlink" xfId="65" builtinId="9" hidden="1"/>
    <cellStyle name="Followed Hyperlink" xfId="63" builtinId="9" hidden="1"/>
    <cellStyle name="Followed Hyperlink" xfId="55" builtinId="9" hidden="1"/>
    <cellStyle name="Followed Hyperlink" xfId="47" builtinId="9" hidden="1"/>
    <cellStyle name="Followed Hyperlink" xfId="39" builtinId="9" hidden="1"/>
    <cellStyle name="Followed Hyperlink" xfId="31" builtinId="9" hidden="1"/>
    <cellStyle name="Followed Hyperlink" xfId="22" builtinId="9" hidden="1"/>
    <cellStyle name="Followed Hyperlink" xfId="10" builtinId="9" hidden="1"/>
    <cellStyle name="Followed Hyperlink" xfId="12" builtinId="9" hidden="1"/>
    <cellStyle name="Followed Hyperlink" xfId="16" builtinId="9" hidden="1"/>
    <cellStyle name="Followed Hyperlink" xfId="18" builtinId="9" hidden="1"/>
    <cellStyle name="Followed Hyperlink" xfId="20" builtinId="9" hidden="1"/>
    <cellStyle name="Followed Hyperlink" xfId="14" builtinId="9" hidden="1"/>
    <cellStyle name="Followed Hyperlink" xfId="6" builtinId="9" hidden="1"/>
    <cellStyle name="Followed Hyperlink" xfId="8" builtinId="9" hidden="1"/>
    <cellStyle name="Followed Hyperlink" xfId="4" builtinId="9" hidden="1"/>
    <cellStyle name="Followed Hyperlink" xfId="2" builtinId="9" hidden="1"/>
    <cellStyle name="Hyperlink" xfId="120" builtinId="8" hidden="1"/>
    <cellStyle name="Hyperlink" xfId="122" builtinId="8" hidden="1"/>
    <cellStyle name="Hyperlink" xfId="124" builtinId="8" hidden="1"/>
    <cellStyle name="Hyperlink" xfId="126"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00" builtinId="8" hidden="1"/>
    <cellStyle name="Hyperlink" xfId="68"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7" builtinId="8" hidden="1"/>
    <cellStyle name="Hyperlink" xfId="9" builtinId="8" hidden="1"/>
    <cellStyle name="Hyperlink" xfId="11" builtinId="8" hidden="1"/>
    <cellStyle name="Hyperlink" xfId="3" builtinId="8" hidden="1"/>
    <cellStyle name="Hyperlink" xfId="5" builtinId="8" hidden="1"/>
    <cellStyle name="Hyperlink" xfId="1" builtinId="8" hidden="1"/>
    <cellStyle name="Hyperlink" xfId="128" builtinId="8"/>
    <cellStyle name="Input" xfId="27" builtinId="20"/>
    <cellStyle name="Normal" xfId="0" builtinId="0"/>
    <cellStyle name="Обычный 2" xfId="443" xr:uid="{00000000-0005-0000-0000-0000BB01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b.rustamov@bdo.tj"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minfin.tj/index.php?do=static&amp;page=budget" TargetMode="External"/><Relationship Id="rId1" Type="http://schemas.openxmlformats.org/officeDocument/2006/relationships/hyperlink" Target="http://www.stat.t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46"/>
  <sheetViews>
    <sheetView showGridLines="0" topLeftCell="A31" workbookViewId="0"/>
  </sheetViews>
  <sheetFormatPr defaultColWidth="3.5" defaultRowHeight="24" customHeight="1"/>
  <cols>
    <col min="1" max="1" width="3.5" style="25"/>
    <col min="2" max="2" width="25.09765625" style="25" customWidth="1"/>
    <col min="3" max="3" width="28.3984375" style="25" customWidth="1"/>
    <col min="4" max="4" width="64.3984375" style="25" customWidth="1"/>
    <col min="5" max="16384" width="3.5" style="25"/>
  </cols>
  <sheetData>
    <row r="1" spans="2:25" ht="15.9" customHeight="1"/>
    <row r="2" spans="2:25" ht="21">
      <c r="B2" s="32" t="s">
        <v>0</v>
      </c>
      <c r="C2" s="32"/>
      <c r="D2" s="32"/>
      <c r="E2" s="32"/>
      <c r="F2" s="32"/>
      <c r="G2" s="32"/>
      <c r="H2" s="32"/>
      <c r="I2" s="32"/>
      <c r="J2" s="32"/>
      <c r="K2" s="32"/>
      <c r="L2" s="32"/>
      <c r="M2" s="32"/>
      <c r="N2" s="32"/>
      <c r="O2" s="32"/>
      <c r="P2" s="32"/>
      <c r="Q2" s="32"/>
      <c r="R2" s="32"/>
      <c r="S2" s="21"/>
      <c r="T2" s="21"/>
      <c r="U2" s="21"/>
      <c r="V2" s="21"/>
      <c r="W2" s="21"/>
      <c r="X2" s="21"/>
      <c r="Y2" s="21"/>
    </row>
    <row r="3" spans="2:25" ht="15.9" customHeight="1">
      <c r="B3" s="59" t="s">
        <v>1</v>
      </c>
      <c r="C3" s="26"/>
      <c r="D3" s="26"/>
      <c r="E3" s="26"/>
      <c r="F3" s="26"/>
      <c r="G3" s="26"/>
      <c r="H3" s="26"/>
      <c r="I3" s="26"/>
      <c r="J3" s="23"/>
      <c r="K3" s="23"/>
      <c r="L3" s="23"/>
      <c r="M3" s="23"/>
      <c r="N3" s="23"/>
      <c r="O3" s="23"/>
      <c r="P3" s="23"/>
      <c r="Q3" s="23"/>
      <c r="R3" s="23"/>
      <c r="S3" s="23"/>
      <c r="T3" s="23"/>
      <c r="U3" s="23"/>
      <c r="V3" s="23"/>
      <c r="W3" s="23"/>
      <c r="X3" s="23"/>
      <c r="Y3" s="23"/>
    </row>
    <row r="4" spans="2:25" ht="15.9" customHeight="1">
      <c r="B4" s="22"/>
      <c r="C4" s="23"/>
      <c r="D4" s="23"/>
      <c r="E4" s="23"/>
      <c r="F4" s="23"/>
      <c r="G4" s="23"/>
      <c r="H4" s="23"/>
      <c r="I4" s="23"/>
      <c r="J4" s="23"/>
      <c r="K4" s="23"/>
      <c r="L4" s="23"/>
      <c r="M4" s="23"/>
      <c r="N4" s="23"/>
      <c r="O4" s="23"/>
      <c r="P4" s="23"/>
      <c r="Q4" s="23"/>
      <c r="R4" s="23"/>
      <c r="S4" s="23"/>
      <c r="T4" s="23"/>
      <c r="U4" s="23"/>
      <c r="V4" s="23"/>
      <c r="W4" s="23"/>
      <c r="X4" s="23"/>
      <c r="Y4" s="23"/>
    </row>
    <row r="5" spans="2:25" ht="15.9" customHeight="1">
      <c r="B5" s="23" t="s">
        <v>2</v>
      </c>
      <c r="C5" s="23"/>
      <c r="D5" s="23"/>
      <c r="E5" s="23"/>
      <c r="F5" s="23"/>
      <c r="G5" s="23"/>
      <c r="H5" s="23"/>
      <c r="I5" s="23"/>
      <c r="J5" s="23"/>
      <c r="K5" s="23"/>
      <c r="L5" s="23"/>
      <c r="M5" s="23"/>
      <c r="N5" s="23"/>
      <c r="O5" s="23"/>
      <c r="P5" s="23"/>
      <c r="Q5" s="23"/>
      <c r="R5" s="23"/>
      <c r="S5" s="23"/>
      <c r="T5" s="23"/>
      <c r="U5" s="23"/>
      <c r="V5" s="23"/>
      <c r="W5" s="23"/>
      <c r="X5" s="23"/>
      <c r="Y5" s="23"/>
    </row>
    <row r="6" spans="2:25" ht="15.9" customHeight="1">
      <c r="B6" s="22"/>
      <c r="C6" s="22"/>
      <c r="D6" s="22"/>
      <c r="E6" s="22"/>
      <c r="F6" s="22"/>
      <c r="G6" s="22"/>
      <c r="H6" s="22"/>
      <c r="I6" s="22"/>
      <c r="J6" s="22"/>
      <c r="K6" s="22"/>
      <c r="L6" s="22"/>
      <c r="M6" s="22"/>
      <c r="N6" s="22"/>
      <c r="O6" s="22"/>
      <c r="P6" s="22"/>
      <c r="Q6" s="22"/>
      <c r="R6" s="22"/>
      <c r="S6" s="22"/>
      <c r="T6" s="22"/>
      <c r="U6" s="22"/>
      <c r="V6" s="22"/>
      <c r="W6" s="22"/>
      <c r="X6" s="22"/>
      <c r="Y6" s="22"/>
    </row>
    <row r="7" spans="2:25" ht="15.9" customHeight="1">
      <c r="B7" s="26" t="s">
        <v>3</v>
      </c>
      <c r="C7" s="26"/>
      <c r="D7" s="26"/>
      <c r="E7" s="26"/>
      <c r="F7" s="26"/>
      <c r="G7" s="26"/>
      <c r="H7" s="26"/>
      <c r="I7" s="26"/>
      <c r="J7" s="26"/>
      <c r="K7" s="26"/>
      <c r="L7" s="26"/>
      <c r="M7" s="26"/>
      <c r="N7" s="26"/>
      <c r="O7" s="26"/>
      <c r="P7" s="26"/>
      <c r="Q7" s="26"/>
      <c r="R7" s="26"/>
      <c r="S7" s="26"/>
      <c r="T7" s="26"/>
      <c r="U7" s="26"/>
      <c r="V7" s="26"/>
      <c r="W7" s="26"/>
      <c r="X7" s="26"/>
      <c r="Y7" s="26"/>
    </row>
    <row r="8" spans="2:25" ht="15.9" customHeight="1">
      <c r="C8" s="26"/>
      <c r="D8" s="26"/>
      <c r="E8" s="26"/>
      <c r="F8" s="26"/>
      <c r="G8" s="26"/>
      <c r="H8" s="26"/>
      <c r="I8" s="26"/>
      <c r="J8" s="26"/>
      <c r="K8" s="26"/>
      <c r="L8" s="26"/>
      <c r="M8" s="26"/>
      <c r="N8" s="26"/>
      <c r="O8" s="26"/>
      <c r="P8" s="26"/>
      <c r="Q8" s="26"/>
      <c r="R8" s="26"/>
      <c r="S8" s="26"/>
      <c r="T8" s="26"/>
      <c r="U8" s="26"/>
      <c r="V8" s="26"/>
      <c r="W8" s="26"/>
      <c r="X8" s="26"/>
      <c r="Y8" s="26"/>
    </row>
    <row r="9" spans="2:25" ht="15.9" customHeight="1">
      <c r="B9" s="27" t="s">
        <v>4</v>
      </c>
      <c r="C9" s="27"/>
      <c r="D9" s="27"/>
      <c r="E9" s="27"/>
      <c r="F9" s="27"/>
      <c r="G9" s="27"/>
      <c r="H9" s="27"/>
      <c r="I9" s="27"/>
      <c r="J9" s="27"/>
      <c r="K9" s="27"/>
      <c r="L9" s="27"/>
      <c r="M9" s="27"/>
      <c r="N9" s="27"/>
      <c r="O9" s="27"/>
      <c r="P9" s="27"/>
      <c r="Q9" s="27"/>
      <c r="R9" s="27"/>
      <c r="S9" s="27"/>
      <c r="T9" s="27"/>
      <c r="U9" s="27"/>
      <c r="V9" s="27"/>
      <c r="W9" s="27"/>
      <c r="X9" s="27"/>
      <c r="Y9" s="27"/>
    </row>
    <row r="10" spans="2:25" ht="15.9" customHeight="1">
      <c r="B10" s="25" t="s">
        <v>5</v>
      </c>
      <c r="C10" s="27"/>
      <c r="D10" s="27"/>
      <c r="E10" s="27"/>
      <c r="F10" s="27"/>
      <c r="G10" s="27"/>
      <c r="H10" s="27"/>
      <c r="I10" s="27"/>
      <c r="J10" s="27"/>
      <c r="K10" s="27"/>
      <c r="L10" s="27"/>
      <c r="M10" s="27"/>
      <c r="N10" s="27"/>
      <c r="O10" s="27"/>
      <c r="P10" s="27"/>
      <c r="Q10" s="27"/>
      <c r="R10" s="27"/>
      <c r="S10" s="27"/>
      <c r="T10" s="27"/>
      <c r="U10" s="27"/>
      <c r="V10" s="27"/>
      <c r="W10" s="27"/>
      <c r="X10" s="27"/>
      <c r="Y10" s="27"/>
    </row>
    <row r="11" spans="2:25" ht="15.9" customHeight="1">
      <c r="C11" s="27"/>
      <c r="D11" s="27"/>
      <c r="E11" s="27"/>
      <c r="F11" s="27"/>
      <c r="G11" s="27"/>
      <c r="H11" s="27"/>
      <c r="I11" s="27"/>
      <c r="J11" s="27"/>
      <c r="K11" s="27"/>
      <c r="L11" s="27"/>
      <c r="M11" s="27"/>
      <c r="N11" s="27"/>
      <c r="O11" s="27"/>
      <c r="P11" s="27"/>
      <c r="Q11" s="27"/>
      <c r="R11" s="27"/>
      <c r="S11" s="27"/>
      <c r="T11" s="27"/>
      <c r="U11" s="27"/>
      <c r="V11" s="27"/>
      <c r="W11" s="27"/>
      <c r="X11" s="27"/>
      <c r="Y11" s="27"/>
    </row>
    <row r="12" spans="2:25" ht="15.9" customHeight="1">
      <c r="B12" s="27" t="s">
        <v>6</v>
      </c>
      <c r="C12" s="27"/>
      <c r="D12" s="27"/>
      <c r="E12" s="27"/>
      <c r="F12" s="27"/>
      <c r="G12" s="27"/>
      <c r="H12" s="27"/>
      <c r="I12" s="27"/>
      <c r="J12" s="27"/>
      <c r="K12" s="27"/>
      <c r="L12" s="27"/>
      <c r="M12" s="27"/>
      <c r="N12" s="27"/>
      <c r="O12" s="27"/>
      <c r="P12" s="27"/>
      <c r="Q12" s="27"/>
      <c r="R12" s="27"/>
      <c r="S12" s="27"/>
      <c r="T12" s="27"/>
      <c r="U12" s="27"/>
      <c r="V12" s="27"/>
      <c r="W12" s="27"/>
      <c r="X12" s="27"/>
      <c r="Y12" s="27"/>
    </row>
    <row r="13" spans="2:25" ht="15.9" customHeight="1">
      <c r="B13" s="27" t="s">
        <v>7</v>
      </c>
      <c r="C13" s="27"/>
      <c r="D13" s="27"/>
      <c r="E13" s="27"/>
      <c r="F13" s="27"/>
      <c r="G13" s="27"/>
      <c r="H13" s="27"/>
      <c r="I13" s="27"/>
      <c r="J13" s="27"/>
      <c r="K13" s="27"/>
      <c r="L13" s="27"/>
      <c r="M13" s="27"/>
      <c r="N13" s="27"/>
      <c r="O13" s="27"/>
      <c r="P13" s="27"/>
      <c r="Q13" s="27"/>
      <c r="R13" s="27"/>
      <c r="S13" s="27"/>
      <c r="T13" s="27"/>
      <c r="U13" s="27"/>
      <c r="V13" s="27"/>
      <c r="W13" s="27"/>
      <c r="X13" s="27"/>
      <c r="Y13" s="27"/>
    </row>
    <row r="14" spans="2:25" ht="15.9" customHeight="1">
      <c r="B14" s="27" t="s">
        <v>8</v>
      </c>
      <c r="C14" s="27"/>
      <c r="D14" s="27"/>
      <c r="E14" s="27"/>
      <c r="F14" s="27"/>
      <c r="G14" s="27"/>
      <c r="H14" s="27"/>
      <c r="I14" s="27"/>
      <c r="J14" s="27"/>
      <c r="K14" s="27"/>
      <c r="L14" s="27"/>
      <c r="M14" s="27"/>
      <c r="N14" s="27"/>
      <c r="O14" s="27"/>
      <c r="P14" s="27"/>
      <c r="Q14" s="27"/>
      <c r="R14" s="27"/>
      <c r="S14" s="27"/>
      <c r="T14" s="27"/>
      <c r="U14" s="27"/>
      <c r="V14" s="27"/>
      <c r="W14" s="27"/>
      <c r="X14" s="27"/>
      <c r="Y14" s="27"/>
    </row>
    <row r="15" spans="2:25" ht="15.9" customHeight="1">
      <c r="B15" s="27" t="s">
        <v>9</v>
      </c>
      <c r="C15" s="27"/>
      <c r="D15" s="27"/>
      <c r="E15" s="27"/>
      <c r="F15" s="27"/>
      <c r="G15" s="27"/>
      <c r="H15" s="27"/>
      <c r="I15" s="27"/>
      <c r="J15" s="27"/>
      <c r="K15" s="27"/>
      <c r="L15" s="27"/>
      <c r="M15" s="27"/>
      <c r="N15" s="27"/>
      <c r="O15" s="27"/>
      <c r="P15" s="27"/>
      <c r="Q15" s="27"/>
      <c r="R15" s="27"/>
      <c r="S15" s="27"/>
      <c r="T15" s="27"/>
      <c r="U15" s="27"/>
      <c r="V15" s="27"/>
      <c r="W15" s="27"/>
      <c r="X15" s="27"/>
      <c r="Y15" s="27"/>
    </row>
    <row r="16" spans="2:25" ht="15.9" customHeight="1">
      <c r="C16" s="27"/>
      <c r="D16" s="27"/>
      <c r="E16" s="27"/>
      <c r="F16" s="27"/>
      <c r="G16" s="27"/>
      <c r="H16" s="27"/>
      <c r="I16" s="27"/>
      <c r="J16" s="27"/>
      <c r="K16" s="27"/>
      <c r="L16" s="27"/>
      <c r="M16" s="27"/>
      <c r="N16" s="27"/>
      <c r="O16" s="27"/>
      <c r="P16" s="27"/>
      <c r="Q16" s="27"/>
      <c r="R16" s="27"/>
      <c r="S16" s="27"/>
      <c r="T16" s="27"/>
      <c r="U16" s="27"/>
      <c r="V16" s="27"/>
      <c r="W16" s="27"/>
      <c r="X16" s="27"/>
      <c r="Y16" s="27"/>
    </row>
    <row r="17" spans="2:25" ht="15.9" customHeight="1">
      <c r="B17" s="28" t="s">
        <v>10</v>
      </c>
      <c r="C17" s="28"/>
      <c r="D17" s="28"/>
      <c r="E17" s="28"/>
      <c r="F17" s="28"/>
      <c r="G17" s="28"/>
      <c r="H17" s="28"/>
      <c r="I17" s="28"/>
      <c r="J17" s="28"/>
      <c r="K17" s="28"/>
      <c r="L17" s="28"/>
      <c r="M17" s="28"/>
      <c r="N17" s="28"/>
      <c r="O17" s="28"/>
      <c r="P17" s="28"/>
      <c r="Q17" s="28"/>
      <c r="R17" s="28"/>
      <c r="S17" s="28"/>
      <c r="T17" s="28"/>
      <c r="U17" s="28"/>
      <c r="V17" s="28"/>
      <c r="W17" s="28"/>
      <c r="X17" s="28"/>
      <c r="Y17" s="28"/>
    </row>
    <row r="18" spans="2:25" ht="15.9" customHeight="1">
      <c r="B18" s="29" t="s">
        <v>11</v>
      </c>
      <c r="C18" s="29"/>
      <c r="D18" s="29"/>
      <c r="E18" s="29"/>
      <c r="F18" s="29"/>
      <c r="G18" s="29"/>
      <c r="H18" s="29"/>
      <c r="I18" s="29"/>
      <c r="J18" s="29"/>
      <c r="K18" s="24"/>
      <c r="L18" s="24"/>
      <c r="M18" s="24"/>
      <c r="N18" s="24"/>
      <c r="O18" s="24"/>
      <c r="P18" s="24"/>
      <c r="Q18" s="24"/>
      <c r="R18" s="24"/>
      <c r="S18" s="24"/>
      <c r="T18" s="24"/>
      <c r="U18" s="24"/>
      <c r="V18" s="24"/>
      <c r="W18" s="24"/>
      <c r="X18" s="24"/>
      <c r="Y18" s="24"/>
    </row>
    <row r="19" spans="2:25" ht="15.9" customHeight="1">
      <c r="B19" s="30"/>
      <c r="C19" s="30"/>
      <c r="D19" s="30"/>
      <c r="E19" s="30"/>
      <c r="F19" s="30"/>
      <c r="G19" s="30"/>
      <c r="H19" s="30"/>
      <c r="I19" s="30"/>
      <c r="J19" s="30"/>
      <c r="K19" s="31"/>
      <c r="L19" s="31"/>
      <c r="M19" s="31"/>
      <c r="N19" s="31"/>
      <c r="O19" s="31"/>
      <c r="P19" s="31"/>
      <c r="Q19" s="31"/>
      <c r="R19" s="31"/>
      <c r="S19" s="31"/>
      <c r="T19" s="31"/>
      <c r="U19" s="31"/>
      <c r="V19" s="31"/>
      <c r="W19" s="31"/>
      <c r="X19" s="31"/>
      <c r="Y19" s="31"/>
    </row>
    <row r="20" spans="2:25" ht="15.9" customHeight="1">
      <c r="B20" s="27"/>
      <c r="C20" s="27"/>
      <c r="D20" s="27"/>
      <c r="E20" s="27"/>
      <c r="F20" s="27"/>
      <c r="G20" s="27"/>
      <c r="H20" s="27"/>
      <c r="I20" s="27"/>
      <c r="J20" s="27"/>
      <c r="K20" s="27"/>
      <c r="L20" s="27"/>
      <c r="M20" s="27"/>
      <c r="N20" s="27"/>
      <c r="O20" s="27"/>
      <c r="P20" s="27"/>
      <c r="Q20" s="27"/>
      <c r="R20" s="27"/>
      <c r="S20" s="27"/>
      <c r="T20" s="27"/>
      <c r="U20" s="27"/>
      <c r="V20" s="27"/>
      <c r="W20" s="27"/>
      <c r="X20" s="27"/>
      <c r="Y20" s="27"/>
    </row>
    <row r="21" spans="2:25" ht="15.9" customHeight="1">
      <c r="B21" s="27" t="s">
        <v>12</v>
      </c>
      <c r="C21" s="27"/>
      <c r="D21" s="27"/>
      <c r="E21" s="27"/>
      <c r="F21" s="27"/>
      <c r="G21" s="27"/>
      <c r="H21" s="27"/>
      <c r="I21" s="27"/>
      <c r="J21" s="27"/>
      <c r="K21" s="27"/>
      <c r="L21" s="27"/>
      <c r="M21" s="27"/>
      <c r="N21" s="27"/>
      <c r="O21" s="27"/>
      <c r="P21" s="27"/>
      <c r="Q21" s="27"/>
      <c r="R21" s="27"/>
      <c r="S21" s="27"/>
      <c r="T21" s="27"/>
      <c r="U21" s="27"/>
      <c r="V21" s="27"/>
      <c r="W21" s="27"/>
      <c r="X21" s="27"/>
      <c r="Y21" s="27"/>
    </row>
    <row r="22" spans="2:25" ht="15.9" customHeight="1">
      <c r="B22" s="27" t="s">
        <v>13</v>
      </c>
      <c r="D22" s="58" t="s">
        <v>14</v>
      </c>
    </row>
    <row r="23" spans="2:25" ht="13.8"/>
    <row r="24" spans="2:25" ht="13.8"/>
    <row r="25" spans="2:25" ht="13.8"/>
    <row r="26" spans="2:25" ht="13.8"/>
    <row r="27" spans="2:25" ht="13.8"/>
    <row r="28" spans="2:25" ht="13.8"/>
    <row r="29" spans="2:25" ht="13.8"/>
    <row r="30" spans="2:25" ht="13.8"/>
    <row r="31" spans="2:25" ht="13.8"/>
    <row r="32" spans="2:25" ht="13.8"/>
    <row r="33" ht="13.8"/>
    <row r="34" ht="13.8"/>
    <row r="35" ht="13.8"/>
    <row r="36" ht="13.8"/>
    <row r="37" ht="13.8"/>
    <row r="38" ht="13.8"/>
    <row r="39" ht="13.8"/>
    <row r="40" ht="13.8"/>
    <row r="41" ht="13.8"/>
    <row r="42" ht="13.8"/>
    <row r="43" ht="13.8"/>
    <row r="44" ht="13.8"/>
    <row r="45" ht="13.8"/>
    <row r="46" ht="13.8"/>
  </sheetData>
  <phoneticPr fontId="6" type="noConversion"/>
  <hyperlinks>
    <hyperlink ref="D22" r:id="rId1" xr:uid="{00000000-0004-0000-0000-000000000000}"/>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E41"/>
  <sheetViews>
    <sheetView showGridLines="0" workbookViewId="0"/>
  </sheetViews>
  <sheetFormatPr defaultColWidth="3.5" defaultRowHeight="24" customHeight="1"/>
  <cols>
    <col min="1" max="1" width="3.5" style="1"/>
    <col min="2" max="2" width="51" style="1" customWidth="1"/>
    <col min="3" max="3" width="31.09765625" style="1" bestFit="1" customWidth="1"/>
    <col min="4" max="4" width="60.3984375" style="1" customWidth="1"/>
    <col min="5" max="5" width="2" style="2" customWidth="1"/>
    <col min="6" max="16384" width="3.5" style="1"/>
  </cols>
  <sheetData>
    <row r="1" spans="2:4" ht="15.9" customHeight="1"/>
    <row r="2" spans="2:4" ht="24.9" customHeight="1">
      <c r="B2" s="3" t="s">
        <v>15</v>
      </c>
    </row>
    <row r="3" spans="2:4" ht="15.9" customHeight="1">
      <c r="B3" s="20" t="s">
        <v>16</v>
      </c>
    </row>
    <row r="4" spans="2:4" ht="15.9" customHeight="1" thickBot="1">
      <c r="D4" s="33" t="s">
        <v>17</v>
      </c>
    </row>
    <row r="5" spans="2:4" ht="15.9" customHeight="1" thickTop="1">
      <c r="B5" s="5" t="s">
        <v>18</v>
      </c>
      <c r="C5" s="13"/>
      <c r="D5" s="35" t="s">
        <v>19</v>
      </c>
    </row>
    <row r="6" spans="2:4" ht="15.9" customHeight="1">
      <c r="B6" s="7" t="s">
        <v>20</v>
      </c>
      <c r="C6" s="5" t="s">
        <v>21</v>
      </c>
      <c r="D6" s="36">
        <v>41640</v>
      </c>
    </row>
    <row r="7" spans="2:4" ht="15.9" customHeight="1">
      <c r="B7" s="6"/>
      <c r="C7" s="5" t="s">
        <v>22</v>
      </c>
      <c r="D7" s="36">
        <v>42004</v>
      </c>
    </row>
    <row r="8" spans="2:4" ht="15.9" customHeight="1">
      <c r="B8" s="5" t="s">
        <v>23</v>
      </c>
      <c r="C8" s="4"/>
      <c r="D8" s="37" t="s">
        <v>24</v>
      </c>
    </row>
    <row r="9" spans="2:4" ht="15.9" customHeight="1">
      <c r="B9" s="5"/>
      <c r="C9" s="5"/>
      <c r="D9" s="36"/>
    </row>
    <row r="10" spans="2:4" ht="15.9" customHeight="1">
      <c r="B10" s="5" t="s">
        <v>25</v>
      </c>
      <c r="C10" s="5"/>
      <c r="D10" s="63" t="s">
        <v>26</v>
      </c>
    </row>
    <row r="11" spans="2:4" ht="15.9" customHeight="1">
      <c r="B11" s="7" t="s">
        <v>27</v>
      </c>
      <c r="C11" s="5" t="s">
        <v>28</v>
      </c>
      <c r="D11" s="37" t="s">
        <v>29</v>
      </c>
    </row>
    <row r="12" spans="2:4" ht="15.9" customHeight="1">
      <c r="B12" s="16" t="s">
        <v>30</v>
      </c>
      <c r="C12" s="5" t="s">
        <v>31</v>
      </c>
      <c r="D12" s="37" t="s">
        <v>29</v>
      </c>
    </row>
    <row r="13" spans="2:4" ht="15.9" customHeight="1">
      <c r="B13" s="8"/>
      <c r="C13" s="5" t="s">
        <v>32</v>
      </c>
      <c r="D13" s="37" t="s">
        <v>29</v>
      </c>
    </row>
    <row r="14" spans="2:4" ht="15.9" customHeight="1">
      <c r="B14" s="8"/>
      <c r="C14" s="5" t="s">
        <v>33</v>
      </c>
      <c r="D14" s="38"/>
    </row>
    <row r="15" spans="2:4" ht="15.9" customHeight="1">
      <c r="B15" s="5"/>
      <c r="C15" s="5"/>
      <c r="D15" s="50"/>
    </row>
    <row r="16" spans="2:4" ht="15.9" customHeight="1">
      <c r="B16" s="7" t="s">
        <v>34</v>
      </c>
      <c r="C16" s="5" t="s">
        <v>35</v>
      </c>
      <c r="D16" s="64" t="s">
        <v>36</v>
      </c>
    </row>
    <row r="17" spans="2:4" ht="15.9" customHeight="1">
      <c r="B17" s="16" t="s">
        <v>37</v>
      </c>
      <c r="C17" s="5" t="s">
        <v>38</v>
      </c>
      <c r="D17" s="64" t="s">
        <v>36</v>
      </c>
    </row>
    <row r="18" spans="2:4" ht="15.9" customHeight="1">
      <c r="C18" s="5" t="s">
        <v>39</v>
      </c>
      <c r="D18" s="38"/>
    </row>
    <row r="19" spans="2:4" ht="15.9" customHeight="1">
      <c r="B19" s="5" t="s">
        <v>40</v>
      </c>
      <c r="C19" s="5"/>
      <c r="D19" s="50">
        <v>3</v>
      </c>
    </row>
    <row r="20" spans="2:4" ht="15.9" customHeight="1">
      <c r="B20" s="5" t="s">
        <v>41</v>
      </c>
      <c r="C20" s="5"/>
      <c r="D20" s="50">
        <v>14</v>
      </c>
    </row>
    <row r="21" spans="2:4" ht="15.9" customHeight="1">
      <c r="B21" s="7" t="s">
        <v>42</v>
      </c>
      <c r="C21" s="5" t="s">
        <v>43</v>
      </c>
      <c r="D21" s="36" t="s">
        <v>64</v>
      </c>
    </row>
    <row r="22" spans="2:4" ht="15.9" customHeight="1">
      <c r="B22" s="6"/>
      <c r="C22" s="5" t="s">
        <v>44</v>
      </c>
      <c r="D22" s="50">
        <v>4.9348999999999998</v>
      </c>
    </row>
    <row r="23" spans="2:4" ht="15.9" customHeight="1">
      <c r="B23" s="7" t="s">
        <v>45</v>
      </c>
      <c r="C23" s="5" t="s">
        <v>46</v>
      </c>
      <c r="D23" s="37" t="s">
        <v>29</v>
      </c>
    </row>
    <row r="24" spans="2:4" ht="15.9" customHeight="1">
      <c r="B24" s="8"/>
      <c r="C24" s="5" t="s">
        <v>47</v>
      </c>
      <c r="D24" s="37" t="s">
        <v>29</v>
      </c>
    </row>
    <row r="25" spans="2:4" ht="15.9" customHeight="1">
      <c r="B25" s="8"/>
      <c r="C25" s="5" t="s">
        <v>48</v>
      </c>
      <c r="D25" s="37" t="s">
        <v>29</v>
      </c>
    </row>
    <row r="26" spans="2:4" ht="15.9" customHeight="1">
      <c r="B26" s="8"/>
      <c r="C26" s="5" t="s">
        <v>49</v>
      </c>
      <c r="D26" s="37" t="s">
        <v>50</v>
      </c>
    </row>
    <row r="27" spans="2:4" ht="15.9" customHeight="1">
      <c r="B27" s="8"/>
      <c r="C27" s="5"/>
      <c r="D27" s="38"/>
    </row>
    <row r="28" spans="2:4" ht="15.9" customHeight="1">
      <c r="B28" s="5" t="s">
        <v>51</v>
      </c>
      <c r="C28" s="5"/>
      <c r="D28" s="38"/>
    </row>
    <row r="29" spans="2:4" ht="15.9" customHeight="1">
      <c r="B29" s="7" t="s">
        <v>52</v>
      </c>
      <c r="C29" s="5" t="s">
        <v>53</v>
      </c>
      <c r="D29" s="50" t="s">
        <v>54</v>
      </c>
    </row>
    <row r="30" spans="2:4" ht="15.9" customHeight="1">
      <c r="B30" s="8"/>
      <c r="C30" s="5" t="s">
        <v>55</v>
      </c>
      <c r="D30" s="50" t="s">
        <v>56</v>
      </c>
    </row>
    <row r="31" spans="2:4" ht="15.9" customHeight="1" thickBot="1">
      <c r="B31" s="4"/>
      <c r="C31" s="5" t="s">
        <v>57</v>
      </c>
      <c r="D31" s="66" t="s">
        <v>58</v>
      </c>
    </row>
    <row r="32" spans="2:4" ht="15.9" customHeight="1" thickTop="1">
      <c r="B32" s="8"/>
      <c r="C32" s="8"/>
      <c r="D32" s="15"/>
    </row>
    <row r="33" spans="2:5" ht="15.9" customHeight="1">
      <c r="B33" s="8"/>
      <c r="C33" s="8"/>
      <c r="D33" s="15"/>
    </row>
    <row r="34" spans="2:5" ht="15.9" customHeight="1"/>
    <row r="35" spans="2:5" ht="15.9" customHeight="1">
      <c r="E35" s="1"/>
    </row>
    <row r="36" spans="2:5" ht="15.9" customHeight="1">
      <c r="E36" s="1"/>
    </row>
    <row r="37" spans="2:5" ht="15.9" customHeight="1">
      <c r="E37" s="1"/>
    </row>
    <row r="38" spans="2:5" ht="15.9" customHeight="1">
      <c r="E38" s="1"/>
    </row>
    <row r="39" spans="2:5" ht="15.9" customHeight="1">
      <c r="E39" s="1"/>
    </row>
    <row r="40" spans="2:5" ht="15.9" customHeight="1">
      <c r="E40" s="1"/>
    </row>
    <row r="41" spans="2:5" ht="15.9" customHeight="1"/>
  </sheetData>
  <hyperlinks>
    <hyperlink ref="D31" r:id="rId1" xr:uid="{00000000-0004-0000-0100-000000000000}"/>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H53"/>
  <sheetViews>
    <sheetView showGridLines="0" tabSelected="1" topLeftCell="A25" workbookViewId="0"/>
  </sheetViews>
  <sheetFormatPr defaultColWidth="3.5" defaultRowHeight="13.8"/>
  <cols>
    <col min="1" max="1" width="3.5" style="1"/>
    <col min="2" max="2" width="49.5" style="1" customWidth="1"/>
    <col min="3" max="3" width="41.5" style="1" customWidth="1"/>
    <col min="4" max="4" width="33.5" style="140" customWidth="1"/>
    <col min="5" max="5" width="16.3984375" style="1" bestFit="1" customWidth="1"/>
    <col min="6" max="6" width="45.69921875" style="1" customWidth="1"/>
    <col min="7" max="7" width="2" style="2" customWidth="1"/>
    <col min="8" max="8" width="46.5" style="2" customWidth="1"/>
    <col min="9" max="16384" width="3.5" style="1"/>
  </cols>
  <sheetData>
    <row r="2" spans="2:8" ht="25.8">
      <c r="B2" s="3" t="s">
        <v>59</v>
      </c>
      <c r="C2" s="19"/>
    </row>
    <row r="3" spans="2:8">
      <c r="B3" s="18"/>
    </row>
    <row r="4" spans="2:8">
      <c r="D4" s="141" t="s">
        <v>17</v>
      </c>
      <c r="E4" s="33" t="s">
        <v>60</v>
      </c>
      <c r="F4" s="34" t="s">
        <v>61</v>
      </c>
      <c r="H4" s="9"/>
    </row>
    <row r="5" spans="2:8">
      <c r="B5" s="7" t="s">
        <v>62</v>
      </c>
      <c r="C5" s="5" t="s">
        <v>63</v>
      </c>
      <c r="D5" s="142">
        <f>1402.228*1000000</f>
        <v>1402228000</v>
      </c>
      <c r="E5" s="52" t="s">
        <v>64</v>
      </c>
      <c r="F5" s="39" t="s">
        <v>65</v>
      </c>
    </row>
    <row r="6" spans="2:8">
      <c r="B6" s="51" t="s">
        <v>66</v>
      </c>
      <c r="C6" s="5" t="s">
        <v>67</v>
      </c>
      <c r="D6" s="142">
        <v>45605200000</v>
      </c>
      <c r="E6" s="52" t="s">
        <v>64</v>
      </c>
      <c r="F6" s="65" t="s">
        <v>68</v>
      </c>
    </row>
    <row r="7" spans="2:8">
      <c r="B7" s="8"/>
      <c r="C7" s="5" t="s">
        <v>69</v>
      </c>
      <c r="D7" s="142">
        <v>489500000</v>
      </c>
      <c r="E7" s="52" t="s">
        <v>64</v>
      </c>
      <c r="F7" s="39" t="s">
        <v>70</v>
      </c>
    </row>
    <row r="8" spans="2:8">
      <c r="B8" s="8"/>
      <c r="C8" s="5" t="s">
        <v>71</v>
      </c>
      <c r="D8" s="142">
        <v>11549700000</v>
      </c>
      <c r="E8" s="52" t="s">
        <v>64</v>
      </c>
      <c r="F8" s="39" t="s">
        <v>72</v>
      </c>
    </row>
    <row r="9" spans="2:8">
      <c r="B9" s="8"/>
      <c r="C9" s="5" t="s">
        <v>73</v>
      </c>
      <c r="D9" s="142">
        <f>227184*1000</f>
        <v>227184000</v>
      </c>
      <c r="E9" s="52" t="s">
        <v>74</v>
      </c>
      <c r="F9" s="39" t="s">
        <v>65</v>
      </c>
    </row>
    <row r="10" spans="2:8">
      <c r="B10" s="8"/>
      <c r="C10" s="5" t="s">
        <v>75</v>
      </c>
      <c r="D10" s="142">
        <f>977341*1000</f>
        <v>977341000</v>
      </c>
      <c r="E10" s="52" t="s">
        <v>74</v>
      </c>
      <c r="F10" s="39" t="s">
        <v>65</v>
      </c>
    </row>
    <row r="11" spans="2:8" ht="27.6">
      <c r="B11" s="7" t="s">
        <v>76</v>
      </c>
      <c r="C11" s="5" t="s">
        <v>77</v>
      </c>
      <c r="D11" s="142">
        <v>24508</v>
      </c>
      <c r="E11" s="52" t="s">
        <v>78</v>
      </c>
      <c r="F11" s="39" t="s">
        <v>79</v>
      </c>
    </row>
    <row r="12" spans="2:8" ht="27.6">
      <c r="B12" s="60" t="s">
        <v>80</v>
      </c>
      <c r="C12" s="5" t="s">
        <v>81</v>
      </c>
      <c r="D12" s="142">
        <v>3216</v>
      </c>
      <c r="E12" s="52" t="s">
        <v>82</v>
      </c>
      <c r="F12" s="39" t="s">
        <v>79</v>
      </c>
    </row>
    <row r="13" spans="2:8" ht="27.6">
      <c r="B13" s="61" t="s">
        <v>66</v>
      </c>
      <c r="C13" s="14" t="s">
        <v>83</v>
      </c>
      <c r="D13" s="142">
        <v>821931</v>
      </c>
      <c r="E13" s="52" t="s">
        <v>78</v>
      </c>
      <c r="F13" s="39" t="s">
        <v>79</v>
      </c>
    </row>
    <row r="14" spans="2:8" ht="27.6">
      <c r="B14" s="17"/>
      <c r="C14" s="14" t="s">
        <v>84</v>
      </c>
      <c r="D14" s="142">
        <v>56200</v>
      </c>
      <c r="E14" s="52" t="s">
        <v>78</v>
      </c>
      <c r="F14" s="39" t="s">
        <v>79</v>
      </c>
    </row>
    <row r="15" spans="2:8">
      <c r="B15" s="7" t="s">
        <v>85</v>
      </c>
      <c r="C15" s="5" t="s">
        <v>86</v>
      </c>
      <c r="D15" s="142">
        <v>956</v>
      </c>
      <c r="E15" s="139" t="s">
        <v>87</v>
      </c>
      <c r="F15" s="39" t="s">
        <v>65</v>
      </c>
    </row>
    <row r="16" spans="2:8">
      <c r="B16" s="60"/>
      <c r="C16" s="5" t="s">
        <v>88</v>
      </c>
      <c r="D16" s="142">
        <v>114478</v>
      </c>
      <c r="E16" s="139" t="s">
        <v>89</v>
      </c>
      <c r="F16" s="39" t="s">
        <v>65</v>
      </c>
    </row>
    <row r="17" spans="2:8" ht="27.6">
      <c r="B17" s="61" t="s">
        <v>90</v>
      </c>
      <c r="C17" s="5" t="s">
        <v>91</v>
      </c>
      <c r="D17" s="142">
        <v>5</v>
      </c>
      <c r="E17" s="139" t="s">
        <v>92</v>
      </c>
      <c r="F17" s="39" t="s">
        <v>65</v>
      </c>
    </row>
    <row r="18" spans="2:8">
      <c r="B18" s="60"/>
      <c r="C18" s="5" t="s">
        <v>93</v>
      </c>
      <c r="D18" s="142">
        <v>590</v>
      </c>
      <c r="E18" s="139" t="s">
        <v>94</v>
      </c>
      <c r="F18" s="39" t="s">
        <v>65</v>
      </c>
    </row>
    <row r="19" spans="2:8" ht="27.6">
      <c r="B19" s="60"/>
      <c r="C19" s="5" t="s">
        <v>95</v>
      </c>
      <c r="D19" s="142">
        <v>5656</v>
      </c>
      <c r="E19" s="139" t="s">
        <v>96</v>
      </c>
      <c r="F19" s="39" t="s">
        <v>65</v>
      </c>
    </row>
    <row r="20" spans="2:8" ht="27.6">
      <c r="B20" s="60"/>
      <c r="C20" s="5" t="s">
        <v>97</v>
      </c>
      <c r="D20" s="142">
        <v>56711</v>
      </c>
      <c r="E20" s="139" t="s">
        <v>98</v>
      </c>
      <c r="F20" s="39" t="s">
        <v>65</v>
      </c>
    </row>
    <row r="21" spans="2:8" ht="27.6">
      <c r="B21" s="60"/>
      <c r="C21" s="5" t="s">
        <v>99</v>
      </c>
      <c r="D21" s="142">
        <v>106569</v>
      </c>
      <c r="E21" s="139" t="s">
        <v>100</v>
      </c>
      <c r="F21" s="39" t="s">
        <v>65</v>
      </c>
    </row>
    <row r="22" spans="2:8">
      <c r="B22" s="60"/>
      <c r="C22" s="5" t="s">
        <v>101</v>
      </c>
      <c r="D22" s="142">
        <v>822</v>
      </c>
      <c r="E22" s="139" t="s">
        <v>102</v>
      </c>
      <c r="F22" s="39" t="s">
        <v>65</v>
      </c>
    </row>
    <row r="23" spans="2:8" ht="27.6">
      <c r="B23" s="60"/>
      <c r="C23" s="5" t="s">
        <v>103</v>
      </c>
      <c r="D23" s="142">
        <v>16009</v>
      </c>
      <c r="E23" s="139" t="s">
        <v>104</v>
      </c>
      <c r="F23" s="39" t="s">
        <v>65</v>
      </c>
    </row>
    <row r="24" spans="2:8">
      <c r="B24" s="61"/>
      <c r="C24" s="14" t="s">
        <v>105</v>
      </c>
      <c r="D24" s="142">
        <v>18</v>
      </c>
      <c r="E24" s="139" t="s">
        <v>106</v>
      </c>
      <c r="F24" s="39" t="s">
        <v>65</v>
      </c>
    </row>
    <row r="25" spans="2:8" ht="27.6">
      <c r="B25" s="61"/>
      <c r="C25" s="62" t="s">
        <v>107</v>
      </c>
      <c r="D25" s="142">
        <v>1553</v>
      </c>
      <c r="E25" s="139" t="s">
        <v>108</v>
      </c>
      <c r="F25" s="39" t="s">
        <v>65</v>
      </c>
    </row>
    <row r="26" spans="2:8">
      <c r="B26" s="7" t="s">
        <v>109</v>
      </c>
      <c r="C26" s="5" t="s">
        <v>110</v>
      </c>
      <c r="D26" s="151" t="s">
        <v>29</v>
      </c>
      <c r="E26" s="152" t="s">
        <v>111</v>
      </c>
      <c r="F26" s="39" t="s">
        <v>112</v>
      </c>
      <c r="G26" s="1"/>
      <c r="H26" s="1"/>
    </row>
    <row r="27" spans="2:8">
      <c r="B27" s="16" t="s">
        <v>113</v>
      </c>
      <c r="C27" s="5" t="s">
        <v>114</v>
      </c>
      <c r="D27" s="149"/>
      <c r="E27" s="150"/>
      <c r="F27" s="41"/>
      <c r="G27" s="1"/>
      <c r="H27" s="1"/>
    </row>
    <row r="28" spans="2:8" ht="15.6">
      <c r="B28" s="8"/>
      <c r="C28" s="5" t="s">
        <v>115</v>
      </c>
      <c r="D28" s="149" t="s">
        <v>116</v>
      </c>
      <c r="E28" s="150"/>
      <c r="F28" s="147" t="s">
        <v>117</v>
      </c>
      <c r="G28" s="1"/>
      <c r="H28" s="1"/>
    </row>
    <row r="29" spans="2:8">
      <c r="B29" s="16"/>
      <c r="C29" s="5" t="s">
        <v>118</v>
      </c>
      <c r="D29" s="149"/>
      <c r="E29" s="150"/>
      <c r="F29" s="40"/>
      <c r="G29" s="1"/>
      <c r="H29" s="1"/>
    </row>
    <row r="30" spans="2:8">
      <c r="B30" s="11" t="s">
        <v>119</v>
      </c>
      <c r="C30" s="12" t="s">
        <v>120</v>
      </c>
      <c r="D30" s="153" t="s">
        <v>29</v>
      </c>
      <c r="E30" s="154"/>
      <c r="F30" s="39" t="s">
        <v>121</v>
      </c>
      <c r="G30" s="1"/>
      <c r="H30" s="1"/>
    </row>
    <row r="31" spans="2:8">
      <c r="B31" s="16" t="s">
        <v>122</v>
      </c>
      <c r="C31" s="12" t="s">
        <v>123</v>
      </c>
      <c r="D31" s="153" t="s">
        <v>29</v>
      </c>
      <c r="E31" s="154"/>
      <c r="F31" s="39" t="s">
        <v>121</v>
      </c>
      <c r="G31" s="1"/>
      <c r="H31" s="1"/>
    </row>
    <row r="32" spans="2:8">
      <c r="B32" s="10"/>
      <c r="C32" s="5" t="s">
        <v>124</v>
      </c>
      <c r="D32" s="149"/>
      <c r="E32" s="150"/>
      <c r="F32" s="40"/>
      <c r="G32" s="1"/>
      <c r="H32" s="1"/>
    </row>
    <row r="33" spans="2:8">
      <c r="B33" s="11" t="s">
        <v>125</v>
      </c>
      <c r="C33" s="12" t="s">
        <v>126</v>
      </c>
      <c r="D33" s="153" t="s">
        <v>29</v>
      </c>
      <c r="E33" s="154"/>
      <c r="F33" s="39" t="s">
        <v>127</v>
      </c>
      <c r="G33" s="1"/>
      <c r="H33" s="1"/>
    </row>
    <row r="34" spans="2:8">
      <c r="B34" s="56" t="s">
        <v>128</v>
      </c>
      <c r="C34" s="57" t="s">
        <v>129</v>
      </c>
      <c r="D34" s="149" t="s">
        <v>130</v>
      </c>
      <c r="E34" s="150"/>
      <c r="F34" s="40"/>
      <c r="G34" s="1"/>
      <c r="H34" s="1"/>
    </row>
    <row r="35" spans="2:8">
      <c r="B35" s="11" t="s">
        <v>131</v>
      </c>
      <c r="C35" s="12" t="s">
        <v>132</v>
      </c>
      <c r="D35" s="151" t="s">
        <v>133</v>
      </c>
      <c r="E35" s="152" t="s">
        <v>111</v>
      </c>
      <c r="F35" s="39" t="s">
        <v>134</v>
      </c>
      <c r="G35" s="1"/>
      <c r="H35" s="1"/>
    </row>
    <row r="36" spans="2:8">
      <c r="B36" s="16" t="s">
        <v>122</v>
      </c>
      <c r="C36" s="12" t="s">
        <v>135</v>
      </c>
      <c r="D36" s="151" t="s">
        <v>133</v>
      </c>
      <c r="E36" s="152" t="s">
        <v>111</v>
      </c>
      <c r="F36" s="39" t="s">
        <v>134</v>
      </c>
      <c r="G36" s="1"/>
      <c r="H36" s="1"/>
    </row>
    <row r="37" spans="2:8">
      <c r="C37" s="12" t="s">
        <v>136</v>
      </c>
      <c r="D37" s="149" t="s">
        <v>130</v>
      </c>
      <c r="E37" s="150"/>
      <c r="F37" s="40"/>
      <c r="G37" s="1"/>
      <c r="H37" s="1"/>
    </row>
    <row r="38" spans="2:8" ht="14.4" thickBot="1">
      <c r="B38" s="49"/>
      <c r="C38" s="14" t="s">
        <v>137</v>
      </c>
      <c r="D38" s="155" t="s">
        <v>130</v>
      </c>
      <c r="E38" s="156"/>
      <c r="F38" s="47"/>
    </row>
    <row r="39" spans="2:8" ht="14.4" thickTop="1">
      <c r="B39" s="46"/>
      <c r="C39" s="46"/>
      <c r="D39" s="143"/>
      <c r="E39" s="48"/>
      <c r="F39" s="48"/>
      <c r="G39" s="1"/>
      <c r="H39" s="1"/>
    </row>
    <row r="40" spans="2:8">
      <c r="G40" s="1"/>
      <c r="H40" s="1"/>
    </row>
    <row r="41" spans="2:8">
      <c r="D41" s="144" t="s">
        <v>138</v>
      </c>
      <c r="E41" s="34"/>
      <c r="G41" s="1"/>
      <c r="H41" s="1"/>
    </row>
    <row r="42" spans="2:8">
      <c r="B42" s="7" t="s">
        <v>139</v>
      </c>
      <c r="C42" s="13" t="s">
        <v>140</v>
      </c>
      <c r="D42" s="151" t="s">
        <v>133</v>
      </c>
      <c r="E42" s="152" t="s">
        <v>111</v>
      </c>
      <c r="F42" s="39" t="s">
        <v>141</v>
      </c>
    </row>
    <row r="43" spans="2:8">
      <c r="B43" s="51" t="s">
        <v>66</v>
      </c>
      <c r="C43" s="5" t="s">
        <v>142</v>
      </c>
      <c r="D43" s="145">
        <v>0</v>
      </c>
      <c r="E43" s="52" t="s">
        <v>143</v>
      </c>
      <c r="F43" s="39" t="s">
        <v>141</v>
      </c>
    </row>
    <row r="44" spans="2:8">
      <c r="C44" s="5" t="s">
        <v>144</v>
      </c>
      <c r="D44" s="145">
        <v>200757</v>
      </c>
      <c r="E44" s="52" t="s">
        <v>64</v>
      </c>
      <c r="F44" s="39" t="s">
        <v>145</v>
      </c>
    </row>
    <row r="45" spans="2:8">
      <c r="B45" s="7" t="s">
        <v>146</v>
      </c>
      <c r="C45" s="13" t="s">
        <v>140</v>
      </c>
      <c r="D45" s="151" t="s">
        <v>133</v>
      </c>
      <c r="E45" s="152" t="s">
        <v>111</v>
      </c>
      <c r="F45" s="39" t="s">
        <v>145</v>
      </c>
    </row>
    <row r="46" spans="2:8">
      <c r="B46" s="7" t="s">
        <v>147</v>
      </c>
      <c r="C46" s="4" t="s">
        <v>148</v>
      </c>
      <c r="D46" s="151" t="s">
        <v>133</v>
      </c>
      <c r="E46" s="152" t="s">
        <v>111</v>
      </c>
      <c r="F46" s="39" t="s">
        <v>141</v>
      </c>
    </row>
    <row r="47" spans="2:8">
      <c r="B47" s="51" t="s">
        <v>149</v>
      </c>
      <c r="C47" s="54" t="s">
        <v>150</v>
      </c>
      <c r="D47" s="145">
        <v>3821201</v>
      </c>
      <c r="E47" s="52" t="s">
        <v>64</v>
      </c>
      <c r="F47" s="39" t="s">
        <v>151</v>
      </c>
    </row>
    <row r="48" spans="2:8">
      <c r="B48" s="7" t="s">
        <v>152</v>
      </c>
      <c r="C48" s="4" t="s">
        <v>153</v>
      </c>
      <c r="D48" s="151" t="s">
        <v>133</v>
      </c>
      <c r="E48" s="152" t="s">
        <v>111</v>
      </c>
      <c r="F48" s="39" t="s">
        <v>141</v>
      </c>
    </row>
    <row r="49" spans="2:6">
      <c r="B49" s="51" t="s">
        <v>154</v>
      </c>
      <c r="C49" s="5" t="s">
        <v>150</v>
      </c>
      <c r="D49" s="145">
        <v>0</v>
      </c>
      <c r="E49" s="52" t="s">
        <v>64</v>
      </c>
      <c r="F49" s="39" t="s">
        <v>151</v>
      </c>
    </row>
    <row r="50" spans="2:6">
      <c r="B50" s="55" t="s">
        <v>155</v>
      </c>
      <c r="C50" s="4" t="s">
        <v>156</v>
      </c>
      <c r="D50" s="151" t="s">
        <v>133</v>
      </c>
      <c r="E50" s="152" t="s">
        <v>111</v>
      </c>
      <c r="F50" s="39" t="s">
        <v>141</v>
      </c>
    </row>
    <row r="51" spans="2:6">
      <c r="B51" s="51" t="s">
        <v>66</v>
      </c>
      <c r="C51" s="5" t="s">
        <v>150</v>
      </c>
      <c r="D51" s="146" t="s">
        <v>50</v>
      </c>
      <c r="E51" s="52" t="s">
        <v>64</v>
      </c>
      <c r="F51" s="39" t="s">
        <v>141</v>
      </c>
    </row>
    <row r="52" spans="2:6">
      <c r="B52" s="55" t="s">
        <v>157</v>
      </c>
      <c r="C52" s="4" t="s">
        <v>158</v>
      </c>
      <c r="D52" s="151" t="s">
        <v>133</v>
      </c>
      <c r="E52" s="152" t="s">
        <v>111</v>
      </c>
      <c r="F52" s="39" t="s">
        <v>141</v>
      </c>
    </row>
    <row r="53" spans="2:6">
      <c r="B53" s="53" t="s">
        <v>149</v>
      </c>
      <c r="C53" s="5" t="s">
        <v>150</v>
      </c>
      <c r="D53" s="146" t="s">
        <v>50</v>
      </c>
      <c r="E53" s="52" t="s">
        <v>64</v>
      </c>
      <c r="F53" s="39" t="s">
        <v>141</v>
      </c>
    </row>
  </sheetData>
  <mergeCells count="19">
    <mergeCell ref="D52:E52"/>
    <mergeCell ref="D38:E38"/>
    <mergeCell ref="D42:E42"/>
    <mergeCell ref="D45:E45"/>
    <mergeCell ref="D46:E46"/>
    <mergeCell ref="D48:E48"/>
    <mergeCell ref="D50:E50"/>
    <mergeCell ref="D37:E37"/>
    <mergeCell ref="D26:E26"/>
    <mergeCell ref="D27:E27"/>
    <mergeCell ref="D28:E28"/>
    <mergeCell ref="D29:E29"/>
    <mergeCell ref="D30:E30"/>
    <mergeCell ref="D31:E31"/>
    <mergeCell ref="D32:E32"/>
    <mergeCell ref="D33:E33"/>
    <mergeCell ref="D34:E34"/>
    <mergeCell ref="D35:E35"/>
    <mergeCell ref="D36:E36"/>
  </mergeCells>
  <hyperlinks>
    <hyperlink ref="F6" r:id="rId1" xr:uid="{00000000-0004-0000-0200-000000000000}"/>
    <hyperlink ref="F28" r:id="rId2" xr:uid="{00000000-0004-0000-0200-000001000000}"/>
  </hyperlinks>
  <pageMargins left="0.75" right="0.75" top="1" bottom="1" header="0.5" footer="0.5"/>
  <pageSetup paperSize="9" orientation="portrait" horizontalDpi="4294967292" verticalDpi="4294967292" r:id="rId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W105"/>
  <sheetViews>
    <sheetView zoomScale="70" zoomScaleNormal="70" workbookViewId="0"/>
  </sheetViews>
  <sheetFormatPr defaultColWidth="10.8984375" defaultRowHeight="19.5" customHeight="1"/>
  <cols>
    <col min="1" max="1" width="3.59765625" style="68" customWidth="1"/>
    <col min="2" max="2" width="7.3984375" style="67" customWidth="1"/>
    <col min="3" max="3" width="41.09765625" style="68" customWidth="1"/>
    <col min="4" max="4" width="26.59765625" style="68" customWidth="1"/>
    <col min="5" max="5" width="37.69921875" style="68" customWidth="1"/>
    <col min="6" max="6" width="26.3984375" style="68" customWidth="1"/>
    <col min="7" max="7" width="15.19921875" style="68" customWidth="1"/>
    <col min="8" max="8" width="23.09765625" style="68" customWidth="1"/>
    <col min="9" max="9" width="19.09765625" style="68" customWidth="1"/>
    <col min="10" max="10" width="15.09765625" style="68" bestFit="1" customWidth="1"/>
    <col min="11" max="18" width="15.09765625" style="68" customWidth="1"/>
    <col min="19" max="19" width="11.5" style="68" bestFit="1" customWidth="1"/>
    <col min="20" max="20" width="13.09765625" style="68" customWidth="1"/>
    <col min="21" max="21" width="11.5" style="68" customWidth="1"/>
    <col min="22" max="22" width="12.5" style="68" bestFit="1" customWidth="1"/>
    <col min="23" max="16384" width="10.8984375" style="68"/>
  </cols>
  <sheetData>
    <row r="2" spans="2:23" ht="21.75" customHeight="1">
      <c r="B2" s="148" t="s">
        <v>159</v>
      </c>
      <c r="G2" s="69" t="s">
        <v>160</v>
      </c>
      <c r="H2" s="70" t="s">
        <v>161</v>
      </c>
      <c r="I2" s="71"/>
      <c r="J2" s="72"/>
      <c r="K2" s="72"/>
      <c r="L2" s="72"/>
      <c r="M2" s="72"/>
      <c r="N2" s="72"/>
      <c r="O2" s="72"/>
      <c r="P2" s="72"/>
      <c r="Q2" s="72"/>
      <c r="R2" s="72"/>
      <c r="S2" s="72"/>
      <c r="T2" s="72"/>
      <c r="U2" s="72"/>
      <c r="V2" s="73"/>
    </row>
    <row r="3" spans="2:23" ht="19.5" customHeight="1">
      <c r="B3" s="42" t="s">
        <v>162</v>
      </c>
      <c r="G3" s="74" t="s">
        <v>64</v>
      </c>
      <c r="H3" s="44" t="s">
        <v>163</v>
      </c>
      <c r="J3" s="75"/>
      <c r="K3" s="75"/>
      <c r="L3" s="75"/>
      <c r="M3" s="75"/>
      <c r="N3" s="75"/>
      <c r="O3" s="75"/>
      <c r="P3" s="75"/>
      <c r="Q3" s="75"/>
      <c r="R3" s="75"/>
      <c r="S3" s="75"/>
      <c r="T3" s="75"/>
      <c r="U3" s="75"/>
      <c r="V3" s="76"/>
    </row>
    <row r="4" spans="2:23" ht="19.5" customHeight="1">
      <c r="B4" s="43" t="s">
        <v>164</v>
      </c>
      <c r="H4" s="77" t="s">
        <v>165</v>
      </c>
      <c r="I4" s="78" t="s">
        <v>166</v>
      </c>
      <c r="J4" s="78" t="s">
        <v>167</v>
      </c>
      <c r="K4" s="78" t="s">
        <v>168</v>
      </c>
      <c r="L4" s="78" t="s">
        <v>169</v>
      </c>
      <c r="M4" s="78" t="s">
        <v>170</v>
      </c>
      <c r="N4" s="78" t="s">
        <v>171</v>
      </c>
      <c r="O4" s="78" t="s">
        <v>172</v>
      </c>
      <c r="P4" s="78" t="s">
        <v>173</v>
      </c>
      <c r="Q4" s="78" t="s">
        <v>174</v>
      </c>
      <c r="R4" s="78" t="s">
        <v>175</v>
      </c>
      <c r="S4" s="78" t="s">
        <v>176</v>
      </c>
      <c r="T4" s="78" t="s">
        <v>177</v>
      </c>
      <c r="U4" s="78" t="s">
        <v>178</v>
      </c>
      <c r="V4" s="78" t="s">
        <v>179</v>
      </c>
    </row>
    <row r="5" spans="2:23" ht="19.5" customHeight="1">
      <c r="H5" s="79" t="s">
        <v>180</v>
      </c>
      <c r="I5" s="80" t="s">
        <v>181</v>
      </c>
      <c r="J5" s="80"/>
      <c r="K5" s="80" t="s">
        <v>182</v>
      </c>
      <c r="L5" s="80" t="s">
        <v>183</v>
      </c>
      <c r="M5" s="80" t="s">
        <v>184</v>
      </c>
      <c r="N5" s="80" t="s">
        <v>185</v>
      </c>
      <c r="O5" s="80" t="s">
        <v>186</v>
      </c>
      <c r="P5" s="80" t="s">
        <v>187</v>
      </c>
      <c r="Q5" s="80" t="s">
        <v>188</v>
      </c>
      <c r="R5" s="80" t="s">
        <v>189</v>
      </c>
      <c r="S5" s="80" t="s">
        <v>190</v>
      </c>
      <c r="T5" s="80" t="s">
        <v>191</v>
      </c>
      <c r="U5" s="80" t="s">
        <v>192</v>
      </c>
      <c r="V5" s="80" t="s">
        <v>193</v>
      </c>
    </row>
    <row r="6" spans="2:23" ht="19.5" customHeight="1">
      <c r="H6" s="81" t="s">
        <v>194</v>
      </c>
      <c r="I6" s="82" t="s">
        <v>195</v>
      </c>
      <c r="J6" s="82"/>
      <c r="K6" s="82"/>
      <c r="L6" s="82"/>
      <c r="M6" s="82"/>
      <c r="N6" s="82"/>
      <c r="O6" s="82"/>
      <c r="P6" s="82" t="s">
        <v>195</v>
      </c>
      <c r="Q6" s="82"/>
      <c r="R6" s="82"/>
      <c r="S6" s="82"/>
      <c r="T6" s="82"/>
      <c r="U6" s="82"/>
      <c r="V6" s="83"/>
    </row>
    <row r="7" spans="2:23" ht="19.5" customHeight="1">
      <c r="B7" s="84" t="s">
        <v>196</v>
      </c>
      <c r="C7" s="85"/>
      <c r="D7" s="86"/>
      <c r="E7" s="87" t="s">
        <v>197</v>
      </c>
      <c r="F7" s="88"/>
      <c r="G7" s="89"/>
      <c r="H7" s="90" t="s">
        <v>198</v>
      </c>
      <c r="I7" s="45"/>
      <c r="J7" s="45"/>
      <c r="K7" s="45"/>
      <c r="L7" s="45"/>
      <c r="M7" s="45"/>
      <c r="N7" s="45"/>
      <c r="O7" s="45"/>
      <c r="P7" s="45"/>
      <c r="Q7" s="45"/>
      <c r="R7" s="45"/>
      <c r="S7" s="45"/>
    </row>
    <row r="8" spans="2:23" ht="19.5" customHeight="1">
      <c r="B8" s="157" t="s">
        <v>199</v>
      </c>
      <c r="C8" s="158"/>
      <c r="D8" s="159"/>
      <c r="E8" s="157" t="s">
        <v>200</v>
      </c>
      <c r="F8" s="158"/>
      <c r="G8" s="159"/>
      <c r="H8" s="160" t="s">
        <v>201</v>
      </c>
      <c r="I8" s="161"/>
      <c r="J8" s="161"/>
      <c r="K8" s="161"/>
      <c r="L8" s="161"/>
      <c r="M8" s="161"/>
      <c r="N8" s="161"/>
      <c r="O8" s="161"/>
      <c r="P8" s="161"/>
      <c r="Q8" s="161"/>
      <c r="R8" s="161"/>
      <c r="S8" s="161"/>
      <c r="T8" s="161"/>
      <c r="U8" s="45"/>
    </row>
    <row r="9" spans="2:23" ht="19.5" customHeight="1">
      <c r="B9" s="91" t="s">
        <v>202</v>
      </c>
      <c r="C9" s="92"/>
      <c r="D9" s="93" t="s">
        <v>203</v>
      </c>
      <c r="E9" s="94" t="s">
        <v>204</v>
      </c>
      <c r="F9" s="95" t="s">
        <v>205</v>
      </c>
      <c r="G9" s="93" t="s">
        <v>206</v>
      </c>
      <c r="H9" s="96" t="s">
        <v>207</v>
      </c>
      <c r="I9" s="97">
        <f t="shared" ref="I9:V9" si="0">SUM(I11:I79)</f>
        <v>1054528.92</v>
      </c>
      <c r="J9" s="97">
        <f t="shared" si="0"/>
        <v>9812517.040000001</v>
      </c>
      <c r="K9" s="97">
        <f t="shared" si="0"/>
        <v>23111027.289999999</v>
      </c>
      <c r="L9" s="97">
        <f t="shared" si="0"/>
        <v>140165206</v>
      </c>
      <c r="M9" s="97">
        <f t="shared" si="0"/>
        <v>157432.29</v>
      </c>
      <c r="N9" s="97">
        <f t="shared" si="0"/>
        <v>89229664.680000007</v>
      </c>
      <c r="O9" s="97">
        <f t="shared" si="0"/>
        <v>3638877.6</v>
      </c>
      <c r="P9" s="97">
        <f t="shared" si="0"/>
        <v>12559008.91</v>
      </c>
      <c r="Q9" s="97">
        <f t="shared" si="0"/>
        <v>123119511.7</v>
      </c>
      <c r="R9" s="97">
        <f t="shared" si="0"/>
        <v>109364.2</v>
      </c>
      <c r="S9" s="97">
        <f t="shared" si="0"/>
        <v>190883.07</v>
      </c>
      <c r="T9" s="97">
        <f t="shared" si="0"/>
        <v>7539.32</v>
      </c>
      <c r="U9" s="97">
        <f t="shared" si="0"/>
        <v>19451490.620000001</v>
      </c>
      <c r="V9" s="97">
        <f t="shared" si="0"/>
        <v>1856205.68</v>
      </c>
    </row>
    <row r="10" spans="2:23" ht="13.8">
      <c r="B10" s="98" t="s">
        <v>208</v>
      </c>
      <c r="C10" s="99" t="s">
        <v>209</v>
      </c>
      <c r="D10" s="100"/>
      <c r="E10" s="101"/>
      <c r="F10" s="102"/>
      <c r="G10" s="103"/>
      <c r="H10" s="104">
        <f>SUM(I10:V10)</f>
        <v>0</v>
      </c>
    </row>
    <row r="11" spans="2:23" ht="15" customHeight="1">
      <c r="B11" s="105" t="s">
        <v>210</v>
      </c>
      <c r="C11" s="106" t="s">
        <v>211</v>
      </c>
      <c r="D11" s="107"/>
      <c r="E11" s="101"/>
      <c r="F11" s="102"/>
      <c r="G11" s="103"/>
      <c r="H11" s="104">
        <f t="shared" ref="H11:H78" si="1">SUM(I11:V11)</f>
        <v>0</v>
      </c>
    </row>
    <row r="12" spans="2:23" ht="19.5" customHeight="1">
      <c r="B12" s="108" t="s">
        <v>212</v>
      </c>
      <c r="C12" s="109" t="s">
        <v>213</v>
      </c>
      <c r="D12" s="110" t="s">
        <v>214</v>
      </c>
      <c r="E12" s="101" t="s">
        <v>215</v>
      </c>
      <c r="F12" s="102" t="s">
        <v>216</v>
      </c>
      <c r="G12" s="103">
        <v>34336911.140000001</v>
      </c>
      <c r="H12" s="104">
        <f t="shared" si="1"/>
        <v>34336911.140000001</v>
      </c>
      <c r="I12" s="111">
        <v>4096.1400000000003</v>
      </c>
      <c r="J12" s="111">
        <v>0</v>
      </c>
      <c r="K12" s="111">
        <v>1156480</v>
      </c>
      <c r="L12" s="111">
        <v>7498347</v>
      </c>
      <c r="M12" s="111">
        <v>0</v>
      </c>
      <c r="N12" s="112">
        <v>0</v>
      </c>
      <c r="O12" s="112">
        <v>0</v>
      </c>
      <c r="P12" s="111">
        <v>2877119</v>
      </c>
      <c r="Q12" s="111">
        <v>20285045</v>
      </c>
      <c r="R12" s="111">
        <v>0</v>
      </c>
      <c r="S12" s="111">
        <v>0</v>
      </c>
      <c r="T12" s="111">
        <v>0</v>
      </c>
      <c r="U12" s="111">
        <v>2515824</v>
      </c>
      <c r="V12" s="111">
        <v>0</v>
      </c>
    </row>
    <row r="13" spans="2:23" ht="19.5" customHeight="1">
      <c r="B13" s="108" t="s">
        <v>212</v>
      </c>
      <c r="C13" s="109" t="s">
        <v>213</v>
      </c>
      <c r="D13" s="110" t="s">
        <v>214</v>
      </c>
      <c r="E13" s="101" t="s">
        <v>217</v>
      </c>
      <c r="F13" s="102" t="s">
        <v>216</v>
      </c>
      <c r="G13" s="103">
        <v>5222421</v>
      </c>
      <c r="H13" s="104">
        <f t="shared" ref="H13" si="2">SUM(I13:V13)</f>
        <v>5222421</v>
      </c>
      <c r="I13" s="111">
        <v>0</v>
      </c>
      <c r="J13" s="111">
        <v>0</v>
      </c>
      <c r="K13" s="111">
        <v>0</v>
      </c>
      <c r="L13" s="111">
        <v>5222421</v>
      </c>
      <c r="M13" s="111">
        <v>0</v>
      </c>
      <c r="N13" s="111">
        <v>0</v>
      </c>
      <c r="O13" s="111">
        <v>0</v>
      </c>
      <c r="P13" s="111">
        <v>0</v>
      </c>
      <c r="Q13" s="111">
        <v>0</v>
      </c>
      <c r="R13" s="111">
        <v>0</v>
      </c>
      <c r="S13" s="111">
        <v>0</v>
      </c>
      <c r="T13" s="111">
        <v>0</v>
      </c>
      <c r="U13" s="111">
        <v>0</v>
      </c>
      <c r="V13" s="111">
        <v>0</v>
      </c>
    </row>
    <row r="14" spans="2:23" ht="19.5" customHeight="1">
      <c r="B14" s="108" t="s">
        <v>212</v>
      </c>
      <c r="C14" s="109" t="s">
        <v>213</v>
      </c>
      <c r="D14" s="110" t="s">
        <v>214</v>
      </c>
      <c r="E14" s="101" t="s">
        <v>218</v>
      </c>
      <c r="F14" s="102" t="s">
        <v>216</v>
      </c>
      <c r="G14" s="103">
        <v>19237884.369999997</v>
      </c>
      <c r="H14" s="104">
        <f t="shared" ref="H14" si="3">SUM(I14:V14)</f>
        <v>19237884.369999997</v>
      </c>
      <c r="I14" s="111">
        <v>0</v>
      </c>
      <c r="J14" s="111">
        <v>7679714.6100000003</v>
      </c>
      <c r="K14" s="111">
        <v>0</v>
      </c>
      <c r="L14" s="111">
        <v>6368407</v>
      </c>
      <c r="M14" s="111">
        <v>0</v>
      </c>
      <c r="N14" s="111">
        <v>879435.76</v>
      </c>
      <c r="O14" s="111">
        <v>2641254</v>
      </c>
      <c r="P14" s="111">
        <v>0</v>
      </c>
      <c r="Q14" s="111">
        <v>1669073</v>
      </c>
      <c r="R14" s="111">
        <v>0</v>
      </c>
      <c r="S14" s="111">
        <v>0</v>
      </c>
      <c r="T14" s="111">
        <v>0</v>
      </c>
      <c r="U14" s="111">
        <v>0</v>
      </c>
      <c r="V14" s="111">
        <v>0</v>
      </c>
    </row>
    <row r="15" spans="2:23" ht="19.5" customHeight="1">
      <c r="B15" s="108" t="s">
        <v>212</v>
      </c>
      <c r="C15" s="109" t="s">
        <v>213</v>
      </c>
      <c r="D15" s="110" t="s">
        <v>214</v>
      </c>
      <c r="E15" s="101" t="s">
        <v>219</v>
      </c>
      <c r="F15" s="102" t="s">
        <v>216</v>
      </c>
      <c r="G15" s="103">
        <v>31983.45</v>
      </c>
      <c r="H15" s="104">
        <f t="shared" ref="H15" si="4">SUM(I15:V15)</f>
        <v>31983.45</v>
      </c>
      <c r="I15" s="111">
        <v>0</v>
      </c>
      <c r="J15" s="111">
        <v>31983.45</v>
      </c>
      <c r="K15" s="111">
        <v>0</v>
      </c>
      <c r="L15" s="111">
        <v>0</v>
      </c>
      <c r="M15" s="111">
        <v>0</v>
      </c>
      <c r="N15" s="111">
        <v>0</v>
      </c>
      <c r="O15" s="111">
        <v>0</v>
      </c>
      <c r="P15" s="111">
        <v>0</v>
      </c>
      <c r="Q15" s="111">
        <v>0</v>
      </c>
      <c r="R15" s="111">
        <v>0</v>
      </c>
      <c r="S15" s="111">
        <v>0</v>
      </c>
      <c r="T15" s="111">
        <v>0</v>
      </c>
      <c r="U15" s="111">
        <v>0</v>
      </c>
      <c r="V15" s="111">
        <v>0</v>
      </c>
      <c r="W15" s="113"/>
    </row>
    <row r="16" spans="2:23" ht="19.5" customHeight="1">
      <c r="B16" s="108" t="s">
        <v>212</v>
      </c>
      <c r="C16" s="109" t="s">
        <v>213</v>
      </c>
      <c r="D16" s="110" t="s">
        <v>214</v>
      </c>
      <c r="E16" s="101" t="s">
        <v>220</v>
      </c>
      <c r="F16" s="102" t="s">
        <v>216</v>
      </c>
      <c r="G16" s="103"/>
      <c r="H16" s="104"/>
      <c r="I16" s="111"/>
      <c r="J16" s="111"/>
      <c r="K16" s="111"/>
      <c r="L16" s="111"/>
      <c r="M16" s="111"/>
      <c r="N16" s="111"/>
      <c r="O16" s="111"/>
      <c r="P16" s="111"/>
      <c r="Q16" s="111"/>
      <c r="R16" s="111"/>
      <c r="S16" s="111"/>
      <c r="T16" s="111"/>
      <c r="U16" s="111"/>
      <c r="V16" s="111"/>
      <c r="W16" s="113"/>
    </row>
    <row r="17" spans="2:22" ht="19.5" customHeight="1">
      <c r="B17" s="108" t="s">
        <v>221</v>
      </c>
      <c r="C17" s="109" t="s">
        <v>222</v>
      </c>
      <c r="D17" s="110" t="s">
        <v>223</v>
      </c>
      <c r="E17" s="101"/>
      <c r="F17" s="75"/>
      <c r="G17" s="103"/>
      <c r="H17" s="104">
        <f t="shared" si="1"/>
        <v>0</v>
      </c>
    </row>
    <row r="18" spans="2:22" s="113" customFormat="1" ht="19.5" customHeight="1">
      <c r="B18" s="114" t="s">
        <v>224</v>
      </c>
      <c r="C18" s="115" t="s">
        <v>225</v>
      </c>
      <c r="D18" s="110" t="s">
        <v>214</v>
      </c>
      <c r="E18" s="101" t="s">
        <v>226</v>
      </c>
      <c r="F18" s="102" t="s">
        <v>216</v>
      </c>
      <c r="G18" s="103">
        <v>26326474.340000004</v>
      </c>
      <c r="H18" s="104">
        <f t="shared" si="1"/>
        <v>26326474.340000004</v>
      </c>
      <c r="I18" s="111">
        <v>219099.14</v>
      </c>
      <c r="J18" s="111">
        <v>542218.33000000007</v>
      </c>
      <c r="K18" s="111">
        <v>2272976</v>
      </c>
      <c r="L18" s="111">
        <v>12962583</v>
      </c>
      <c r="M18" s="111">
        <v>50166.879999999997</v>
      </c>
      <c r="N18" s="111">
        <v>1440313.9600000002</v>
      </c>
      <c r="O18" s="111">
        <v>303008.18000000017</v>
      </c>
      <c r="P18" s="111">
        <v>1339756</v>
      </c>
      <c r="Q18" s="111">
        <v>5268428</v>
      </c>
      <c r="R18" s="111">
        <v>24809.84</v>
      </c>
      <c r="S18" s="111">
        <v>16075.69</v>
      </c>
      <c r="T18" s="111">
        <v>2222.3200000000002</v>
      </c>
      <c r="U18" s="111">
        <v>1781117</v>
      </c>
      <c r="V18" s="111">
        <v>103700</v>
      </c>
    </row>
    <row r="19" spans="2:22" s="113" customFormat="1" ht="19.5" customHeight="1">
      <c r="B19" s="114" t="s">
        <v>224</v>
      </c>
      <c r="C19" s="115" t="s">
        <v>225</v>
      </c>
      <c r="D19" s="110" t="s">
        <v>214</v>
      </c>
      <c r="E19" s="101" t="s">
        <v>227</v>
      </c>
      <c r="F19" s="102" t="s">
        <v>228</v>
      </c>
      <c r="G19" s="103">
        <v>1239992.54</v>
      </c>
      <c r="H19" s="104">
        <f t="shared" ref="H19" si="5">SUM(I19:V19)</f>
        <v>1239992.54</v>
      </c>
      <c r="I19" s="111">
        <v>12386.09</v>
      </c>
      <c r="J19" s="111">
        <v>11619.16</v>
      </c>
      <c r="K19" s="111">
        <v>143098</v>
      </c>
      <c r="L19" s="111">
        <v>557215</v>
      </c>
      <c r="M19" s="111">
        <v>3990</v>
      </c>
      <c r="N19" s="111">
        <v>86934.8</v>
      </c>
      <c r="O19" s="111">
        <v>19971</v>
      </c>
      <c r="P19" s="111">
        <v>65500</v>
      </c>
      <c r="Q19" s="111">
        <v>184434</v>
      </c>
      <c r="R19" s="111">
        <v>0</v>
      </c>
      <c r="S19" s="111">
        <v>6757.49</v>
      </c>
      <c r="T19" s="111">
        <v>0</v>
      </c>
      <c r="U19" s="111">
        <v>139787</v>
      </c>
      <c r="V19" s="111">
        <v>8300</v>
      </c>
    </row>
    <row r="20" spans="2:22" ht="19.5" customHeight="1">
      <c r="B20" s="108" t="s">
        <v>229</v>
      </c>
      <c r="C20" s="109" t="s">
        <v>230</v>
      </c>
      <c r="D20" s="110" t="s">
        <v>214</v>
      </c>
      <c r="E20" s="101" t="s">
        <v>231</v>
      </c>
      <c r="F20" s="102" t="s">
        <v>216</v>
      </c>
      <c r="G20" s="103">
        <v>957737</v>
      </c>
      <c r="H20" s="104">
        <f t="shared" si="1"/>
        <v>957737</v>
      </c>
      <c r="I20" s="111">
        <v>0</v>
      </c>
      <c r="J20" s="111">
        <v>0</v>
      </c>
      <c r="K20" s="111">
        <v>165791</v>
      </c>
      <c r="L20" s="111">
        <v>119365</v>
      </c>
      <c r="M20" s="111">
        <v>0</v>
      </c>
      <c r="N20" s="111">
        <v>9604</v>
      </c>
      <c r="O20" s="111">
        <v>0</v>
      </c>
      <c r="P20" s="111">
        <v>55020</v>
      </c>
      <c r="Q20" s="111">
        <v>583931</v>
      </c>
      <c r="R20" s="111">
        <v>0</v>
      </c>
      <c r="S20" s="111">
        <v>0</v>
      </c>
      <c r="T20" s="111">
        <v>0</v>
      </c>
      <c r="U20" s="111">
        <v>24026</v>
      </c>
      <c r="V20" s="111">
        <v>0</v>
      </c>
    </row>
    <row r="21" spans="2:22" ht="19.5" customHeight="1">
      <c r="B21" s="108" t="s">
        <v>229</v>
      </c>
      <c r="C21" s="109" t="s">
        <v>230</v>
      </c>
      <c r="D21" s="110" t="s">
        <v>214</v>
      </c>
      <c r="E21" s="101" t="s">
        <v>232</v>
      </c>
      <c r="F21" s="102" t="s">
        <v>216</v>
      </c>
      <c r="G21" s="103">
        <v>88147</v>
      </c>
      <c r="H21" s="104">
        <f t="shared" ref="H21" si="6">SUM(I21:V21)</f>
        <v>88147</v>
      </c>
      <c r="I21" s="111">
        <v>0</v>
      </c>
      <c r="J21" s="111">
        <v>0</v>
      </c>
      <c r="K21" s="111">
        <v>3120</v>
      </c>
      <c r="L21" s="111">
        <v>6867</v>
      </c>
      <c r="M21" s="111">
        <v>0</v>
      </c>
      <c r="N21" s="111">
        <v>29880</v>
      </c>
      <c r="O21" s="111">
        <v>0</v>
      </c>
      <c r="P21" s="111">
        <v>16630</v>
      </c>
      <c r="Q21" s="111">
        <v>28782</v>
      </c>
      <c r="R21" s="111">
        <v>0</v>
      </c>
      <c r="S21" s="111">
        <v>0</v>
      </c>
      <c r="T21" s="111">
        <v>0</v>
      </c>
      <c r="U21" s="111">
        <v>2868</v>
      </c>
      <c r="V21" s="111">
        <v>0</v>
      </c>
    </row>
    <row r="22" spans="2:22" ht="19.5" customHeight="1">
      <c r="B22" s="116" t="s">
        <v>233</v>
      </c>
      <c r="C22" s="106" t="s">
        <v>234</v>
      </c>
      <c r="D22" s="107"/>
      <c r="E22" s="101"/>
      <c r="F22" s="102"/>
      <c r="G22" s="103"/>
      <c r="H22" s="104">
        <f t="shared" si="1"/>
        <v>0</v>
      </c>
    </row>
    <row r="23" spans="2:22" s="113" customFormat="1" ht="19.5" customHeight="1">
      <c r="B23" s="114" t="s">
        <v>235</v>
      </c>
      <c r="C23" s="115" t="s">
        <v>236</v>
      </c>
      <c r="D23" s="110" t="s">
        <v>214</v>
      </c>
      <c r="E23" s="101" t="s">
        <v>237</v>
      </c>
      <c r="F23" s="102" t="s">
        <v>216</v>
      </c>
      <c r="G23" s="103">
        <v>6178048</v>
      </c>
      <c r="H23" s="104">
        <f t="shared" si="1"/>
        <v>6178048</v>
      </c>
      <c r="I23" s="111">
        <v>0</v>
      </c>
      <c r="J23" s="111">
        <v>0</v>
      </c>
      <c r="K23" s="111">
        <v>89036</v>
      </c>
      <c r="L23" s="111">
        <v>1500000</v>
      </c>
      <c r="M23" s="111">
        <v>0</v>
      </c>
      <c r="N23" s="111">
        <v>0</v>
      </c>
      <c r="O23" s="111">
        <v>0</v>
      </c>
      <c r="P23" s="111">
        <v>4533226</v>
      </c>
      <c r="Q23" s="111">
        <v>0</v>
      </c>
      <c r="R23" s="111">
        <v>0</v>
      </c>
      <c r="S23" s="111">
        <v>0</v>
      </c>
      <c r="T23" s="111">
        <v>0</v>
      </c>
      <c r="U23" s="111">
        <v>55786</v>
      </c>
      <c r="V23" s="111">
        <v>0</v>
      </c>
    </row>
    <row r="24" spans="2:22" s="113" customFormat="1" ht="19.5" customHeight="1">
      <c r="B24" s="114" t="s">
        <v>235</v>
      </c>
      <c r="C24" s="115" t="s">
        <v>236</v>
      </c>
      <c r="D24" s="110" t="s">
        <v>214</v>
      </c>
      <c r="E24" s="101" t="s">
        <v>238</v>
      </c>
      <c r="F24" s="102" t="s">
        <v>216</v>
      </c>
      <c r="G24" s="103">
        <v>71350656.659999996</v>
      </c>
      <c r="H24" s="104">
        <f t="shared" ref="H24" si="7">SUM(I24:V24)</f>
        <v>71350656.659999996</v>
      </c>
      <c r="I24" s="111">
        <v>0</v>
      </c>
      <c r="J24" s="111">
        <v>0</v>
      </c>
      <c r="K24" s="111">
        <v>2881693.07</v>
      </c>
      <c r="L24" s="111">
        <v>27048979.07</v>
      </c>
      <c r="M24" s="111">
        <v>0</v>
      </c>
      <c r="N24" s="111">
        <v>31681684.710000001</v>
      </c>
      <c r="O24" s="111">
        <v>0</v>
      </c>
      <c r="P24" s="111">
        <v>6350.17</v>
      </c>
      <c r="Q24" s="111">
        <v>9688321.1400000006</v>
      </c>
      <c r="R24" s="111">
        <v>21437.5</v>
      </c>
      <c r="S24" s="111">
        <v>0</v>
      </c>
      <c r="T24" s="111">
        <v>0</v>
      </c>
      <c r="U24" s="111">
        <v>0</v>
      </c>
      <c r="V24" s="111">
        <v>22191</v>
      </c>
    </row>
    <row r="25" spans="2:22" s="113" customFormat="1" ht="19.5" customHeight="1">
      <c r="B25" s="114" t="s">
        <v>235</v>
      </c>
      <c r="C25" s="115" t="s">
        <v>236</v>
      </c>
      <c r="D25" s="110" t="s">
        <v>214</v>
      </c>
      <c r="E25" s="101" t="s">
        <v>239</v>
      </c>
      <c r="F25" s="102" t="s">
        <v>216</v>
      </c>
      <c r="G25" s="103">
        <v>3004966</v>
      </c>
      <c r="H25" s="104">
        <f t="shared" ref="H25:H26" si="8">SUM(I25:V25)</f>
        <v>3004966</v>
      </c>
      <c r="I25" s="111">
        <v>0</v>
      </c>
      <c r="J25" s="111">
        <v>0</v>
      </c>
      <c r="K25" s="111">
        <v>0</v>
      </c>
      <c r="L25" s="111">
        <v>2911543</v>
      </c>
      <c r="M25" s="111">
        <v>0</v>
      </c>
      <c r="N25" s="111">
        <v>93423</v>
      </c>
      <c r="O25" s="111">
        <v>0</v>
      </c>
      <c r="P25" s="111">
        <v>0</v>
      </c>
      <c r="Q25" s="111">
        <v>0</v>
      </c>
      <c r="R25" s="111">
        <v>0</v>
      </c>
      <c r="S25" s="111">
        <v>0</v>
      </c>
      <c r="T25" s="111">
        <v>0</v>
      </c>
      <c r="U25" s="111">
        <v>0</v>
      </c>
      <c r="V25" s="111">
        <v>0</v>
      </c>
    </row>
    <row r="26" spans="2:22" ht="19.5" customHeight="1">
      <c r="B26" s="108" t="s">
        <v>240</v>
      </c>
      <c r="C26" s="109" t="s">
        <v>241</v>
      </c>
      <c r="D26" s="110" t="s">
        <v>214</v>
      </c>
      <c r="E26" s="101" t="s">
        <v>242</v>
      </c>
      <c r="F26" s="102" t="s">
        <v>216</v>
      </c>
      <c r="G26" s="103">
        <v>3496888.76</v>
      </c>
      <c r="H26" s="104">
        <f t="shared" si="8"/>
        <v>3496888.76</v>
      </c>
      <c r="I26" s="111">
        <v>0</v>
      </c>
      <c r="J26" s="111">
        <v>0</v>
      </c>
      <c r="K26" s="111">
        <v>52035.1</v>
      </c>
      <c r="L26" s="111">
        <v>1006070.52</v>
      </c>
      <c r="M26" s="111">
        <v>0</v>
      </c>
      <c r="N26" s="111">
        <v>2175.85</v>
      </c>
      <c r="O26" s="111">
        <v>70272.91</v>
      </c>
      <c r="P26" s="111">
        <v>0</v>
      </c>
      <c r="Q26" s="111">
        <v>122740.74</v>
      </c>
      <c r="R26" s="111">
        <v>0</v>
      </c>
      <c r="S26" s="111">
        <v>5069.72</v>
      </c>
      <c r="T26" s="111">
        <v>0</v>
      </c>
      <c r="U26" s="111">
        <v>2197958.7999999998</v>
      </c>
      <c r="V26" s="111">
        <v>40565.120000000003</v>
      </c>
    </row>
    <row r="27" spans="2:22" ht="19.5" customHeight="1">
      <c r="B27" s="108" t="s">
        <v>240</v>
      </c>
      <c r="C27" s="109" t="s">
        <v>241</v>
      </c>
      <c r="D27" s="110" t="s">
        <v>214</v>
      </c>
      <c r="E27" s="101" t="s">
        <v>243</v>
      </c>
      <c r="F27" s="102" t="s">
        <v>216</v>
      </c>
      <c r="G27" s="103"/>
      <c r="H27" s="104"/>
      <c r="I27" s="111"/>
      <c r="J27" s="111"/>
      <c r="K27" s="111"/>
      <c r="L27" s="111"/>
      <c r="M27" s="111"/>
      <c r="N27" s="111"/>
      <c r="O27" s="111"/>
      <c r="P27" s="111"/>
      <c r="Q27" s="111"/>
      <c r="R27" s="111"/>
      <c r="S27" s="111"/>
      <c r="T27" s="111"/>
      <c r="U27" s="111"/>
      <c r="V27" s="111"/>
    </row>
    <row r="28" spans="2:22" ht="27.6">
      <c r="B28" s="116" t="s">
        <v>244</v>
      </c>
      <c r="C28" s="106" t="s">
        <v>245</v>
      </c>
      <c r="D28" s="100"/>
      <c r="E28" s="101"/>
      <c r="F28" s="102"/>
      <c r="G28" s="103"/>
      <c r="H28" s="104">
        <f t="shared" si="1"/>
        <v>0</v>
      </c>
    </row>
    <row r="29" spans="2:22" ht="13.8">
      <c r="B29" s="108" t="s">
        <v>246</v>
      </c>
      <c r="C29" s="109" t="s">
        <v>247</v>
      </c>
      <c r="D29" s="110" t="s">
        <v>223</v>
      </c>
      <c r="E29" s="101"/>
      <c r="F29" s="102"/>
      <c r="G29" s="103"/>
      <c r="H29" s="104">
        <f t="shared" si="1"/>
        <v>0</v>
      </c>
    </row>
    <row r="30" spans="2:22" ht="27.6">
      <c r="B30" s="108" t="s">
        <v>248</v>
      </c>
      <c r="C30" s="109" t="s">
        <v>249</v>
      </c>
      <c r="D30" s="110" t="s">
        <v>223</v>
      </c>
      <c r="E30" s="101"/>
      <c r="F30" s="102"/>
      <c r="G30" s="103"/>
      <c r="H30" s="104">
        <f t="shared" si="1"/>
        <v>0</v>
      </c>
    </row>
    <row r="31" spans="2:22" ht="19.5" customHeight="1">
      <c r="B31" s="108" t="s">
        <v>250</v>
      </c>
      <c r="C31" s="109" t="s">
        <v>251</v>
      </c>
      <c r="D31" s="110" t="s">
        <v>214</v>
      </c>
      <c r="E31" s="101" t="s">
        <v>252</v>
      </c>
      <c r="F31" s="102" t="s">
        <v>216</v>
      </c>
      <c r="G31" s="103">
        <v>539215.44999999995</v>
      </c>
      <c r="H31" s="104">
        <f t="shared" ref="H31" si="9">SUM(I31:V31)</f>
        <v>539215.44999999995</v>
      </c>
      <c r="I31" s="111">
        <v>1158</v>
      </c>
      <c r="J31" s="111">
        <v>12531.2</v>
      </c>
      <c r="K31" s="111">
        <v>58479</v>
      </c>
      <c r="L31" s="111">
        <v>316573</v>
      </c>
      <c r="M31" s="111">
        <v>3192</v>
      </c>
      <c r="N31" s="111">
        <v>10041</v>
      </c>
      <c r="O31" s="111">
        <v>3572.25</v>
      </c>
      <c r="P31" s="111">
        <v>55401</v>
      </c>
      <c r="Q31" s="111">
        <v>59316</v>
      </c>
      <c r="R31" s="111">
        <v>0</v>
      </c>
      <c r="S31" s="111">
        <v>0</v>
      </c>
      <c r="T31" s="111">
        <v>0</v>
      </c>
      <c r="U31" s="111">
        <v>17215</v>
      </c>
      <c r="V31" s="111">
        <v>1737</v>
      </c>
    </row>
    <row r="32" spans="2:22" ht="27.6">
      <c r="B32" s="105" t="s">
        <v>253</v>
      </c>
      <c r="C32" s="106" t="s">
        <v>254</v>
      </c>
      <c r="D32" s="100"/>
      <c r="E32" s="101"/>
      <c r="F32" s="102"/>
      <c r="G32" s="103"/>
      <c r="H32" s="104">
        <f t="shared" si="1"/>
        <v>0</v>
      </c>
    </row>
    <row r="33" spans="2:22" s="113" customFormat="1" ht="19.5" customHeight="1">
      <c r="B33" s="114" t="s">
        <v>255</v>
      </c>
      <c r="C33" s="115" t="s">
        <v>256</v>
      </c>
      <c r="D33" s="110" t="s">
        <v>214</v>
      </c>
      <c r="E33" s="101" t="s">
        <v>257</v>
      </c>
      <c r="F33" s="102" t="s">
        <v>258</v>
      </c>
      <c r="G33" s="103">
        <v>19542688.949999999</v>
      </c>
      <c r="H33" s="104">
        <f t="shared" si="1"/>
        <v>19542688.949999999</v>
      </c>
      <c r="I33" s="111">
        <v>0</v>
      </c>
      <c r="J33" s="111">
        <v>0</v>
      </c>
      <c r="K33" s="111">
        <v>464119.78</v>
      </c>
      <c r="L33" s="111">
        <v>7132923.6600000001</v>
      </c>
      <c r="M33" s="111">
        <v>0</v>
      </c>
      <c r="N33" s="111">
        <v>8656654.1099999994</v>
      </c>
      <c r="O33" s="111">
        <v>0</v>
      </c>
      <c r="P33" s="111">
        <v>1679.94</v>
      </c>
      <c r="Q33" s="111">
        <v>3153969.46</v>
      </c>
      <c r="R33" s="111">
        <v>10388.540000000001</v>
      </c>
      <c r="S33" s="111">
        <v>0</v>
      </c>
      <c r="T33" s="111">
        <v>0</v>
      </c>
      <c r="U33" s="111">
        <v>117083.46</v>
      </c>
      <c r="V33" s="111">
        <v>5870</v>
      </c>
    </row>
    <row r="34" spans="2:22" s="113" customFormat="1" ht="19.5" customHeight="1">
      <c r="B34" s="114" t="s">
        <v>255</v>
      </c>
      <c r="C34" s="115" t="s">
        <v>256</v>
      </c>
      <c r="D34" s="110" t="s">
        <v>214</v>
      </c>
      <c r="E34" s="101" t="s">
        <v>259</v>
      </c>
      <c r="F34" s="102" t="s">
        <v>258</v>
      </c>
      <c r="G34" s="103">
        <f>1238817.77+26497+0.45</f>
        <v>1265315.22</v>
      </c>
      <c r="H34" s="104">
        <f t="shared" ref="H34" si="10">SUM(I34:V34)</f>
        <v>1265315.2200000002</v>
      </c>
      <c r="I34" s="111">
        <v>50.84</v>
      </c>
      <c r="J34" s="111">
        <v>96.78</v>
      </c>
      <c r="K34" s="111">
        <f>44189.34+14400</f>
        <v>58589.34</v>
      </c>
      <c r="L34" s="111">
        <v>261233.75</v>
      </c>
      <c r="M34" s="111">
        <v>336.19</v>
      </c>
      <c r="N34" s="111">
        <f>135442.35+11760.14</f>
        <v>147202.49</v>
      </c>
      <c r="O34" s="111">
        <f>5050.95+337.31</f>
        <v>5388.26</v>
      </c>
      <c r="P34" s="111">
        <v>148.80000000000001</v>
      </c>
      <c r="Q34" s="111">
        <v>629926.36</v>
      </c>
      <c r="R34" s="111">
        <v>3153.32</v>
      </c>
      <c r="S34" s="111">
        <v>127864.17</v>
      </c>
      <c r="T34" s="111">
        <v>0</v>
      </c>
      <c r="U34" s="111">
        <v>30190.36</v>
      </c>
      <c r="V34" s="111">
        <v>1134.56</v>
      </c>
    </row>
    <row r="35" spans="2:22" s="113" customFormat="1" ht="19.5" customHeight="1">
      <c r="B35" s="114" t="s">
        <v>255</v>
      </c>
      <c r="C35" s="115" t="s">
        <v>256</v>
      </c>
      <c r="D35" s="110" t="s">
        <v>214</v>
      </c>
      <c r="E35" s="101" t="s">
        <v>260</v>
      </c>
      <c r="F35" s="102" t="s">
        <v>258</v>
      </c>
      <c r="G35" s="103"/>
      <c r="H35" s="104"/>
      <c r="I35" s="111"/>
      <c r="J35" s="111"/>
      <c r="K35" s="111"/>
      <c r="L35" s="111"/>
      <c r="M35" s="111"/>
      <c r="N35" s="111"/>
      <c r="O35" s="111"/>
      <c r="P35" s="111"/>
      <c r="Q35" s="111"/>
      <c r="R35" s="111"/>
      <c r="S35" s="111"/>
      <c r="T35" s="111"/>
      <c r="U35" s="111"/>
      <c r="V35" s="111"/>
    </row>
    <row r="36" spans="2:22" ht="13.8">
      <c r="B36" s="108" t="s">
        <v>261</v>
      </c>
      <c r="C36" s="109" t="s">
        <v>262</v>
      </c>
      <c r="D36" s="110" t="s">
        <v>223</v>
      </c>
      <c r="E36" s="101"/>
      <c r="F36" s="102"/>
      <c r="G36" s="103"/>
      <c r="H36" s="104">
        <f t="shared" si="1"/>
        <v>0</v>
      </c>
      <c r="I36" s="68">
        <v>0</v>
      </c>
    </row>
    <row r="37" spans="2:22" ht="27.6">
      <c r="B37" s="108" t="s">
        <v>263</v>
      </c>
      <c r="C37" s="109" t="s">
        <v>264</v>
      </c>
      <c r="D37" s="110" t="s">
        <v>223</v>
      </c>
      <c r="E37" s="101"/>
      <c r="F37" s="102"/>
      <c r="G37" s="103"/>
      <c r="H37" s="104">
        <f t="shared" si="1"/>
        <v>0</v>
      </c>
    </row>
    <row r="38" spans="2:22" ht="27.6">
      <c r="B38" s="108" t="s">
        <v>265</v>
      </c>
      <c r="C38" s="109" t="s">
        <v>266</v>
      </c>
      <c r="D38" s="110" t="s">
        <v>223</v>
      </c>
      <c r="E38" s="101"/>
      <c r="F38" s="102"/>
      <c r="G38" s="103"/>
      <c r="H38" s="104">
        <f t="shared" si="1"/>
        <v>0</v>
      </c>
    </row>
    <row r="39" spans="2:22" ht="13.8">
      <c r="B39" s="117"/>
      <c r="C39" s="109"/>
      <c r="D39" s="100"/>
      <c r="E39" s="101"/>
      <c r="F39" s="102"/>
      <c r="G39" s="103"/>
      <c r="H39" s="104">
        <f t="shared" si="1"/>
        <v>0</v>
      </c>
    </row>
    <row r="40" spans="2:22" ht="13.8">
      <c r="B40" s="118" t="s">
        <v>267</v>
      </c>
      <c r="C40" s="99" t="s">
        <v>268</v>
      </c>
      <c r="D40" s="107"/>
      <c r="E40" s="101"/>
      <c r="F40" s="102"/>
      <c r="G40" s="103"/>
      <c r="H40" s="104">
        <f t="shared" si="1"/>
        <v>0</v>
      </c>
    </row>
    <row r="41" spans="2:22" s="113" customFormat="1" ht="19.5" customHeight="1">
      <c r="B41" s="114" t="s">
        <v>269</v>
      </c>
      <c r="C41" s="115" t="s">
        <v>270</v>
      </c>
      <c r="D41" s="110" t="s">
        <v>214</v>
      </c>
      <c r="E41" s="101" t="s">
        <v>271</v>
      </c>
      <c r="F41" s="102" t="s">
        <v>216</v>
      </c>
      <c r="G41" s="103">
        <v>54390665.219999999</v>
      </c>
      <c r="H41" s="104">
        <f t="shared" si="1"/>
        <v>54390665.219999999</v>
      </c>
      <c r="I41" s="111">
        <v>315559</v>
      </c>
      <c r="J41" s="111">
        <v>215810</v>
      </c>
      <c r="K41" s="111">
        <v>4638328</v>
      </c>
      <c r="L41" s="111">
        <v>18084421</v>
      </c>
      <c r="M41" s="111">
        <v>99747.22</v>
      </c>
      <c r="N41" s="111">
        <v>2848131</v>
      </c>
      <c r="O41" s="111">
        <v>595411</v>
      </c>
      <c r="P41" s="111">
        <v>1755731</v>
      </c>
      <c r="Q41" s="111">
        <v>22169181</v>
      </c>
      <c r="R41" s="111">
        <v>49575</v>
      </c>
      <c r="S41" s="111">
        <v>35116</v>
      </c>
      <c r="T41" s="111">
        <v>5317</v>
      </c>
      <c r="U41" s="111">
        <v>3378138</v>
      </c>
      <c r="V41" s="111">
        <v>200200</v>
      </c>
    </row>
    <row r="42" spans="2:22" ht="13.8">
      <c r="B42" s="117"/>
      <c r="C42" s="119"/>
      <c r="D42" s="100"/>
      <c r="E42" s="101"/>
      <c r="F42" s="102"/>
      <c r="G42" s="103"/>
      <c r="H42" s="104">
        <f t="shared" si="1"/>
        <v>0</v>
      </c>
    </row>
    <row r="43" spans="2:22" ht="13.8">
      <c r="B43" s="118" t="s">
        <v>272</v>
      </c>
      <c r="C43" s="99" t="s">
        <v>273</v>
      </c>
      <c r="D43" s="100"/>
      <c r="E43" s="101"/>
      <c r="F43" s="102"/>
      <c r="G43" s="103"/>
      <c r="H43" s="104">
        <f t="shared" si="1"/>
        <v>0</v>
      </c>
    </row>
    <row r="44" spans="2:22" ht="13.8">
      <c r="B44" s="116" t="s">
        <v>274</v>
      </c>
      <c r="C44" s="106" t="s">
        <v>275</v>
      </c>
      <c r="D44" s="100"/>
      <c r="E44" s="101"/>
      <c r="F44" s="102"/>
      <c r="G44" s="103"/>
      <c r="H44" s="104">
        <f t="shared" si="1"/>
        <v>0</v>
      </c>
    </row>
    <row r="45" spans="2:22" ht="13.8">
      <c r="B45" s="116" t="s">
        <v>276</v>
      </c>
      <c r="C45" s="106" t="s">
        <v>277</v>
      </c>
      <c r="D45" s="100"/>
      <c r="E45" s="101"/>
      <c r="F45" s="102"/>
      <c r="G45" s="103"/>
      <c r="H45" s="104">
        <f t="shared" si="1"/>
        <v>0</v>
      </c>
    </row>
    <row r="46" spans="2:22" ht="13.8">
      <c r="B46" s="108" t="s">
        <v>278</v>
      </c>
      <c r="C46" s="109" t="s">
        <v>279</v>
      </c>
      <c r="D46" s="110" t="s">
        <v>223</v>
      </c>
      <c r="E46" s="101"/>
      <c r="F46" s="102"/>
      <c r="G46" s="103"/>
      <c r="H46" s="104">
        <f t="shared" si="1"/>
        <v>0</v>
      </c>
    </row>
    <row r="47" spans="2:22" s="113" customFormat="1" ht="19.5" customHeight="1">
      <c r="B47" s="114" t="s">
        <v>280</v>
      </c>
      <c r="C47" s="115" t="s">
        <v>281</v>
      </c>
      <c r="D47" s="110" t="s">
        <v>214</v>
      </c>
      <c r="E47" s="101" t="s">
        <v>282</v>
      </c>
      <c r="F47" s="102" t="s">
        <v>283</v>
      </c>
      <c r="G47" s="103">
        <v>0</v>
      </c>
      <c r="H47" s="104">
        <f t="shared" si="1"/>
        <v>0</v>
      </c>
      <c r="I47" s="111">
        <v>0</v>
      </c>
      <c r="J47" s="111">
        <v>0</v>
      </c>
      <c r="K47" s="111">
        <v>0</v>
      </c>
      <c r="L47" s="111">
        <v>0</v>
      </c>
      <c r="M47" s="111">
        <v>0</v>
      </c>
      <c r="N47" s="111">
        <v>0</v>
      </c>
      <c r="O47" s="111">
        <v>0</v>
      </c>
      <c r="P47" s="111">
        <v>0</v>
      </c>
      <c r="Q47" s="111">
        <v>0</v>
      </c>
      <c r="R47" s="111">
        <v>0</v>
      </c>
      <c r="S47" s="111">
        <v>0</v>
      </c>
      <c r="T47" s="111">
        <v>0</v>
      </c>
      <c r="U47" s="111">
        <v>0</v>
      </c>
      <c r="V47" s="111">
        <v>0</v>
      </c>
    </row>
    <row r="48" spans="2:22" s="113" customFormat="1" ht="19.5" customHeight="1">
      <c r="B48" s="114" t="s">
        <v>280</v>
      </c>
      <c r="C48" s="115" t="s">
        <v>281</v>
      </c>
      <c r="D48" s="110" t="s">
        <v>284</v>
      </c>
      <c r="E48" s="101" t="s">
        <v>285</v>
      </c>
      <c r="F48" s="102" t="s">
        <v>283</v>
      </c>
      <c r="G48" s="103"/>
      <c r="H48" s="104"/>
      <c r="I48" s="111"/>
      <c r="J48" s="111"/>
      <c r="K48" s="111"/>
      <c r="L48" s="111"/>
      <c r="M48" s="111"/>
      <c r="N48" s="111"/>
      <c r="O48" s="111"/>
      <c r="P48" s="111"/>
      <c r="Q48" s="111"/>
      <c r="R48" s="111"/>
      <c r="S48" s="111"/>
      <c r="T48" s="111"/>
      <c r="U48" s="111"/>
      <c r="V48" s="111"/>
    </row>
    <row r="49" spans="2:22" ht="13.8">
      <c r="B49" s="108" t="s">
        <v>286</v>
      </c>
      <c r="C49" s="109" t="s">
        <v>287</v>
      </c>
      <c r="D49" s="110" t="s">
        <v>223</v>
      </c>
      <c r="E49" s="101"/>
      <c r="F49" s="102"/>
      <c r="G49" s="120"/>
      <c r="H49" s="104">
        <f t="shared" si="1"/>
        <v>0</v>
      </c>
    </row>
    <row r="50" spans="2:22" ht="13.8">
      <c r="B50" s="116" t="s">
        <v>288</v>
      </c>
      <c r="C50" s="106" t="s">
        <v>289</v>
      </c>
      <c r="D50" s="107"/>
      <c r="E50" s="101"/>
      <c r="F50" s="102"/>
      <c r="G50" s="120"/>
      <c r="H50" s="104">
        <f t="shared" si="1"/>
        <v>0</v>
      </c>
    </row>
    <row r="51" spans="2:22" s="113" customFormat="1" ht="19.5" customHeight="1">
      <c r="B51" s="114" t="s">
        <v>290</v>
      </c>
      <c r="C51" s="115" t="s">
        <v>291</v>
      </c>
      <c r="D51" s="110" t="s">
        <v>214</v>
      </c>
      <c r="E51" s="101" t="s">
        <v>292</v>
      </c>
      <c r="F51" s="102" t="s">
        <v>216</v>
      </c>
      <c r="G51" s="103"/>
      <c r="H51" s="104"/>
      <c r="I51" s="111"/>
      <c r="J51" s="111"/>
      <c r="K51" s="111"/>
      <c r="L51" s="111"/>
      <c r="M51" s="111"/>
      <c r="N51" s="111"/>
      <c r="O51" s="111"/>
      <c r="P51" s="111"/>
      <c r="Q51" s="111"/>
      <c r="R51" s="111"/>
      <c r="S51" s="111"/>
      <c r="T51" s="111"/>
      <c r="U51" s="111"/>
      <c r="V51" s="111"/>
    </row>
    <row r="52" spans="2:22" s="113" customFormat="1" ht="19.5" customHeight="1">
      <c r="B52" s="114" t="s">
        <v>290</v>
      </c>
      <c r="C52" s="115" t="s">
        <v>291</v>
      </c>
      <c r="D52" s="110" t="s">
        <v>214</v>
      </c>
      <c r="E52" s="101" t="s">
        <v>293</v>
      </c>
      <c r="F52" s="102" t="s">
        <v>216</v>
      </c>
      <c r="G52" s="103">
        <v>78633982</v>
      </c>
      <c r="H52" s="104">
        <f t="shared" si="1"/>
        <v>78633982</v>
      </c>
      <c r="I52" s="111">
        <v>0</v>
      </c>
      <c r="J52" s="111">
        <v>0</v>
      </c>
      <c r="K52" s="111">
        <v>7830296</v>
      </c>
      <c r="L52" s="111">
        <v>36175275</v>
      </c>
      <c r="M52" s="111">
        <v>0</v>
      </c>
      <c r="N52" s="111">
        <v>0</v>
      </c>
      <c r="O52" s="111">
        <v>0</v>
      </c>
      <c r="P52" s="111">
        <v>678610</v>
      </c>
      <c r="Q52" s="111">
        <v>29780000</v>
      </c>
      <c r="R52" s="111">
        <v>0</v>
      </c>
      <c r="S52" s="111">
        <v>0</v>
      </c>
      <c r="T52" s="111">
        <v>0</v>
      </c>
      <c r="U52" s="111">
        <v>4041885</v>
      </c>
      <c r="V52" s="111">
        <v>127916</v>
      </c>
    </row>
    <row r="53" spans="2:22" s="113" customFormat="1" ht="19.5" customHeight="1">
      <c r="B53" s="114" t="s">
        <v>294</v>
      </c>
      <c r="C53" s="115" t="s">
        <v>295</v>
      </c>
      <c r="D53" s="110" t="s">
        <v>214</v>
      </c>
      <c r="E53" s="101" t="s">
        <v>296</v>
      </c>
      <c r="F53" s="102" t="s">
        <v>216</v>
      </c>
      <c r="G53" s="103">
        <v>43046298</v>
      </c>
      <c r="H53" s="104">
        <f t="shared" si="1"/>
        <v>43046298</v>
      </c>
      <c r="I53" s="111">
        <v>0</v>
      </c>
      <c r="J53" s="111">
        <v>0</v>
      </c>
      <c r="K53" s="111">
        <v>0</v>
      </c>
      <c r="L53" s="111">
        <v>0</v>
      </c>
      <c r="M53" s="111">
        <v>0</v>
      </c>
      <c r="N53" s="111">
        <v>43046298</v>
      </c>
      <c r="O53" s="111">
        <v>0</v>
      </c>
      <c r="P53" s="111">
        <v>0</v>
      </c>
      <c r="Q53" s="111">
        <v>0</v>
      </c>
      <c r="R53" s="111">
        <v>0</v>
      </c>
      <c r="S53" s="111">
        <v>0</v>
      </c>
      <c r="T53" s="111">
        <v>0</v>
      </c>
      <c r="U53" s="111">
        <v>0</v>
      </c>
      <c r="V53" s="111">
        <v>0</v>
      </c>
    </row>
    <row r="54" spans="2:22" s="113" customFormat="1" ht="19.5" customHeight="1">
      <c r="B54" s="114" t="s">
        <v>294</v>
      </c>
      <c r="C54" s="115" t="s">
        <v>295</v>
      </c>
      <c r="D54" s="110" t="s">
        <v>214</v>
      </c>
      <c r="E54" s="101" t="s">
        <v>297</v>
      </c>
      <c r="F54" s="102" t="s">
        <v>216</v>
      </c>
      <c r="G54" s="103"/>
      <c r="H54" s="104"/>
      <c r="I54" s="111"/>
      <c r="J54" s="111"/>
      <c r="K54" s="111"/>
      <c r="L54" s="111"/>
      <c r="M54" s="111"/>
      <c r="N54" s="111"/>
      <c r="O54" s="111"/>
      <c r="P54" s="111"/>
      <c r="Q54" s="111"/>
      <c r="R54" s="111"/>
      <c r="S54" s="111"/>
      <c r="T54" s="111"/>
      <c r="U54" s="111"/>
      <c r="V54" s="111"/>
    </row>
    <row r="55" spans="2:22" s="113" customFormat="1" ht="19.5" customHeight="1">
      <c r="B55" s="114" t="s">
        <v>294</v>
      </c>
      <c r="C55" s="115" t="s">
        <v>295</v>
      </c>
      <c r="D55" s="110" t="s">
        <v>214</v>
      </c>
      <c r="E55" s="101" t="s">
        <v>298</v>
      </c>
      <c r="F55" s="102" t="s">
        <v>216</v>
      </c>
      <c r="G55" s="103"/>
      <c r="H55" s="104"/>
      <c r="I55" s="111"/>
      <c r="J55" s="111"/>
      <c r="K55" s="111"/>
      <c r="L55" s="111"/>
      <c r="M55" s="111"/>
      <c r="N55" s="111"/>
      <c r="O55" s="111"/>
      <c r="P55" s="111"/>
      <c r="Q55" s="111"/>
      <c r="R55" s="111"/>
      <c r="S55" s="111"/>
      <c r="T55" s="111"/>
      <c r="U55" s="111"/>
      <c r="V55" s="111"/>
    </row>
    <row r="56" spans="2:22" ht="27.6">
      <c r="B56" s="116" t="s">
        <v>288</v>
      </c>
      <c r="C56" s="106" t="s">
        <v>299</v>
      </c>
      <c r="D56" s="107"/>
      <c r="E56" s="101"/>
      <c r="F56" s="102"/>
      <c r="G56" s="103"/>
      <c r="H56" s="104">
        <f t="shared" si="1"/>
        <v>0</v>
      </c>
    </row>
    <row r="57" spans="2:22" ht="19.5" customHeight="1">
      <c r="B57" s="108" t="s">
        <v>300</v>
      </c>
      <c r="C57" s="109" t="s">
        <v>301</v>
      </c>
      <c r="D57" s="110" t="s">
        <v>302</v>
      </c>
      <c r="E57" s="101" t="s">
        <v>303</v>
      </c>
      <c r="F57" s="102" t="s">
        <v>304</v>
      </c>
      <c r="G57" s="103"/>
      <c r="H57" s="104">
        <f t="shared" si="1"/>
        <v>0</v>
      </c>
    </row>
    <row r="58" spans="2:22" ht="27.6">
      <c r="B58" s="108" t="s">
        <v>305</v>
      </c>
      <c r="C58" s="109" t="s">
        <v>306</v>
      </c>
      <c r="D58" s="110" t="s">
        <v>223</v>
      </c>
      <c r="E58" s="101"/>
      <c r="F58" s="102"/>
      <c r="G58" s="103"/>
      <c r="H58" s="104">
        <f t="shared" si="1"/>
        <v>0</v>
      </c>
    </row>
    <row r="59" spans="2:22" ht="27.6">
      <c r="B59" s="108" t="s">
        <v>307</v>
      </c>
      <c r="C59" s="109" t="s">
        <v>308</v>
      </c>
      <c r="D59" s="110" t="s">
        <v>223</v>
      </c>
      <c r="E59" s="101"/>
      <c r="F59" s="102"/>
      <c r="G59" s="103"/>
      <c r="H59" s="104">
        <f t="shared" si="1"/>
        <v>0</v>
      </c>
    </row>
    <row r="60" spans="2:22" ht="51.75" customHeight="1">
      <c r="B60" s="108" t="s">
        <v>309</v>
      </c>
      <c r="C60" s="109" t="s">
        <v>310</v>
      </c>
      <c r="D60" s="110" t="s">
        <v>302</v>
      </c>
      <c r="E60" s="101" t="s">
        <v>311</v>
      </c>
      <c r="F60" s="102" t="s">
        <v>304</v>
      </c>
      <c r="G60" s="103"/>
      <c r="H60" s="104">
        <f t="shared" si="1"/>
        <v>0</v>
      </c>
    </row>
    <row r="61" spans="2:22" ht="13.8">
      <c r="B61" s="116" t="s">
        <v>312</v>
      </c>
      <c r="C61" s="106" t="s">
        <v>313</v>
      </c>
      <c r="D61" s="107"/>
      <c r="E61" s="101"/>
      <c r="F61" s="102"/>
      <c r="G61" s="103"/>
      <c r="H61" s="104">
        <f t="shared" si="1"/>
        <v>0</v>
      </c>
    </row>
    <row r="62" spans="2:22" ht="27.6">
      <c r="B62" s="121" t="s">
        <v>314</v>
      </c>
      <c r="C62" s="109" t="s">
        <v>315</v>
      </c>
      <c r="D62" s="110" t="s">
        <v>223</v>
      </c>
      <c r="E62" s="101"/>
      <c r="F62" s="122"/>
      <c r="G62" s="103"/>
      <c r="H62" s="104">
        <f t="shared" si="1"/>
        <v>0</v>
      </c>
    </row>
    <row r="63" spans="2:22" ht="19.5" customHeight="1">
      <c r="B63" s="108" t="s">
        <v>316</v>
      </c>
      <c r="C63" s="109" t="s">
        <v>317</v>
      </c>
      <c r="D63" s="110" t="s">
        <v>302</v>
      </c>
      <c r="E63" s="101" t="s">
        <v>318</v>
      </c>
      <c r="F63" s="102" t="s">
        <v>304</v>
      </c>
      <c r="G63" s="123"/>
      <c r="H63" s="104">
        <f t="shared" si="1"/>
        <v>0</v>
      </c>
    </row>
    <row r="64" spans="2:22" ht="19.5" customHeight="1">
      <c r="B64" s="108" t="s">
        <v>316</v>
      </c>
      <c r="C64" s="109" t="s">
        <v>317</v>
      </c>
      <c r="D64" s="110" t="s">
        <v>302</v>
      </c>
      <c r="E64" s="101" t="s">
        <v>319</v>
      </c>
      <c r="F64" s="102" t="s">
        <v>304</v>
      </c>
      <c r="G64" s="123"/>
      <c r="H64" s="104"/>
    </row>
    <row r="65" spans="2:22" ht="19.5" customHeight="1">
      <c r="B65" s="108" t="s">
        <v>316</v>
      </c>
      <c r="C65" s="109" t="s">
        <v>317</v>
      </c>
      <c r="D65" s="110" t="s">
        <v>302</v>
      </c>
      <c r="E65" s="101" t="s">
        <v>320</v>
      </c>
      <c r="F65" s="102" t="s">
        <v>304</v>
      </c>
      <c r="G65" s="123"/>
      <c r="H65" s="104"/>
    </row>
    <row r="66" spans="2:22" ht="19.5" customHeight="1">
      <c r="B66" s="108" t="s">
        <v>316</v>
      </c>
      <c r="C66" s="109" t="s">
        <v>317</v>
      </c>
      <c r="D66" s="110" t="s">
        <v>302</v>
      </c>
      <c r="E66" s="101" t="s">
        <v>321</v>
      </c>
      <c r="F66" s="102" t="s">
        <v>304</v>
      </c>
      <c r="G66" s="123"/>
      <c r="H66" s="104"/>
    </row>
    <row r="67" spans="2:22" ht="19.5" customHeight="1">
      <c r="B67" s="108" t="s">
        <v>316</v>
      </c>
      <c r="C67" s="109" t="s">
        <v>317</v>
      </c>
      <c r="D67" s="110" t="s">
        <v>302</v>
      </c>
      <c r="E67" s="101" t="s">
        <v>322</v>
      </c>
      <c r="F67" s="102" t="s">
        <v>304</v>
      </c>
      <c r="G67" s="123"/>
      <c r="H67" s="104"/>
    </row>
    <row r="68" spans="2:22" ht="19.5" customHeight="1">
      <c r="B68" s="108" t="s">
        <v>316</v>
      </c>
      <c r="C68" s="109" t="s">
        <v>317</v>
      </c>
      <c r="D68" s="110" t="s">
        <v>302</v>
      </c>
      <c r="E68" s="101" t="s">
        <v>323</v>
      </c>
      <c r="F68" s="102" t="s">
        <v>304</v>
      </c>
      <c r="G68" s="123"/>
      <c r="H68" s="104"/>
    </row>
    <row r="69" spans="2:22" ht="19.5" customHeight="1">
      <c r="B69" s="108" t="s">
        <v>316</v>
      </c>
      <c r="C69" s="109" t="s">
        <v>317</v>
      </c>
      <c r="D69" s="110" t="s">
        <v>302</v>
      </c>
      <c r="E69" s="101" t="s">
        <v>324</v>
      </c>
      <c r="F69" s="102" t="s">
        <v>304</v>
      </c>
      <c r="G69" s="123"/>
      <c r="H69" s="104"/>
    </row>
    <row r="70" spans="2:22" ht="19.5" customHeight="1">
      <c r="B70" s="108" t="s">
        <v>316</v>
      </c>
      <c r="C70" s="109" t="s">
        <v>317</v>
      </c>
      <c r="D70" s="110" t="s">
        <v>302</v>
      </c>
      <c r="E70" s="101" t="s">
        <v>325</v>
      </c>
      <c r="F70" s="102" t="s">
        <v>304</v>
      </c>
      <c r="G70" s="123"/>
      <c r="H70" s="104"/>
    </row>
    <row r="71" spans="2:22" s="113" customFormat="1" ht="19.5" customHeight="1">
      <c r="B71" s="124" t="s">
        <v>326</v>
      </c>
      <c r="C71" s="115" t="s">
        <v>327</v>
      </c>
      <c r="D71" s="110" t="s">
        <v>214</v>
      </c>
      <c r="E71" s="101" t="s">
        <v>328</v>
      </c>
      <c r="F71" s="102" t="s">
        <v>329</v>
      </c>
      <c r="G71" s="103">
        <v>28678518</v>
      </c>
      <c r="H71" s="104">
        <f t="shared" si="1"/>
        <v>28678518</v>
      </c>
      <c r="I71" s="111">
        <v>226299</v>
      </c>
      <c r="J71" s="111">
        <v>0</v>
      </c>
      <c r="K71" s="111">
        <v>690478</v>
      </c>
      <c r="L71" s="111">
        <v>5065408</v>
      </c>
      <c r="M71" s="111">
        <v>0</v>
      </c>
      <c r="N71" s="111">
        <v>0</v>
      </c>
      <c r="O71" s="111">
        <v>0</v>
      </c>
      <c r="P71" s="111">
        <v>405437</v>
      </c>
      <c r="Q71" s="111">
        <v>18288313</v>
      </c>
      <c r="R71" s="111">
        <v>0</v>
      </c>
      <c r="S71" s="111">
        <v>0</v>
      </c>
      <c r="T71" s="111">
        <v>0</v>
      </c>
      <c r="U71" s="111">
        <v>4002583</v>
      </c>
      <c r="V71" s="111">
        <v>0</v>
      </c>
    </row>
    <row r="72" spans="2:22" ht="27.6">
      <c r="B72" s="108" t="s">
        <v>330</v>
      </c>
      <c r="C72" s="109" t="s">
        <v>331</v>
      </c>
      <c r="D72" s="110" t="s">
        <v>223</v>
      </c>
      <c r="E72" s="101"/>
      <c r="F72" s="102"/>
      <c r="G72" s="103"/>
      <c r="H72" s="104"/>
    </row>
    <row r="73" spans="2:22" s="113" customFormat="1" ht="19.5" customHeight="1">
      <c r="B73" s="114" t="s">
        <v>332</v>
      </c>
      <c r="C73" s="125" t="s">
        <v>333</v>
      </c>
      <c r="D73" s="110" t="s">
        <v>214</v>
      </c>
      <c r="E73" s="101" t="s">
        <v>334</v>
      </c>
      <c r="F73" s="102" t="s">
        <v>216</v>
      </c>
      <c r="G73" s="103">
        <v>26894464.219999999</v>
      </c>
      <c r="H73" s="104">
        <f t="shared" ref="H73" si="11">SUM(I73:V73)</f>
        <v>26894464.219999999</v>
      </c>
      <c r="I73" s="111">
        <v>275880.71000000002</v>
      </c>
      <c r="J73" s="111">
        <v>1318543.51</v>
      </c>
      <c r="K73" s="111">
        <v>2606508</v>
      </c>
      <c r="L73" s="111">
        <v>7927574</v>
      </c>
      <c r="M73" s="111">
        <v>0</v>
      </c>
      <c r="N73" s="111">
        <v>297886</v>
      </c>
      <c r="O73" s="111">
        <v>0</v>
      </c>
      <c r="P73" s="111">
        <v>768400</v>
      </c>
      <c r="Q73" s="111">
        <v>11208051</v>
      </c>
      <c r="R73" s="111">
        <v>0</v>
      </c>
      <c r="S73" s="111">
        <v>0</v>
      </c>
      <c r="T73" s="111">
        <v>0</v>
      </c>
      <c r="U73" s="111">
        <v>1147029</v>
      </c>
      <c r="V73" s="111">
        <v>1344592</v>
      </c>
    </row>
    <row r="74" spans="2:22" s="113" customFormat="1" ht="19.5" customHeight="1">
      <c r="B74" s="114" t="s">
        <v>332</v>
      </c>
      <c r="C74" s="125" t="s">
        <v>333</v>
      </c>
      <c r="D74" s="110" t="s">
        <v>302</v>
      </c>
      <c r="E74" s="101" t="s">
        <v>335</v>
      </c>
      <c r="F74" s="102" t="s">
        <v>304</v>
      </c>
      <c r="G74" s="103"/>
      <c r="H74" s="104"/>
      <c r="I74" s="111"/>
      <c r="J74" s="111"/>
      <c r="K74" s="111"/>
      <c r="L74" s="111"/>
      <c r="M74" s="111"/>
      <c r="N74" s="111"/>
      <c r="O74" s="111"/>
      <c r="P74" s="111"/>
      <c r="Q74" s="111"/>
      <c r="R74" s="111"/>
      <c r="S74" s="111"/>
      <c r="T74" s="111"/>
      <c r="U74" s="111"/>
      <c r="V74" s="111"/>
    </row>
    <row r="75" spans="2:22" s="113" customFormat="1" ht="19.5" customHeight="1">
      <c r="B75" s="114" t="s">
        <v>332</v>
      </c>
      <c r="C75" s="125" t="s">
        <v>333</v>
      </c>
      <c r="D75" s="110" t="s">
        <v>302</v>
      </c>
      <c r="E75" s="101" t="s">
        <v>336</v>
      </c>
      <c r="F75" s="102" t="s">
        <v>337</v>
      </c>
      <c r="G75" s="103"/>
      <c r="H75" s="104"/>
      <c r="I75" s="111"/>
      <c r="J75" s="111"/>
      <c r="K75" s="111"/>
      <c r="L75" s="111"/>
      <c r="M75" s="111"/>
      <c r="N75" s="111"/>
      <c r="O75" s="111"/>
      <c r="P75" s="111"/>
      <c r="Q75" s="111"/>
      <c r="R75" s="111"/>
      <c r="S75" s="111"/>
      <c r="T75" s="111"/>
      <c r="U75" s="111"/>
      <c r="V75" s="111"/>
    </row>
    <row r="76" spans="2:22" s="113" customFormat="1" ht="19.5" customHeight="1">
      <c r="B76" s="114" t="s">
        <v>332</v>
      </c>
      <c r="C76" s="125" t="s">
        <v>333</v>
      </c>
      <c r="D76" s="110" t="s">
        <v>302</v>
      </c>
      <c r="E76" s="101" t="s">
        <v>338</v>
      </c>
      <c r="F76" s="102" t="s">
        <v>337</v>
      </c>
      <c r="G76" s="103"/>
      <c r="H76" s="104"/>
      <c r="I76" s="111"/>
      <c r="J76" s="111"/>
      <c r="K76" s="111"/>
      <c r="L76" s="111"/>
      <c r="M76" s="111"/>
      <c r="N76" s="111"/>
      <c r="O76" s="111"/>
      <c r="P76" s="111"/>
      <c r="Q76" s="111"/>
      <c r="R76" s="111"/>
      <c r="S76" s="111"/>
      <c r="T76" s="111"/>
      <c r="U76" s="111"/>
      <c r="V76" s="111"/>
    </row>
    <row r="77" spans="2:22" s="113" customFormat="1" ht="19.5" customHeight="1">
      <c r="B77" s="114" t="s">
        <v>332</v>
      </c>
      <c r="C77" s="125" t="s">
        <v>333</v>
      </c>
      <c r="D77" s="110" t="s">
        <v>302</v>
      </c>
      <c r="E77" s="101" t="s">
        <v>339</v>
      </c>
      <c r="F77" s="102" t="s">
        <v>340</v>
      </c>
      <c r="G77" s="103"/>
      <c r="H77" s="104"/>
      <c r="I77" s="111"/>
      <c r="J77" s="111"/>
      <c r="K77" s="111"/>
      <c r="L77" s="111"/>
      <c r="M77" s="111"/>
      <c r="N77" s="111"/>
      <c r="O77" s="111"/>
      <c r="P77" s="111"/>
      <c r="Q77" s="111"/>
      <c r="R77" s="111"/>
      <c r="S77" s="111"/>
      <c r="T77" s="111"/>
      <c r="U77" s="111"/>
      <c r="V77" s="111"/>
    </row>
    <row r="78" spans="2:22" ht="19.5" customHeight="1">
      <c r="B78" s="126"/>
      <c r="C78" s="127"/>
      <c r="D78" s="128"/>
      <c r="E78" s="129"/>
      <c r="F78" s="130"/>
      <c r="G78" s="131"/>
      <c r="H78" s="104">
        <f t="shared" si="1"/>
        <v>0</v>
      </c>
    </row>
    <row r="79" spans="2:22" ht="19.5" customHeight="1">
      <c r="G79" s="132"/>
    </row>
    <row r="80" spans="2:22" ht="19.5" customHeight="1">
      <c r="E80" s="133"/>
      <c r="F80" s="133"/>
      <c r="G80" s="134" t="s">
        <v>341</v>
      </c>
      <c r="H80" s="135" t="s">
        <v>342</v>
      </c>
    </row>
    <row r="81" spans="2:8" ht="19.5" customHeight="1">
      <c r="B81" s="136" t="s">
        <v>343</v>
      </c>
      <c r="G81" s="137">
        <f>SUM(G10:G78)</f>
        <v>424463257.31999993</v>
      </c>
      <c r="H81" s="137">
        <f>SUM(H10:H78)</f>
        <v>424463257.31999993</v>
      </c>
    </row>
    <row r="83" spans="2:8" ht="19.5" customHeight="1">
      <c r="G83" s="68">
        <f>424463257</f>
        <v>424463257</v>
      </c>
    </row>
    <row r="84" spans="2:8" ht="19.5" customHeight="1">
      <c r="G84" s="138">
        <f>G81-G83</f>
        <v>0.31999993324279785</v>
      </c>
    </row>
    <row r="91" spans="2:8" ht="19.5" customHeight="1">
      <c r="B91" s="68"/>
    </row>
    <row r="92" spans="2:8" ht="19.5" customHeight="1">
      <c r="B92" s="68"/>
    </row>
    <row r="93" spans="2:8" ht="19.5" customHeight="1">
      <c r="B93" s="68"/>
    </row>
    <row r="94" spans="2:8" ht="19.5" customHeight="1">
      <c r="B94" s="68"/>
    </row>
    <row r="95" spans="2:8" ht="19.5" customHeight="1">
      <c r="B95" s="68"/>
    </row>
    <row r="96" spans="2:8" ht="19.5" customHeight="1">
      <c r="B96" s="68"/>
    </row>
    <row r="97" spans="2:2" ht="19.5" customHeight="1">
      <c r="B97" s="68"/>
    </row>
    <row r="98" spans="2:2" ht="19.5" customHeight="1">
      <c r="B98" s="68"/>
    </row>
    <row r="99" spans="2:2" ht="19.5" customHeight="1">
      <c r="B99" s="68"/>
    </row>
    <row r="100" spans="2:2" ht="19.5" customHeight="1">
      <c r="B100" s="68"/>
    </row>
    <row r="101" spans="2:2" ht="19.5" customHeight="1">
      <c r="B101" s="68"/>
    </row>
    <row r="102" spans="2:2" ht="19.5" customHeight="1">
      <c r="B102" s="68"/>
    </row>
    <row r="103" spans="2:2" ht="19.5" customHeight="1">
      <c r="B103" s="68"/>
    </row>
    <row r="105" spans="2:2" ht="19.5" customHeight="1">
      <c r="B105" s="68"/>
    </row>
  </sheetData>
  <mergeCells count="3">
    <mergeCell ref="B8:D8"/>
    <mergeCell ref="E8:G8"/>
    <mergeCell ref="H8:T8"/>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D01A18-5650-4E94-9FBE-6613E783BCD4}">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FCFA8A43-E825-41CA-9080-2414DC419A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74ACA3-59B3-4362-8A7B-CC8428D52C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Введение</vt:lpstr>
      <vt:lpstr>1. Информация</vt:lpstr>
      <vt:lpstr>2. Контекст</vt:lpstr>
      <vt:lpstr>3. Доходы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Minjung Kim</cp:lastModifiedBy>
  <dcterms:created xsi:type="dcterms:W3CDTF">2014-08-29T11:25:27Z</dcterms:created>
  <dcterms:modified xsi:type="dcterms:W3CDTF">2020-11-06T14:49:41Z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