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04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https://extractives.sharepoint.com/sites/Data/Shared Documents/Summary data/2.0 Summary Data -in review-/Kazakhstan/"/>
    </mc:Choice>
  </mc:AlternateContent>
  <xr:revisionPtr revIDLastSave="376" documentId="8_{16B6D1D8-A83D-4236-94F5-034D7EF6A6E9}" xr6:coauthVersionLast="47" xr6:coauthVersionMax="47" xr10:uidLastSave="{24788987-3122-4B9D-9E3D-EFF102573E95}"/>
  <bookViews>
    <workbookView xWindow="-108" yWindow="-108" windowWidth="23256" windowHeight="13896" firstSheet="4" activeTab="3" xr2:uid="{00000000-000D-0000-FFFF-FFFF00000000}"/>
  </bookViews>
  <sheets>
    <sheet name="Введение" sheetId="13" r:id="rId1"/>
    <sheet name="Часть 1 Сведения" sheetId="9" r:id="rId2"/>
    <sheet name="Часть 2 Контрольный список" sheetId="8" r:id="rId3"/>
    <sheet name="Часть 3 Отчитывающиеся субъект" sheetId="12" r:id="rId4"/>
    <sheet name="Часть 4 Доходы правительств 21" sheetId="18" r:id="rId5"/>
    <sheet name="Часть 5 Данные о компаниях 2021" sheetId="16" r:id="rId6"/>
    <sheet name="Лист2" sheetId="15" r:id="rId7"/>
    <sheet name="Lists" sheetId="10" state="hidden" r:id="rId8"/>
  </sheets>
  <definedNames>
    <definedName name="Agency_type" localSheetId="4">Government_entity_type[[#All],[&lt; Тип органа &gt;]]</definedName>
    <definedName name="Agency_type" localSheetId="5">Government_entity_type[[#All],[&lt; Тип органа &gt;]]</definedName>
    <definedName name="Agency_type">Government_entity_type[[#All],[&lt; Тип органа &gt;]]</definedName>
    <definedName name="Commodities_list" localSheetId="4">Table5_Commodities_list[HS Product Description w volume]</definedName>
    <definedName name="Commodities_list" localSheetId="5">Table5_Commodities_list[HS Product Description w volume]</definedName>
    <definedName name="Commodities_list">Table5_Commodities_list[HS Product Description w volume]</definedName>
    <definedName name="Commodity_names" localSheetId="4">Table5_Commodities_list[HS Product Description]</definedName>
    <definedName name="Commodity_names" localSheetId="5">Table5_Commodities_list[HS Product Description]</definedName>
    <definedName name="Commodity_names">Table5_Commodities_list[HS Product Description]</definedName>
    <definedName name="Companies_list" localSheetId="4">Companies[Полное название компании]</definedName>
    <definedName name="Companies_list" localSheetId="5">Companies[Полное название компании]</definedName>
    <definedName name="Companies_list">Companies[Полное название компании]</definedName>
    <definedName name="Countries_list" localSheetId="4">Table1_Country_codes_and_currencies[Country or Area name]</definedName>
    <definedName name="Countries_list" localSheetId="5">Table1_Country_codes_and_currencies[Country or Area name]</definedName>
    <definedName name="Countries_list">Table1_Country_codes_and_currencies[Country or Area name]</definedName>
    <definedName name="Currency_code_list" localSheetId="4">Table1_Country_codes_and_currencies[Currency code (ISO-4217)]</definedName>
    <definedName name="Currency_code_list" localSheetId="5">Table1_Country_codes_and_currencies[Currency code (ISO-4217)]</definedName>
    <definedName name="Currency_code_list">Table1_Country_codes_and_currencies[Currency code (ISO-4217)]</definedName>
    <definedName name="GFS_list" localSheetId="4">Table6_GFS_codes_classification[Combined]</definedName>
    <definedName name="GFS_list" localSheetId="5">Table6_GFS_codes_classification[Combined]</definedName>
    <definedName name="GFS_list">Table6_GFS_codes_classification[Combined]</definedName>
    <definedName name="Government_entities_list" localSheetId="4">Government_agencies[Полное название органа]</definedName>
    <definedName name="Government_entities_list" localSheetId="5">Government_agencies[Полное название органа]</definedName>
    <definedName name="Government_entities_list">Government_agencies[Полное название органа]</definedName>
    <definedName name="Project_phases_list" localSheetId="4">Table12[Project phases]</definedName>
    <definedName name="Project_phases_list" localSheetId="5">Table12[Project phases]</definedName>
    <definedName name="Project_phases_list">Table12[Project phases]</definedName>
    <definedName name="Projectname">#REF!</definedName>
    <definedName name="Reporting_options_list" localSheetId="4">Table3_Reporting_options[List]</definedName>
    <definedName name="Reporting_options_list" localSheetId="5">Table3_Reporting_options[List]</definedName>
    <definedName name="Reporting_options_list">Table3_Reporting_options[List]</definedName>
    <definedName name="Revenue_stream_list" localSheetId="4">Government_revenues_table21[Название потока доходов]</definedName>
    <definedName name="Revenue_stream_list" localSheetId="5">#REF!</definedName>
    <definedName name="Revenue_stream_list">#REF!</definedName>
    <definedName name="Sector_list" localSheetId="4">Table7_sectors[Sector(s)]</definedName>
    <definedName name="Sector_list" localSheetId="5">Table7_sectors[Sector(s)]</definedName>
    <definedName name="Sector_list">Table7_sectors[Sector(s)]</definedName>
    <definedName name="Simple_options_list" localSheetId="4">Table2_Simple_options[List]</definedName>
    <definedName name="Simple_options_list" localSheetId="5">Table2_Simple_options[List]</definedName>
    <definedName name="Simple_options_list">Table2_Simple_options[List]</definedName>
    <definedName name="Total_reconciled" localSheetId="4">#REF!</definedName>
    <definedName name="Total_reconciled" localSheetId="5">Table1019[Размер доходов]</definedName>
    <definedName name="Total_reconciled">#REF!</definedName>
    <definedName name="Total_revenues" localSheetId="4">Government_revenues_table21[Размер доходов]</definedName>
    <definedName name="Total_revenues" localSheetId="5">#REF!</definedName>
    <definedName name="Total_revenues">#REF!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6" i="16" l="1"/>
  <c r="J49" i="18"/>
  <c r="J47" i="18"/>
  <c r="D94" i="8"/>
  <c r="E24" i="9"/>
  <c r="D128" i="8"/>
  <c r="E17" i="12"/>
  <c r="J38" i="16"/>
  <c r="E15" i="12"/>
  <c r="E16" i="12"/>
  <c r="E18" i="12"/>
  <c r="E19" i="12"/>
  <c r="B22" i="18"/>
  <c r="C22" i="18"/>
  <c r="D22" i="18"/>
  <c r="E22" i="18"/>
  <c r="B23" i="18"/>
  <c r="C23" i="18"/>
  <c r="D23" i="18"/>
  <c r="E23" i="18"/>
  <c r="B24" i="18"/>
  <c r="C24" i="18"/>
  <c r="D24" i="18"/>
  <c r="E24" i="18"/>
  <c r="B25" i="18"/>
  <c r="C25" i="18"/>
  <c r="D25" i="18"/>
  <c r="E25" i="18"/>
  <c r="B26" i="18"/>
  <c r="C26" i="18"/>
  <c r="D26" i="18"/>
  <c r="E26" i="18"/>
  <c r="B27" i="18"/>
  <c r="C27" i="18"/>
  <c r="D27" i="18"/>
  <c r="E27" i="18"/>
  <c r="B28" i="18"/>
  <c r="C28" i="18"/>
  <c r="D28" i="18"/>
  <c r="E28" i="18"/>
  <c r="B29" i="18"/>
  <c r="C29" i="18"/>
  <c r="D29" i="18"/>
  <c r="E29" i="18"/>
  <c r="B30" i="18"/>
  <c r="C30" i="18"/>
  <c r="D30" i="18"/>
  <c r="E30" i="18"/>
  <c r="B31" i="18"/>
  <c r="C31" i="18"/>
  <c r="D31" i="18"/>
  <c r="E31" i="18"/>
  <c r="B32" i="18"/>
  <c r="C32" i="18"/>
  <c r="D32" i="18"/>
  <c r="E32" i="18"/>
  <c r="B33" i="18"/>
  <c r="C33" i="18"/>
  <c r="D33" i="18"/>
  <c r="E33" i="18"/>
  <c r="B34" i="18"/>
  <c r="C34" i="18"/>
  <c r="D34" i="18"/>
  <c r="E34" i="18"/>
  <c r="B35" i="18"/>
  <c r="C35" i="18"/>
  <c r="D35" i="18"/>
  <c r="E35" i="18"/>
  <c r="B36" i="18"/>
  <c r="C36" i="18"/>
  <c r="D36" i="18"/>
  <c r="E36" i="18"/>
  <c r="B37" i="18"/>
  <c r="C37" i="18"/>
  <c r="D37" i="18"/>
  <c r="E37" i="18"/>
  <c r="B38" i="18"/>
  <c r="C38" i="18"/>
  <c r="D38" i="18"/>
  <c r="E38" i="18"/>
  <c r="B39" i="18"/>
  <c r="C39" i="18"/>
  <c r="D39" i="18"/>
  <c r="E39" i="18"/>
  <c r="B40" i="18"/>
  <c r="C40" i="18"/>
  <c r="D40" i="18"/>
  <c r="E40" i="18"/>
  <c r="B41" i="18"/>
  <c r="C41" i="18"/>
  <c r="D41" i="18"/>
  <c r="E41" i="18"/>
  <c r="B75" i="8"/>
  <c r="B73" i="8"/>
  <c r="E42" i="18"/>
  <c r="D42" i="18"/>
  <c r="C42" i="18"/>
  <c r="B42" i="18"/>
  <c r="N4" i="18"/>
  <c r="E28" i="15"/>
  <c r="F28" i="15"/>
  <c r="E8" i="15"/>
  <c r="F8" i="15"/>
  <c r="E9" i="15"/>
  <c r="F9" i="15"/>
  <c r="E10" i="15"/>
  <c r="F10" i="15"/>
  <c r="E11" i="15"/>
  <c r="F11" i="15"/>
  <c r="E12" i="15"/>
  <c r="F12" i="15"/>
  <c r="E13" i="15"/>
  <c r="F13" i="15"/>
  <c r="E14" i="15"/>
  <c r="F14" i="15"/>
  <c r="E15" i="15"/>
  <c r="F15" i="15"/>
  <c r="E16" i="15"/>
  <c r="F16" i="15"/>
  <c r="E17" i="15"/>
  <c r="F17" i="15"/>
  <c r="E18" i="15"/>
  <c r="F18" i="15"/>
  <c r="E19" i="15"/>
  <c r="F19" i="15"/>
  <c r="E20" i="15"/>
  <c r="E21" i="15"/>
  <c r="F21" i="15"/>
  <c r="E22" i="15"/>
  <c r="F22" i="15"/>
  <c r="E23" i="15"/>
  <c r="F23" i="15"/>
  <c r="E24" i="15"/>
  <c r="F24" i="15"/>
  <c r="E25" i="15"/>
  <c r="F25" i="15"/>
  <c r="E26" i="15"/>
  <c r="F26" i="15"/>
  <c r="E27" i="15"/>
  <c r="F27" i="15"/>
  <c r="E29" i="15"/>
  <c r="F29" i="15"/>
  <c r="E30" i="15"/>
  <c r="F30" i="15"/>
  <c r="E7" i="15"/>
  <c r="F7" i="15"/>
  <c r="F20" i="15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04" i="8"/>
  <c r="B108" i="8"/>
  <c r="B106" i="8"/>
  <c r="B89" i="8"/>
  <c r="B87" i="8"/>
  <c r="B85" i="8"/>
  <c r="B83" i="8"/>
  <c r="B81" i="8"/>
  <c r="B71" i="8"/>
  <c r="B69" i="8"/>
  <c r="B67" i="8"/>
  <c r="B65" i="8"/>
  <c r="B63" i="8"/>
  <c r="B124" i="8"/>
  <c r="E15" i="9"/>
  <c r="E16" i="9"/>
  <c r="E17" i="9"/>
  <c r="E25" i="9"/>
  <c r="E27" i="9"/>
  <c r="E28" i="9"/>
  <c r="E30" i="9"/>
  <c r="E31" i="9"/>
  <c r="D48" i="8"/>
  <c r="F187" i="8"/>
  <c r="F186" i="8"/>
  <c r="E53" i="9"/>
  <c r="E56" i="9"/>
  <c r="E55" i="9"/>
  <c r="E54" i="9"/>
  <c r="E52" i="9"/>
  <c r="F168" i="8"/>
  <c r="F153" i="8"/>
  <c r="F150" i="8"/>
  <c r="F149" i="8"/>
  <c r="F148" i="8"/>
  <c r="F143" i="8"/>
  <c r="F139" i="8"/>
  <c r="F135" i="8"/>
  <c r="F133" i="8"/>
  <c r="F132" i="8"/>
  <c r="F120" i="8"/>
  <c r="F93" i="8"/>
  <c r="F79" i="8"/>
  <c r="F78" i="8"/>
  <c r="F43" i="8"/>
  <c r="F36" i="8"/>
  <c r="F30" i="8"/>
  <c r="F28" i="8"/>
  <c r="G33" i="9"/>
  <c r="F140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<sst xmlns="http://schemas.openxmlformats.org/spreadsheetml/2006/main" count="9390" uniqueCount="4823">
  <si>
    <t>Заполнен:</t>
  </si>
  <si>
    <t>YYYY-MM-DD</t>
  </si>
  <si>
    <t>Шаблон для сводных данных для раскрытия информации в рамках ИПДО</t>
  </si>
  <si>
    <t>Версия 2.0 от 1 июля 2019 г.</t>
  </si>
  <si>
    <t xml:space="preserve">Внесение данных из Отчета ИПДО в этот шаблон для сводных данных сделает данные из вашего Отчета ИПДО доступными в машиночитаемом формате. (требование 7.1.c.) </t>
  </si>
  <si>
    <t>«Oбеспечить предоставление Отчета ИПДО в формате открытых данных (xlsx или csv) в сети и давать оповещение о его выпуске». 
- Требование ИПДО 7.1.c</t>
  </si>
  <si>
    <t>Как работает опубликование данных из Отчета ИПДО:</t>
  </si>
  <si>
    <t>1. Используйте одну рабочую книгу Excel на один охватываемый финансовый год. Если вы готовите отчетность как по нефти и газу, так и по горной добыче, то вся эта отчетность может быть включена в одну рабочую книгу.</t>
  </si>
  <si>
    <t>2. Заполните всю рабочую книгу Excel — части 1-5.</t>
  </si>
  <si>
    <r>
      <rPr>
        <sz val="11"/>
        <rFont val="Franklin Gothic Book"/>
        <family val="2"/>
      </rPr>
      <t>3. Этот лист данных следует представить вместе с Отчетом ИПДО. Отправьте его в Международный Секретариат:</t>
    </r>
    <r>
      <rPr>
        <u/>
        <sz val="10.5"/>
        <color theme="10"/>
        <rFont val="Calibri"/>
        <family val="2"/>
      </rPr>
      <t xml:space="preserve"> data@eiti.org </t>
    </r>
  </si>
  <si>
    <r>
      <t xml:space="preserve">4. Данные будут использоваться для заполнения глобального репозитория данных ИПДО, доступного на международном веб-сайте ИПДО: </t>
    </r>
    <r>
      <rPr>
        <u/>
        <sz val="11"/>
        <color rgb="FF0070C0"/>
        <rFont val="Franklin Gothic Book"/>
        <family val="2"/>
      </rPr>
      <t>https://eiti.org/ru/data</t>
    </r>
    <r>
      <rPr>
        <sz val="11"/>
        <rFont val="Franklin Gothic Book"/>
        <family val="2"/>
      </rPr>
      <t xml:space="preserve">. Вы получите обратно файл, который будет пригоден для публикации там, где вы предпочтете. </t>
    </r>
  </si>
  <si>
    <t>Данный шаблон должен быть полностью заполнен и представлен в Международный Секретариат ИПДО за каждый финансовый год, охватываемый Отчетностью ИПДО.</t>
  </si>
  <si>
    <t>Данная рабочая книга состоит из пяти частей. Введите данные, начав с части 1, и проработайте все до части 5</t>
  </si>
  <si>
    <r>
      <rPr>
        <b/>
        <sz val="11"/>
        <rFont val="Franklin Gothic Book"/>
        <family val="2"/>
      </rPr>
      <t>Часть 1 (Сведения)</t>
    </r>
    <r>
      <rPr>
        <sz val="11"/>
        <rFont val="Franklin Gothic Book"/>
        <family val="2"/>
      </rPr>
      <t>: Вставьте страну и характеристики данных.</t>
    </r>
  </si>
  <si>
    <r>
      <rPr>
        <b/>
        <sz val="11"/>
        <rFont val="Franklin Gothic Book"/>
        <family val="2"/>
      </rPr>
      <t>Часть 2 (Контрольный список для раскрытия информации</t>
    </r>
    <r>
      <rPr>
        <sz val="11"/>
        <rFont val="Franklin Gothic Book"/>
        <family val="2"/>
      </rPr>
      <t>): Заполните контекстные и сводные финансовые данные касательно Требований ИПДО 2, 3, 4, 5 и 6.</t>
    </r>
  </si>
  <si>
    <r>
      <rPr>
        <b/>
        <sz val="11"/>
        <rFont val="Franklin Gothic Book"/>
        <family val="2"/>
      </rPr>
      <t>Часть 3 (Отчитывающиеся субъекты)</t>
    </r>
    <r>
      <rPr>
        <sz val="11"/>
        <rFont val="Franklin Gothic Book"/>
        <family val="2"/>
      </rPr>
      <t xml:space="preserve">: Введите отчитывающиеся субъекты (государственные органы, компании и проекты) и дополнительную информацию. </t>
    </r>
  </si>
  <si>
    <r>
      <rPr>
        <b/>
        <sz val="11"/>
        <rFont val="Franklin Gothic Book"/>
        <family val="2"/>
      </rPr>
      <t>Часть 4 (Доходы правительства)</t>
    </r>
    <r>
      <rPr>
        <sz val="11"/>
        <rFont val="Franklin Gothic Book"/>
        <family val="2"/>
      </rPr>
      <t>: Введите данные о доходах правительства по потокам доходов в соответствии с классификацией на основе Системы государственной финансовой статистики (GFS).</t>
    </r>
  </si>
  <si>
    <r>
      <rPr>
        <b/>
        <sz val="11"/>
        <rFont val="Franklin Gothic Book"/>
        <family val="2"/>
      </rPr>
      <t>Часть 5 (Данные о компаниях)</t>
    </r>
    <r>
      <rPr>
        <sz val="11"/>
        <rFont val="Franklin Gothic Book"/>
        <family val="2"/>
      </rPr>
      <t>: Введите данные на уровне компаний и проектов по каждому потоку доходов.</t>
    </r>
  </si>
  <si>
    <r>
      <rPr>
        <i/>
        <sz val="11"/>
        <rFont val="Franklin Gothic Book"/>
        <family val="2"/>
      </rPr>
      <t xml:space="preserve">Международный Секретариат по запросу может предоставить консультации и поддержку. Обращайтесь по адресу </t>
    </r>
    <r>
      <rPr>
        <i/>
        <u/>
        <sz val="11"/>
        <color theme="10"/>
        <rFont val="Franklin Gothic Book"/>
        <family val="2"/>
      </rPr>
      <t>data@eiti.org</t>
    </r>
  </si>
  <si>
    <t>Оранжевые ячейки должны быть заполнены перед отправкой информации</t>
  </si>
  <si>
    <t>Светло-синие ячейки предназначены для указания источников и/или комментариев</t>
  </si>
  <si>
    <t>Белые ячейки не требуют выполнения каких-либо действий</t>
  </si>
  <si>
    <t>Серые ячейки предназначены для ознакомления: Вы получите мгновенную обратную связь по многим введенным данным, и некоторые ячейки будут заполняться автоматически.</t>
  </si>
  <si>
    <t>Терминология: Раскрытие информации</t>
  </si>
  <si>
    <t>Терминология: Простые варианты:</t>
  </si>
  <si>
    <r>
      <rPr>
        <i/>
        <u/>
        <sz val="11"/>
        <color theme="1"/>
        <rFont val="Franklin Gothic Book"/>
        <family val="2"/>
      </rPr>
      <t>Да, систематическое раскрытие информации</t>
    </r>
    <r>
      <rPr>
        <i/>
        <sz val="11"/>
        <color theme="1"/>
        <rFont val="Franklin Gothic Book"/>
        <family val="2"/>
      </rPr>
      <t>: Если государственные органы и компании регулярно и публично осуществляют раскрытие информации и если данные являются достоверными, пожалуйста, выберите Да, систематическое раскрытие информации</t>
    </r>
  </si>
  <si>
    <r>
      <rPr>
        <i/>
        <u/>
        <sz val="11"/>
        <color theme="1"/>
        <rFont val="Franklin Gothic Book"/>
        <family val="2"/>
      </rPr>
      <t>Да</t>
    </r>
    <r>
      <rPr>
        <i/>
        <sz val="11"/>
        <color theme="1"/>
        <rFont val="Franklin Gothic Book"/>
        <family val="2"/>
      </rPr>
      <t>: Был дан ответ на все аспекты вопроса/были рассмотрены все аспекты вопроса.</t>
    </r>
  </si>
  <si>
    <r>
      <rPr>
        <i/>
        <u/>
        <sz val="11"/>
        <color theme="1"/>
        <rFont val="Franklin Gothic Book"/>
        <family val="2"/>
      </rPr>
      <t>Да, посредством отчетности ИПДО</t>
    </r>
    <r>
      <rPr>
        <i/>
        <sz val="11"/>
        <color theme="1"/>
        <rFont val="Franklin Gothic Book"/>
        <family val="2"/>
      </rPr>
      <t>: Если в Отчете ИПДО рассматриваются определенные пробелы в данных, представленных в рамках раскрытия информации правительством или компаниями, выберите «Да, в Отчете ИПДО».</t>
    </r>
  </si>
  <si>
    <r>
      <t>Частично:</t>
    </r>
    <r>
      <rPr>
        <i/>
        <sz val="11"/>
        <color theme="1"/>
        <rFont val="Franklin Gothic Book"/>
        <family val="2"/>
      </rPr>
      <t>Был дан ответ на отдельные аспекты вопроса/были рассмотрены отдельные аспекты вопроса.</t>
    </r>
  </si>
  <si>
    <r>
      <rPr>
        <i/>
        <u/>
        <sz val="11"/>
        <color theme="1"/>
        <rFont val="Franklin Gothic Book"/>
        <family val="2"/>
      </rPr>
      <t>Недоступно</t>
    </r>
    <r>
      <rPr>
        <i/>
        <sz val="11"/>
        <color theme="1"/>
        <rFont val="Franklin Gothic Book"/>
        <family val="2"/>
      </rPr>
      <t>: Данные применимы в стране, но данные или информация недоступны.</t>
    </r>
  </si>
  <si>
    <r>
      <rPr>
        <i/>
        <u/>
        <sz val="11"/>
        <color theme="1"/>
        <rFont val="Franklin Gothic Book"/>
        <family val="2"/>
      </rPr>
      <t>Нет</t>
    </r>
    <r>
      <rPr>
        <i/>
        <sz val="11"/>
        <color theme="1"/>
        <rFont val="Franklin Gothic Book"/>
        <family val="2"/>
      </rPr>
      <t>: Информация не была рассмотрена.</t>
    </r>
  </si>
  <si>
    <r>
      <t xml:space="preserve">Неприменимо: </t>
    </r>
    <r>
      <rPr>
        <i/>
        <sz val="11"/>
        <color theme="1"/>
        <rFont val="Franklin Gothic Book"/>
        <family val="2"/>
      </rPr>
      <t xml:space="preserve">Если требование не является релевантным, выберите «Неприменимо». См. подтверждающие материалы, задокументированные в Отчете ИПДО или в протоколе заседания многих заинтересованных сторон. </t>
    </r>
  </si>
  <si>
    <r>
      <t>Неприменимо:</t>
    </r>
    <r>
      <rPr>
        <i/>
        <sz val="11"/>
        <color theme="1"/>
        <rFont val="Franklin Gothic Book"/>
        <family val="2"/>
      </rPr>
      <t xml:space="preserve"> Вопрос не имеет отношения к данному случаю. При необходимости см. подтверждающие материалы касательно неприменимости.</t>
    </r>
  </si>
  <si>
    <r>
      <rPr>
        <b/>
        <sz val="11"/>
        <rFont val="Franklin Gothic Book"/>
        <family val="2"/>
      </rPr>
      <t>Последняя редакция Шаблонов сводных данных доступна по этой ссылке:</t>
    </r>
    <r>
      <rPr>
        <b/>
        <u/>
        <sz val="11"/>
        <color theme="10"/>
        <rFont val="Franklin Gothic Book"/>
        <family val="2"/>
      </rPr>
      <t xml:space="preserve"> https://eiti.org/ru/document/eiti-summary-data-template</t>
    </r>
  </si>
  <si>
    <r>
      <rPr>
        <b/>
        <sz val="11"/>
        <rFont val="Franklin Gothic Book"/>
        <family val="2"/>
      </rPr>
      <t>Предоставьте нам ваш отзыв или сообщите о наличии противоречивых данных! Напишите нам по адресу:</t>
    </r>
    <r>
      <rPr>
        <b/>
        <u/>
        <sz val="11"/>
        <color theme="10"/>
        <rFont val="Franklin Gothic Book"/>
        <family val="2"/>
      </rPr>
      <t xml:space="preserve"> data@eiti.org</t>
    </r>
  </si>
  <si>
    <t>Международный Секретариат ИПДО</t>
  </si>
  <si>
    <r>
      <t xml:space="preserve">Тел.: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Эл. почта: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</si>
  <si>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t>Country or area</t>
  </si>
  <si>
    <r>
      <t xml:space="preserve">Адрес: </t>
    </r>
    <r>
      <rPr>
        <b/>
        <sz val="11"/>
        <color rgb="FF165B89"/>
        <rFont val="Franklin Gothic Book"/>
        <family val="2"/>
      </rPr>
      <t>Rådhusgata 26, 0151 Oslo, Norway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P.O. Box: </t>
    </r>
    <r>
      <rPr>
        <b/>
        <sz val="11"/>
        <color rgb="FF165B89"/>
        <rFont val="Franklin Gothic Book"/>
        <family val="2"/>
      </rPr>
      <t xml:space="preserve">Postboks 340 Sentrum, 0101 Oslo, Norway </t>
    </r>
    <r>
      <rPr>
        <b/>
        <sz val="11"/>
        <color rgb="FF000000"/>
        <rFont val="Franklin Gothic Book"/>
        <family val="2"/>
      </rPr>
      <t>(Норвегия)</t>
    </r>
  </si>
  <si>
    <t>В Части 1 (Сведения) указана страна и описаны характеристики данных.</t>
  </si>
  <si>
    <t>Как заполнять этот лист:</t>
  </si>
  <si>
    <r>
      <t>1. Начиная сверху,</t>
    </r>
    <r>
      <rPr>
        <b/>
        <i/>
        <sz val="11"/>
        <rFont val="Franklin Gothic Book"/>
        <family val="2"/>
      </rPr>
      <t xml:space="preserve"> выберите ответы в сером столбце</t>
    </r>
    <r>
      <rPr>
        <i/>
        <sz val="11"/>
        <rFont val="Franklin Gothic Book"/>
        <family val="2"/>
      </rPr>
      <t xml:space="preserve">. Инструкции приводятся в желтых полях после выбора ячейки. </t>
    </r>
  </si>
  <si>
    <t xml:space="preserve">2.  После ответа на определенные вопросы могут отображаться дополнительные инструкции и вопросы. Отвечайте на каждый из них, пока не закончите заполнение. </t>
  </si>
  <si>
    <r>
      <t>3. При необходимости укажите дополнительную информацию или комментарии в столбце «</t>
    </r>
    <r>
      <rPr>
        <b/>
        <i/>
        <sz val="11"/>
        <color theme="1"/>
        <rFont val="Franklin Gothic Book"/>
        <family val="2"/>
      </rPr>
      <t>Источник/комментарии</t>
    </r>
    <r>
      <rPr>
        <i/>
        <sz val="11"/>
        <color theme="1"/>
        <rFont val="Franklin Gothic Book"/>
        <family val="2"/>
      </rPr>
      <t>».</t>
    </r>
  </si>
  <si>
    <r>
      <rPr>
        <sz val="11"/>
        <rFont val="Franklin Gothic Book"/>
        <family val="2"/>
      </rPr>
      <t>Если у вас возникли вопросы, обращайтесь по адресу</t>
    </r>
    <r>
      <rPr>
        <u/>
        <sz val="11"/>
        <color theme="10"/>
        <rFont val="Franklin Gothic Book"/>
        <family val="2"/>
      </rPr>
      <t xml:space="preserve"> data@eiti.org</t>
    </r>
  </si>
  <si>
    <t>Оранжевые ячейки должны быть заполнены</t>
  </si>
  <si>
    <t>Светло-синие ячейки заполняются по желанию</t>
  </si>
  <si>
    <t xml:space="preserve">Часть 1 — Сведения </t>
  </si>
  <si>
    <t>Описание</t>
  </si>
  <si>
    <t>Введите данные в этот столбец</t>
  </si>
  <si>
    <t>Источние / Комментарии</t>
  </si>
  <si>
    <t>Страна или территория</t>
  </si>
  <si>
    <t>Название страны или территории</t>
  </si>
  <si>
    <t>Kazakhstan</t>
  </si>
  <si>
    <t>3-буквенный код согласно стандарту ISO</t>
  </si>
  <si>
    <t>Название национальной валюты</t>
  </si>
  <si>
    <t>Национальная валюта согласно стандарту ISO-4217</t>
  </si>
  <si>
    <t>Финансовый год, рассмотренный в данном файле данных</t>
  </si>
  <si>
    <t>Fiscal year covered by this data file</t>
  </si>
  <si>
    <t>Начальная дата</t>
  </si>
  <si>
    <t>Конечная дата</t>
  </si>
  <si>
    <t>Источник данных</t>
  </si>
  <si>
    <t>Data source</t>
  </si>
  <si>
    <t>Был ли Отчет ИПДО подготовлен Независимым Администратором?</t>
  </si>
  <si>
    <t>Да</t>
  </si>
  <si>
    <t>Какое название компании?</t>
  </si>
  <si>
    <t>Министерство индустрии и инфраструктурного развития РК</t>
  </si>
  <si>
    <t>Дата, когда был опубликован Отчет ИПДО</t>
  </si>
  <si>
    <t>URL-адрес, Отчет ИПДО</t>
  </si>
  <si>
    <t>Осуществляет ли правительство систематическое раскрытие данных ИПДО в одном месте?</t>
  </si>
  <si>
    <t>Дата опубликования данных ИПДО</t>
  </si>
  <si>
    <t>Ссылка на веб-сайт с данными ИПДО (URL-адрес)</t>
  </si>
  <si>
    <t>Есть ли другие уместные файлы?</t>
  </si>
  <si>
    <t>Неприменимо</t>
  </si>
  <si>
    <t>Дата, когда был опубликован другой файл</t>
  </si>
  <si>
    <t>URL-адрес</t>
  </si>
  <si>
    <r>
      <rPr>
        <b/>
        <u/>
        <sz val="11"/>
        <color theme="10"/>
        <rFont val="Franklin Gothic Book"/>
        <family val="2"/>
      </rPr>
      <t>Требование ИПДО 7.2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Доступность данных и открытые данные</t>
    </r>
  </si>
  <si>
    <t>Есть ли у правительства политика открытых данных?</t>
  </si>
  <si>
    <t>Да, через отчетность ИПДО</t>
  </si>
  <si>
    <t>Data coverage / scope</t>
  </si>
  <si>
    <t>Портал / файлы открытых данных</t>
  </si>
  <si>
    <t>https://egov.kz/cms/ru</t>
  </si>
  <si>
    <t>Охват / состав данных</t>
  </si>
  <si>
    <t>Охват сектора</t>
  </si>
  <si>
    <t>Нефть</t>
  </si>
  <si>
    <t>Частично</t>
  </si>
  <si>
    <t>Газ</t>
  </si>
  <si>
    <t>Горная добыча (включая разработку каменных карьеров)</t>
  </si>
  <si>
    <t>Другое; секторы, не являющиеся «апстрим»</t>
  </si>
  <si>
    <t>Если да, укажите название (вставьте новые строки, если их несколько)</t>
  </si>
  <si>
    <t>Количество отчитывающихся государственных субъектов (включая ГП в случае получателя)</t>
  </si>
  <si>
    <t>Количество отчитывающихся компаний (включая ГП в случае плательщика)</t>
  </si>
  <si>
    <r>
      <rPr>
        <i/>
        <sz val="11"/>
        <color rgb="FF000000"/>
        <rFont val="Franklin Gothic Book"/>
        <family val="2"/>
      </rPr>
      <t>Валюта отчетности (</t>
    </r>
    <r>
      <rPr>
        <i/>
        <sz val="11"/>
        <color theme="10"/>
        <rFont val="Franklin Gothic Book"/>
        <family val="2"/>
      </rPr>
      <t>коды валют согласно стандарту ISO-4217</t>
    </r>
    <r>
      <rPr>
        <i/>
        <sz val="11"/>
        <color rgb="FF000000"/>
        <rFont val="Franklin Gothic Book"/>
        <family val="2"/>
      </rPr>
      <t>)</t>
    </r>
  </si>
  <si>
    <t>USD</t>
  </si>
  <si>
    <t xml:space="preserve">Используемый валютный курс: 1 долл. США = </t>
  </si>
  <si>
    <t>курс доллара 2020-412.95, 2021-426,03</t>
  </si>
  <si>
    <t>Источник валютного курса (URL-адрес,...)</t>
  </si>
  <si>
    <t>https://www.nationalbank.kz/ru</t>
  </si>
  <si>
    <r>
      <rPr>
        <b/>
        <u/>
        <sz val="11"/>
        <color theme="10"/>
        <rFont val="Franklin Gothic Book"/>
        <family val="2"/>
      </rPr>
      <t>Требование ИПДО 4.7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Разукрупнение данных</t>
    </r>
  </si>
  <si>
    <t>… по потокам доходов</t>
  </si>
  <si>
    <t>… по государственным органам</t>
  </si>
  <si>
    <t>… по компаниям</t>
  </si>
  <si>
    <t>… по проектам</t>
  </si>
  <si>
    <t>Обзор данных / требование в отношении данных</t>
  </si>
  <si>
    <t>Систематическое раскрытие информации</t>
  </si>
  <si>
    <t>Расчет при помощи чек-листа для раскрытия информации</t>
  </si>
  <si>
    <t>Через Отчетность ИПДО</t>
  </si>
  <si>
    <t>Contact details: data submission</t>
  </si>
  <si>
    <t>Недоступно</t>
  </si>
  <si>
    <t>ФИО и контактная информация лица, представляющего данный файл</t>
  </si>
  <si>
    <t>Имя</t>
  </si>
  <si>
    <t>Карабаев Марат Карибжанович</t>
  </si>
  <si>
    <t>Организация</t>
  </si>
  <si>
    <t>Министерство индустрии и инфраструктрного развития РК</t>
  </si>
  <si>
    <t>Адрес эл. почты</t>
  </si>
  <si>
    <t>m.karabayev@miid.gov.kz</t>
  </si>
  <si>
    <r>
      <rPr>
        <b/>
        <sz val="11"/>
        <rFont val="Franklin Gothic Book"/>
        <family val="2"/>
      </rPr>
      <t>Последняя редакция Шаблонов сводных данных доступна по этой ссылке: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u/>
        <sz val="11"/>
        <color rgb="FF188FBB"/>
        <rFont val="Franklin Gothic Book"/>
        <family val="2"/>
      </rPr>
      <t>https://eiti.org/ru/document/eiti-summary-data-template</t>
    </r>
  </si>
  <si>
    <r>
      <rPr>
        <b/>
        <sz val="11"/>
        <rFont val="Franklin Gothic Book"/>
        <family val="2"/>
      </rPr>
      <t>Предоставьте нам ваш отзыв или сообщите о наличии противоречивых данных! Напишите нам по адресу: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u/>
        <sz val="11"/>
        <color rgb="FF188FBB"/>
        <rFont val="Franklin Gothic Book"/>
        <family val="2"/>
      </rPr>
      <t>data@eiti.org</t>
    </r>
  </si>
  <si>
    <r>
      <rPr>
        <sz val="11"/>
        <color rgb="FF000000"/>
        <rFont val="Franklin Gothic Book"/>
        <family val="2"/>
      </rPr>
      <t xml:space="preserve">В </t>
    </r>
    <r>
      <rPr>
        <b/>
        <sz val="11"/>
        <color rgb="FF000000"/>
        <rFont val="Franklin Gothic Book"/>
        <family val="2"/>
      </rPr>
      <t xml:space="preserve">Части 2 (Контрольный список для раскрытия информации) </t>
    </r>
    <r>
      <rPr>
        <sz val="11"/>
        <color rgb="FF000000"/>
        <rFont val="Franklin Gothic Book"/>
        <family val="2"/>
      </rPr>
      <t>приводятся контекстные и сводные финансовые данные касательно Требований ИПДО 2, 3, 4, 5 и 6.</t>
    </r>
  </si>
  <si>
    <t>Для каждой строки выполните следующие шаги</t>
  </si>
  <si>
    <r>
      <rPr>
        <i/>
        <sz val="11"/>
        <color theme="1"/>
        <rFont val="Franklin Gothic Book"/>
        <family val="2"/>
      </rPr>
      <t>1.Начиная сверху, начните отвечать на вопросы в первом столбце (</t>
    </r>
    <r>
      <rPr>
        <b/>
        <i/>
        <sz val="11"/>
        <color theme="1"/>
        <rFont val="Franklin Gothic Book"/>
        <family val="2"/>
      </rPr>
      <t>Включение</t>
    </r>
    <r>
      <rPr>
        <i/>
        <sz val="11"/>
        <color theme="1"/>
        <rFont val="Franklin Gothic Book"/>
        <family val="2"/>
      </rPr>
      <t>).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Инструкции будут приведены в желтых полях после выделения ячейки.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Нажимайте на ячейки каждого Требования ИПДО для получения точной формулировки Стандарта ИПДО.</t>
    </r>
  </si>
  <si>
    <t>2.Дополнительные инструкции будут отображаться по мере заполнения вами ячеек. Пожалуйста, заполните их в соответствии с инструкциями, заполняя каждый столбец для каждой строки, прежде чем начать заполнять следующую.</t>
  </si>
  <si>
    <r>
      <rPr>
        <i/>
        <sz val="11"/>
        <color theme="1"/>
        <rFont val="Franklin Gothic Book"/>
        <family val="2"/>
      </rPr>
      <t xml:space="preserve">Например, при выборе «Да, в Отчете ИПДО» в поле </t>
    </r>
    <r>
      <rPr>
        <b/>
        <i/>
        <sz val="11"/>
        <color theme="1"/>
        <rFont val="Franklin Gothic Book"/>
        <family val="2"/>
      </rPr>
      <t>Источник / единицы измерения</t>
    </r>
    <r>
      <rPr>
        <i/>
        <sz val="11"/>
        <color theme="1"/>
        <rFont val="Franklin Gothic Book"/>
        <family val="2"/>
      </rPr>
      <t xml:space="preserve"> отобразится текст «включите данный раздел в Отчет ИПДО».</t>
    </r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</si>
  <si>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При необходимости укажите дополнительную информацию или комментарии в столбце «</t>
    </r>
    <r>
      <rPr>
        <b/>
        <i/>
        <sz val="11"/>
        <color theme="1"/>
        <rFont val="Franklin Gothic Book"/>
        <family val="2"/>
      </rPr>
      <t>Комментарии / примечания</t>
    </r>
    <r>
      <rPr>
        <i/>
        <sz val="11"/>
        <color theme="1"/>
        <rFont val="Franklin Gothic Book"/>
        <family val="2"/>
      </rPr>
      <t>».</t>
    </r>
  </si>
  <si>
    <r>
      <rPr>
        <i/>
        <sz val="11"/>
        <color rgb="FF000000"/>
        <rFont val="Franklin Gothic Book"/>
        <family val="2"/>
      </rPr>
      <t>Если у вас возникли вопросы, обращайтесь по адресу</t>
    </r>
    <r>
      <rPr>
        <i/>
        <u/>
        <sz val="11"/>
        <color theme="10"/>
        <rFont val="Franklin Gothic Book"/>
        <family val="2"/>
      </rPr>
      <t xml:space="preserve"> </t>
    </r>
    <r>
      <rPr>
        <b/>
        <u/>
        <sz val="11"/>
        <color theme="10"/>
        <rFont val="Franklin Gothic Book"/>
        <family val="2"/>
      </rPr>
      <t>data@eiti.org</t>
    </r>
  </si>
  <si>
    <t>Часть 2 (Контрольный список)</t>
  </si>
  <si>
    <r>
      <t xml:space="preserve">Заполните ответы на </t>
    </r>
    <r>
      <rPr>
        <i/>
        <u/>
        <sz val="11"/>
        <color rgb="FF000000"/>
        <rFont val="Franklin Gothic Book"/>
        <family val="2"/>
      </rPr>
      <t>все вопросы, приведенные ниже</t>
    </r>
    <r>
      <rPr>
        <i/>
        <sz val="11"/>
        <color rgb="FF000000"/>
        <rFont val="Franklin Gothic Book"/>
        <family val="2"/>
      </rPr>
      <t xml:space="preserve">. </t>
    </r>
  </si>
  <si>
    <t>Требование</t>
  </si>
  <si>
    <t>Включение</t>
  </si>
  <si>
    <t>Источник / единицы измерения</t>
  </si>
  <si>
    <t>Комментарии / примечания</t>
  </si>
  <si>
    <r>
      <rPr>
        <b/>
        <u/>
        <sz val="11"/>
        <color theme="10"/>
        <rFont val="Franklin Gothic Book"/>
        <family val="2"/>
      </rPr>
      <t>Требование ИПДО 2.1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Правовая система и налоговый режим</t>
    </r>
  </si>
  <si>
    <t>Публикует ли правительство информацию касательно</t>
  </si>
  <si>
    <t>Законов и нормативов?</t>
  </si>
  <si>
    <t>Да, систематическое раскрытие данных</t>
  </si>
  <si>
    <t>https://adilet.zan.kz/rus</t>
  </si>
  <si>
    <t>Обзора функций государственных органов?</t>
  </si>
  <si>
    <t>https://www.gov.kz/?lang=ru</t>
  </si>
  <si>
    <t>Правовой режим на добычу минеральных ресурсов и нефти?</t>
  </si>
  <si>
    <t>https://adilet.zan.kz/rus/docs/P2100000774</t>
  </si>
  <si>
    <t>Налогового режима?</t>
  </si>
  <si>
    <t>https://adilet.zan.kz/rus/docs/K1700000120</t>
  </si>
  <si>
    <r>
      <rPr>
        <b/>
        <u/>
        <sz val="11"/>
        <color theme="10"/>
        <rFont val="Franklin Gothic Book"/>
        <family val="2"/>
      </rPr>
      <t>Требование ИПДО 2.2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Заключение контрактов и предоставление лицензий</t>
    </r>
  </si>
  <si>
    <t xml:space="preserve">процесса(-ов) заключения контрактов и предоставления лицензий? </t>
  </si>
  <si>
    <t>https://adilet.zan.kz/rus/docs/K1700000125</t>
  </si>
  <si>
    <t>а также используемых технических и финансовых критериев?</t>
  </si>
  <si>
    <t>https://adilet.zan.kz/rus/docs/K1700000126</t>
  </si>
  <si>
    <t>процесса(-ов) передачи?</t>
  </si>
  <si>
    <t>Налоговый кодекс</t>
  </si>
  <si>
    <t>процесса(-ов) тендеров?</t>
  </si>
  <si>
    <t>количества предоставленных и переданных лицензий за рассматриваемый год</t>
  </si>
  <si>
    <t>https://www.gov.kz/memleket/entities/miid/documents/1?activities=10724&amp;lang=ru</t>
  </si>
  <si>
    <r>
      <rPr>
        <b/>
        <u/>
        <sz val="11"/>
        <color theme="10"/>
        <rFont val="Franklin Gothic Book"/>
        <family val="2"/>
      </rPr>
      <t>Требование ИПДО 2.3: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Реестр лицензий</t>
    </r>
  </si>
  <si>
    <t>Реестр лицензий для горнодобывающего сектора</t>
  </si>
  <si>
    <t>https://www.gov.kz/memleket/entities/miid/activities/2163?lang=ru</t>
  </si>
  <si>
    <t>Реестр лицензий для нефтегазового сектора</t>
  </si>
  <si>
    <t>https://www.gov.kz/memleket/entities/energo/activities/4906?lang=ru</t>
  </si>
  <si>
    <t>Реестр лицензий для другого сектора(-ов) — добавьте строки, если их несколько</t>
  </si>
  <si>
    <r>
      <rPr>
        <b/>
        <u/>
        <sz val="11"/>
        <color theme="10"/>
        <rFont val="Franklin Gothic Book"/>
        <family val="2"/>
      </rPr>
      <t>Требование ИПДО 2.4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Раскрытие контрактов</t>
    </r>
  </si>
  <si>
    <t>Политика правительства касательно раскрытия контрактов</t>
  </si>
  <si>
    <t xml:space="preserve">https://adilet.zan.kz/rus/docs/K1700000125#z1412 </t>
  </si>
  <si>
    <t>Осуществляется ли раскрытие полного текста контрактов и лицензий?</t>
  </si>
  <si>
    <t>Реестр контрактов для горнодобывающего сектора</t>
  </si>
  <si>
    <t>Реестр контрактов для нефтегазового сектора</t>
  </si>
  <si>
    <t>Реестр контрактов для другого сектора(-ов) — добавьте строки, если их несколько</t>
  </si>
  <si>
    <r>
      <rPr>
        <b/>
        <u/>
        <sz val="11"/>
        <color theme="10"/>
        <rFont val="Franklin Gothic Book"/>
        <family val="2"/>
      </rPr>
      <t>Требование ИПДО 2.5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Бенефициарная собственность</t>
    </r>
  </si>
  <si>
    <t>Политика правительства касательно бенефициарной собственности</t>
  </si>
  <si>
    <t>стр 25</t>
  </si>
  <si>
    <t>Осуществляется ли раскрытие данных о бенефициарной собственности?</t>
  </si>
  <si>
    <t>приложение 7</t>
  </si>
  <si>
    <t>Реестр бенефициарных собственников</t>
  </si>
  <si>
    <t>Приложение 7</t>
  </si>
  <si>
    <r>
      <rPr>
        <b/>
        <u/>
        <sz val="11"/>
        <color theme="10"/>
        <rFont val="Franklin Gothic Book"/>
        <family val="2"/>
      </rPr>
      <t>Требование ИПДО 2.6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Участие государства</t>
    </r>
  </si>
  <si>
    <t>Отражено ли в отчете правительства то, как оно участвует в добывающем секторе?</t>
  </si>
  <si>
    <t>https://sk.kz/investors/financial-performance/reports/annual_report_2021/</t>
  </si>
  <si>
    <t>Ссылки на порталы государственных предприятий или веб-сайт(ы) компаний, например, как указано в Отчете (добавьте строки, если несколько ГП)</t>
  </si>
  <si>
    <t>Закон "О Фонде национального благосостояния" https://adilet.zan.kz/rus/docs/Z1200000550, Закон "Об акционерных обществах" - https://adilet.zan.kz/rus/docs/Z030000415_</t>
  </si>
  <si>
    <t>Ссылки на аудированную финансовую отчетность государственных предприятий или компаний (добавьте строки, если несколько ГП)</t>
  </si>
  <si>
    <t>https://www.tengizchevroil.com/KC , https://www.kpo.kz/docs/sustainability_report_2022/009-platezhi_gosudarstvu.php , http://kazakhmys.kz/ru/contents</t>
  </si>
  <si>
    <r>
      <rPr>
        <b/>
        <u/>
        <sz val="11"/>
        <color theme="10"/>
        <rFont val="Franklin Gothic Book"/>
        <family val="2"/>
      </rPr>
      <t>Требование ИПДО 3.1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Разведка</t>
    </r>
  </si>
  <si>
    <t>Обзор добывающих отраслей, включая любые
значительные разведочные работы</t>
  </si>
  <si>
    <t xml:space="preserve">АО "Казгеология" по добыче ТПИ, по добыче УВС - АО "НК "КМГ", при этом данные отчеты не раскрывают полностью (стр 17,47 </t>
  </si>
  <si>
    <r>
      <t xml:space="preserve">Требование ИПДО 3.2: </t>
    </r>
    <r>
      <rPr>
        <b/>
        <sz val="11"/>
        <rFont val="Franklin Gothic Book"/>
        <family val="2"/>
      </rPr>
      <t>Добыча по видам сырьевых товаров</t>
    </r>
  </si>
  <si>
    <t>(Коды в соответствии с Гармонизированной системой)</t>
  </si>
  <si>
    <t>Раскрытие объемов добычи</t>
  </si>
  <si>
    <t>отчет ИПДО стр 50</t>
  </si>
  <si>
    <t>Раскрытие стоимости добытой продукции</t>
  </si>
  <si>
    <t xml:space="preserve">отчет ИПДО </t>
  </si>
  <si>
    <t>Сырая нефть (2709), объем</t>
  </si>
  <si>
    <t>Ст.м3</t>
  </si>
  <si>
    <t>85879400 Tonnes =102237380.952 SM3</t>
  </si>
  <si>
    <t>KZT</t>
  </si>
  <si>
    <t>&lt;метод расчета стоимости, в случае доступности&gt;</t>
  </si>
  <si>
    <t>Природный газ (2711), объем</t>
  </si>
  <si>
    <t>Ст.м3 н.э. o.e.</t>
  </si>
  <si>
    <t>-</t>
  </si>
  <si>
    <t>Золото (7108), объем</t>
  </si>
  <si>
    <t>Тонн</t>
  </si>
  <si>
    <t>Уголь (2701), объем</t>
  </si>
  <si>
    <t>Медь (2603), объем</t>
  </si>
  <si>
    <t>Лигнит (2702), объем</t>
  </si>
  <si>
    <t>Железо (2601), объем</t>
  </si>
  <si>
    <r>
      <t xml:space="preserve">Требование ИПДО 3.3: </t>
    </r>
    <r>
      <rPr>
        <b/>
        <sz val="11"/>
        <rFont val="Franklin Gothic Book"/>
        <family val="2"/>
      </rPr>
      <t>Экспорт</t>
    </r>
  </si>
  <si>
    <t>Раскрытие объемов экспорта</t>
  </si>
  <si>
    <t>Table 28 - only value for 2020</t>
  </si>
  <si>
    <t>Раскрытие стоимости экспортируемой продукции</t>
  </si>
  <si>
    <t>Нефть Сырая (2709), объем</t>
  </si>
  <si>
    <t>65707700 Tonnes = 78223452.381 Sm3</t>
  </si>
  <si>
    <t>Tonnes</t>
  </si>
  <si>
    <r>
      <rPr>
        <b/>
        <u/>
        <sz val="11"/>
        <color theme="10"/>
        <rFont val="Franklin Gothic Book"/>
        <family val="2"/>
      </rPr>
      <t>Требование ИПДО 4.1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Полнота раскрытия информации</t>
    </r>
  </si>
  <si>
    <t>Раскрывает ли правительство в полном объеме доходы от добывающего сектора по потокам доходов?</t>
  </si>
  <si>
    <t>&lt; Отчетность ИПДО или систематическое раскрытие информации? &gt;</t>
  </si>
  <si>
    <t>https://stat.gov.kz/ru/</t>
  </si>
  <si>
    <t>Являются решения МГЗС касательно порогов существенности открытыми для общественности?</t>
  </si>
  <si>
    <t>Охват выверки данных</t>
  </si>
  <si>
    <t>Рассчитан на основе совокупных доходов государства (часть 4) и совокупных данных по компаниям (часть 5)</t>
  </si>
  <si>
    <r>
      <t>Требование ИПДО 4.2:</t>
    </r>
    <r>
      <rPr>
        <b/>
        <sz val="11"/>
        <rFont val="Franklin Gothic Book"/>
        <family val="2"/>
      </rPr>
      <t xml:space="preserve"> Доходы в натуральной форме</t>
    </r>
  </si>
  <si>
    <t>Раскрывает ли правительство данные касательно доходов в натуральной форме и продаж доли добычи, причитающейся государству?</t>
  </si>
  <si>
    <t>Если да, какой был получен объем?</t>
  </si>
  <si>
    <t>Добавьте здесь сырьевые товары, объем</t>
  </si>
  <si>
    <t>Если да, что было продано?</t>
  </si>
  <si>
    <t>Если да, какой совокупный доход был перечислен государству в качестве выручки от продажи нефти, газа и минеральных ресурсов?</t>
  </si>
  <si>
    <r>
      <rPr>
        <b/>
        <u/>
        <sz val="11"/>
        <color theme="10"/>
        <rFont val="Franklin Gothic Book"/>
        <family val="2"/>
      </rPr>
      <t>Требование ИПДО 4.3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Бартерные сделки</t>
    </r>
  </si>
  <si>
    <t>Раскрывает ли правительство информацию о бартерных сделках и соглашениях по инфраструктуре?</t>
  </si>
  <si>
    <t xml:space="preserve">https://www.kmg.kz/ru/investors/reporting/ </t>
  </si>
  <si>
    <t>Если да, какие совокупные доходы были получены от бартерных сделок и соглашений по инфраструктуре?</t>
  </si>
  <si>
    <t>not available</t>
  </si>
  <si>
    <r>
      <rPr>
        <b/>
        <u/>
        <sz val="11"/>
        <color theme="10"/>
        <rFont val="Franklin Gothic Book"/>
        <family val="2"/>
      </rPr>
      <t>Требование ИПДО 4.4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Доходы от транспортировки</t>
    </r>
  </si>
  <si>
    <t>Раскрывает ли правительство информацию о доходах от транспортировки?</t>
  </si>
  <si>
    <t>стр 66</t>
  </si>
  <si>
    <t>Если да, какие совокупные доходы были получены от транспортировки сырьевых товаров?</t>
  </si>
  <si>
    <t>not avaiable</t>
  </si>
  <si>
    <r>
      <t>Требование ИПДО 4.5</t>
    </r>
    <r>
      <rPr>
        <b/>
        <sz val="11"/>
        <rFont val="Franklin Gothic Book"/>
        <family val="2"/>
      </rPr>
      <t>: Сделки ГП</t>
    </r>
  </si>
  <si>
    <t>Раскрывает ли правительство информацию о сделках ГП?</t>
  </si>
  <si>
    <t>Если да, какие совокупные доходы были получены государственными предприятиями?</t>
  </si>
  <si>
    <r>
      <rPr>
        <b/>
        <u/>
        <sz val="11"/>
        <color theme="10"/>
        <rFont val="Franklin Gothic Book"/>
        <family val="2"/>
      </rPr>
      <t>Требование ИПДО 4.6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Прямые платежи на субнациональном уровне</t>
    </r>
  </si>
  <si>
    <t>стр 86</t>
  </si>
  <si>
    <t>page 79</t>
  </si>
  <si>
    <t>Если да, какие совокупные доходы были получены на субнациональном уровне?</t>
  </si>
  <si>
    <r>
      <rPr>
        <b/>
        <u/>
        <sz val="11"/>
        <color theme="10"/>
        <rFont val="Franklin Gothic Book"/>
        <family val="2"/>
      </rPr>
      <t>Требование ИПДО 4.8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Своевременность представления данных</t>
    </r>
  </si>
  <si>
    <t>Своевременность представления данных (количество лет от окончания финансового года до опубликования)</t>
  </si>
  <si>
    <r>
      <rPr>
        <b/>
        <u/>
        <sz val="11"/>
        <color theme="10"/>
        <rFont val="Franklin Gothic Book"/>
        <family val="2"/>
      </rPr>
      <t>Требование ИПДО 4.9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Качество данных</t>
    </r>
  </si>
  <si>
    <t>Осуществляет ли правительство на регулярной основе раскрытие финансовых данных, указанных в требовании 4.1 (полное раскрытие потоков доходов как в отношении правительств, так и в отношении компаний) Стандарта ИПДО?</t>
  </si>
  <si>
    <t>стр 55</t>
  </si>
  <si>
    <t>Подвергаются ли данные авторитетным независимым аудиторским проверкам с применением международных стандартов?</t>
  </si>
  <si>
    <t>Подвергаются ли государственные органы авторитетным независимым аудиторским проверкам?</t>
  </si>
  <si>
    <t>База данных аудиторских проверок государственных органов</t>
  </si>
  <si>
    <t>https://adilet.zan.kz/rus/docs/V2200026715</t>
  </si>
  <si>
    <t>Подвергаются ли компании авторитетным независимым аудиторским проверкам?</t>
  </si>
  <si>
    <t>База данных аудиторских проверок компаний</t>
  </si>
  <si>
    <t>https://auditor.dfo.kz/ru/auditor-info/help</t>
  </si>
  <si>
    <r>
      <t>Требование ИПДО 5.1</t>
    </r>
    <r>
      <rPr>
        <b/>
        <sz val="11"/>
        <rFont val="Franklin Gothic Book"/>
        <family val="2"/>
      </rPr>
      <t>: Распределение доходов от добывающих отраслей</t>
    </r>
  </si>
  <si>
    <t>Объясняет ли правительство то, учитываются ли все доходы добывающего сектора в национальном бюджете (т.е. поступают ли они на правительственный сводный / единый  казначейский счет)?</t>
  </si>
  <si>
    <t>Раскрывает ли правительство то, какую стоимость имеют доходы, не учтенные в бюджете?</t>
  </si>
  <si>
    <r>
      <t>Требование ИПДО 5.2</t>
    </r>
    <r>
      <rPr>
        <b/>
        <sz val="11"/>
        <rFont val="Franklin Gothic Book"/>
        <family val="2"/>
      </rPr>
      <t>: Переводы средств на субнациональный уровень</t>
    </r>
  </si>
  <si>
    <t>Раскрывает ли правительство информацию о переводах средств на субнациональный уровень?</t>
  </si>
  <si>
    <t>Если да, то сколько должно было перевести правительство в соответствии с формулой распределения доходов?</t>
  </si>
  <si>
    <t>Если да, то о какой сумме переводов правительство может отчитаться?</t>
  </si>
  <si>
    <r>
      <t>Требование ИПДО 5.3</t>
    </r>
    <r>
      <rPr>
        <b/>
        <sz val="11"/>
        <rFont val="Franklin Gothic Book"/>
        <family val="2"/>
      </rPr>
      <t>: Управление доходами и расходами</t>
    </r>
  </si>
  <si>
    <t>Раскрывает ли правительство информацию о том, происходит ли целевое распределение каких-либо доходов от добывающего сектора (т.е. выделяются ли они на конкретные цели, программы, географические зоны)?</t>
  </si>
  <si>
    <t>Раскрывает ли правительство описание бюджета страны и процессов аудиторской проверки?</t>
  </si>
  <si>
    <t>Раскрывает ли правительство общедоступную информацию о бюджетах и расходах? - добавьте строки, если их несколько</t>
  </si>
  <si>
    <r>
      <t>Требование ИПДО 6.1</t>
    </r>
    <r>
      <rPr>
        <b/>
        <sz val="11"/>
        <rFont val="Franklin Gothic Book"/>
        <family val="2"/>
      </rPr>
      <t>: Расходы на социальные нужды</t>
    </r>
  </si>
  <si>
    <t>Раскрывает ли правительство информацию о расходах на социальные нужды?</t>
  </si>
  <si>
    <t>Если да, какие были получены совокупные обязательные расходы на социальные нужды?</t>
  </si>
  <si>
    <t>Если да, какие были получены совокупные добровольные расходы на социальные нужды?</t>
  </si>
  <si>
    <t>Раскрывают ли компании информацию о расходах на социальные нужды?</t>
  </si>
  <si>
    <t>приложение 5</t>
  </si>
  <si>
    <t>Если да, какие были выплачены совокупные обязательные расходы на социальные нужды?</t>
  </si>
  <si>
    <t>Если да, какие были выплачены совокупные добровольные расходы на социальные нужды?</t>
  </si>
  <si>
    <t>Раскрывает ли правительство информацию о платежах на охрану окружающей среды?</t>
  </si>
  <si>
    <t>стр 112</t>
  </si>
  <si>
    <t>Если да, какие были совокупные обязательные платежи на охрану окружающей среды?</t>
  </si>
  <si>
    <t>Если да, какие были совокупные добровольные платежи на охрану окружающей среды?</t>
  </si>
  <si>
    <r>
      <rPr>
        <b/>
        <u/>
        <sz val="11"/>
        <color theme="10"/>
        <rFont val="Franklin Gothic Book"/>
        <family val="2"/>
      </rPr>
      <t>Требование ИПДО 6.2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Квазифискальные расходы</t>
    </r>
  </si>
  <si>
    <t>Раскрывают ли правительство или ГП информацию о квазифискальных расходах?</t>
  </si>
  <si>
    <t>приложение 10</t>
  </si>
  <si>
    <t>Если да, какие совокупные квазифискальные расходы были произведены государственными предприятиями?</t>
  </si>
  <si>
    <r>
      <rPr>
        <b/>
        <u/>
        <sz val="11"/>
        <color theme="10"/>
        <rFont val="Franklin Gothic Book"/>
        <family val="2"/>
      </rPr>
      <t>Требование ИПДО 6.3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Вклад в экономику</t>
    </r>
  </si>
  <si>
    <t>Раскрывает ли правительство информацию о вкладе в экономику?</t>
  </si>
  <si>
    <t>Таблица 27. Списочная численность занятых в горнодобывающей отрасли в гендерном разрезе за 2020-2021 год</t>
  </si>
  <si>
    <r>
      <rPr>
        <i/>
        <sz val="11"/>
        <color theme="1"/>
        <rFont val="Franklin Gothic Book"/>
        <family val="2"/>
      </rPr>
      <t>Валовой внутренний продукт —</t>
    </r>
    <r>
      <rPr>
        <i/>
        <u/>
        <sz val="11"/>
        <color rgb="FF00B0F0"/>
        <rFont val="Franklin Gothic Book"/>
        <family val="2"/>
      </rPr>
      <t xml:space="preserve"> </t>
    </r>
    <r>
      <rPr>
        <i/>
        <u/>
        <sz val="11"/>
        <color rgb="FF0070C0"/>
        <rFont val="Franklin Gothic Book"/>
        <family val="2"/>
      </rPr>
      <t>СНС 2008 г.</t>
    </r>
    <r>
      <rPr>
        <i/>
        <sz val="11"/>
        <color rgb="FF0070C0"/>
        <rFont val="Franklin Gothic Book"/>
        <family val="2"/>
      </rPr>
      <t xml:space="preserve"> C</t>
    </r>
    <r>
      <rPr>
        <i/>
        <sz val="11"/>
        <color rgb="FF000000"/>
        <rFont val="Franklin Gothic Book"/>
        <family val="2"/>
      </rPr>
      <t>. Горная добыча и разработка каменных карьеров, включая нефть и газ</t>
    </r>
  </si>
  <si>
    <t>exclude oil and gas</t>
  </si>
  <si>
    <t>Валовой внутренний продукт, сектор кустарной и мелкомасштабной добычи и неофициальный сектор</t>
  </si>
  <si>
    <t>Валовой внутренний продукт — все секторы</t>
  </si>
  <si>
    <t>Доходы правительства — добывающие отрасли</t>
  </si>
  <si>
    <t>Доходы правительства — все секторы</t>
  </si>
  <si>
    <t>Экспорт — добывающие отрасли</t>
  </si>
  <si>
    <t>Экспорт — все секторы</t>
  </si>
  <si>
    <t>Занятость — добывающий сектор — мужчины</t>
  </si>
  <si>
    <t>чел.</t>
  </si>
  <si>
    <t>Занятость — добывающий сектор — женщины</t>
  </si>
  <si>
    <t>Занятость — добывающий сектор</t>
  </si>
  <si>
    <t>Занятость — все секторы</t>
  </si>
  <si>
    <t>Инвестиции — добывающий сектор</t>
  </si>
  <si>
    <t>Инвестиции — все секторы</t>
  </si>
  <si>
    <r>
      <rPr>
        <b/>
        <u/>
        <sz val="11"/>
        <color theme="10"/>
        <rFont val="Franklin Gothic Book"/>
        <family val="2"/>
      </rPr>
      <t>Требование ИПДО 6.4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Воздействие на окружающую среду</t>
    </r>
  </si>
  <si>
    <t xml:space="preserve">https://sk.kz/investors/financial-performance/reports/sustainable_development_2021/ </t>
  </si>
  <si>
    <t>соответствующих правовых и административных правил управления охраной окружающей среды</t>
  </si>
  <si>
    <t>баз данных, содержащих оценки воздействия на окружающую среду, схемы сертификации или аналогичную документацию по управлению охраной окружающей среды?</t>
  </si>
  <si>
    <t>прочую важную информацию касательно процедур мониторинга состояния окружающей среды и администрирования?</t>
  </si>
  <si>
    <r>
      <rPr>
        <b/>
        <sz val="11"/>
        <rFont val="Franklin Gothic Book"/>
        <family val="2"/>
      </rPr>
      <t xml:space="preserve">Предоставьте нам ваш отзыв или сообщите о наличии противоречивых данных! Напишите нам по адресу: </t>
    </r>
    <r>
      <rPr>
        <b/>
        <u/>
        <sz val="11"/>
        <color rgb="FF188FBB"/>
        <rFont val="Franklin Gothic Book"/>
        <family val="2"/>
      </rPr>
      <t>data@eiti.org</t>
    </r>
  </si>
  <si>
    <r>
      <t xml:space="preserve">Тел.: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Эл. почтаl: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</si>
  <si>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r>
      <t xml:space="preserve">Адрес: </t>
    </r>
    <r>
      <rPr>
        <b/>
        <sz val="11"/>
        <color rgb="FF165B89"/>
        <rFont val="Franklin Gothic Book"/>
        <family val="2"/>
      </rPr>
      <t>Rådhusgata 26, 0151 Oslo, Norway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P.O. Box: </t>
    </r>
    <r>
      <rPr>
        <b/>
        <sz val="11"/>
        <color rgb="FF165B89"/>
        <rFont val="Franklin Gothic Book"/>
        <family val="2"/>
      </rPr>
      <t>Postboks 340 Sentrum, 0101 Oslo, (Норвегия)</t>
    </r>
  </si>
  <si>
    <r>
      <rPr>
        <sz val="11"/>
        <color rgb="FF000000"/>
        <rFont val="Franklin Gothic Book"/>
        <family val="2"/>
      </rPr>
      <t xml:space="preserve">В </t>
    </r>
    <r>
      <rPr>
        <b/>
        <sz val="11"/>
        <color rgb="FF000000"/>
        <rFont val="Franklin Gothic Book"/>
        <family val="2"/>
      </rPr>
      <t xml:space="preserve">Части 3 (Отчитывающиеся субъекты) </t>
    </r>
    <r>
      <rPr>
        <sz val="11"/>
        <color rgb="FF000000"/>
        <rFont val="Franklin Gothic Book"/>
        <family val="2"/>
      </rPr>
      <t>перечислены отчитывающиеся субъекты (государственные органы, компании и проекты) и приводится дополнительная информация.</t>
    </r>
    <r>
      <rPr>
        <sz val="11"/>
        <color rgb="FF000000"/>
        <rFont val="Franklin Gothic Book"/>
        <family val="2"/>
      </rPr>
      <t xml:space="preserve"> </t>
    </r>
  </si>
  <si>
    <r>
      <rPr>
        <i/>
        <sz val="11"/>
        <color theme="1"/>
        <rFont val="Franklin Gothic Book"/>
        <family val="2"/>
      </rPr>
      <t>1.Начните с первого поля (</t>
    </r>
    <r>
      <rPr>
        <b/>
        <i/>
        <sz val="11"/>
        <color theme="1"/>
        <rFont val="Franklin Gothic Book"/>
        <family val="2"/>
      </rPr>
      <t>Список отчитывающихся государственных субъектов</t>
    </r>
    <r>
      <rPr>
        <i/>
        <sz val="11"/>
        <color theme="1"/>
        <rFont val="Franklin Gothic Book"/>
        <family val="2"/>
      </rPr>
      <t>), с названия каждого отчитывающегося государственного органа</t>
    </r>
  </si>
  <si>
    <r>
      <rPr>
        <i/>
        <sz val="11"/>
        <color theme="1"/>
        <rFont val="Franklin Gothic Book"/>
        <family val="2"/>
      </rPr>
      <t xml:space="preserve">2.Заполните строку </t>
    </r>
    <r>
      <rPr>
        <b/>
        <i/>
        <sz val="11"/>
        <color theme="1"/>
        <rFont val="Franklin Gothic Book"/>
        <family val="2"/>
      </rPr>
      <t>Идентификационный номер компании</t>
    </r>
    <r>
      <rPr>
        <i/>
        <sz val="11"/>
        <color theme="1"/>
        <rFont val="Franklin Gothic Book"/>
        <family val="2"/>
      </rPr>
      <t>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Инструкции будут приведены в желтых полях после выделения ячейки.</t>
    </r>
  </si>
  <si>
    <r>
      <rPr>
        <i/>
        <sz val="11"/>
        <color theme="1"/>
        <rFont val="Franklin Gothic Book"/>
        <family val="2"/>
      </rPr>
      <t xml:space="preserve">3.Заполните </t>
    </r>
    <r>
      <rPr>
        <b/>
        <i/>
        <sz val="11"/>
        <color theme="1"/>
        <rFont val="Franklin Gothic Book"/>
        <family val="2"/>
      </rPr>
      <t xml:space="preserve">Список отчитывающихся компаний, </t>
    </r>
    <r>
      <rPr>
        <i/>
        <sz val="11"/>
        <color theme="1"/>
        <rFont val="Franklin Gothic Book"/>
        <family val="2"/>
      </rPr>
      <t>начиная с первого столбца «Полное название компании».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Пожалуйста, заполните их в соответствии с инструкциями, заполняя каждый столбец для каждой строки, прежде чем начать заполнять следующую.</t>
    </r>
  </si>
  <si>
    <r>
      <rPr>
        <i/>
        <sz val="11"/>
        <color theme="1"/>
        <rFont val="Franklin Gothic Book"/>
        <family val="2"/>
      </rPr>
      <t xml:space="preserve">4.Заполните </t>
    </r>
    <r>
      <rPr>
        <b/>
        <i/>
        <sz val="11"/>
        <color theme="1"/>
        <rFont val="Franklin Gothic Book"/>
        <family val="2"/>
      </rPr>
      <t xml:space="preserve">Список отчитывающихся проектов, </t>
    </r>
    <r>
      <rPr>
        <i/>
        <sz val="11"/>
        <color theme="1"/>
        <rFont val="Franklin Gothic Book"/>
        <family val="2"/>
      </rPr>
      <t>начиная с первого столбца «Полное название проекта»</t>
    </r>
  </si>
  <si>
    <r>
      <rPr>
        <i/>
        <sz val="11"/>
        <color rgb="FF000000"/>
        <rFont val="Franklin Gothic Book"/>
        <family val="2"/>
      </rPr>
      <t xml:space="preserve">Если у вас возникли вопросы, обращайтесь по адресу </t>
    </r>
    <r>
      <rPr>
        <b/>
        <u/>
        <sz val="11"/>
        <color theme="10"/>
        <rFont val="Franklin Gothic Book"/>
        <family val="2"/>
      </rPr>
      <t>data@eiti.org</t>
    </r>
  </si>
  <si>
    <t>Часть 3 — Отчитывающиеся субъекты</t>
  </si>
  <si>
    <t>Предоставьте список всех отчитывающихся субъектов вместе с соответствующей информацией</t>
  </si>
  <si>
    <t>Список отчитывающихся государственных субъектов</t>
  </si>
  <si>
    <t>Полное название органа</t>
  </si>
  <si>
    <t>Тип органа</t>
  </si>
  <si>
    <t>Идентификационный номер (если это применимо)</t>
  </si>
  <si>
    <t>Итого заявлено</t>
  </si>
  <si>
    <t>Министерство горнодобывающей промышленности - 
Министерство индустрии и инфраструктурного развития РК</t>
  </si>
  <si>
    <t>Государственный орган</t>
  </si>
  <si>
    <t>141040005090</t>
  </si>
  <si>
    <t>Министерство экологии и природных ресурсов Республики Казахстана</t>
  </si>
  <si>
    <t>141040020807</t>
  </si>
  <si>
    <t>Налоговый орган</t>
  </si>
  <si>
    <t>201040000013</t>
  </si>
  <si>
    <t>Министерство в  нефтегазовой,  промышленности и в области добычи Урана - Министерство Энергетики РК</t>
  </si>
  <si>
    <t>140940023346</t>
  </si>
  <si>
    <t>АО «Фонд национального благосостояния  «Самрук-Казына»</t>
  </si>
  <si>
    <t xml:space="preserve">Госпредприятия и госкорпорации </t>
  </si>
  <si>
    <t>020240000555</t>
  </si>
  <si>
    <t>Список отчитывающихся компаний</t>
  </si>
  <si>
    <t>Указание идентификационных номеров компаний</t>
  </si>
  <si>
    <t>Пример: Идентификационный номер налогоплательщика</t>
  </si>
  <si>
    <t>Регистрационный центр в г. Брённёйсунн</t>
  </si>
  <si>
    <t>Ссылка на реестр или орган, в случае доступности</t>
  </si>
  <si>
    <t>Полное название компании</t>
  </si>
  <si>
    <t>Тип компании</t>
  </si>
  <si>
    <t>Идентификационный номер компании</t>
  </si>
  <si>
    <t>Сектор</t>
  </si>
  <si>
    <t>Сырьевые товары (разделенные запятыми)</t>
  </si>
  <si>
    <t xml:space="preserve">Регистрация на фондовой бирже или веб-сайт компании </t>
  </si>
  <si>
    <t>Аудированный финансовый отчет (или — в случае его отсутствия — бухгалтерский баланс, отчет о движении денежных средств, отчет о прибылях и убытках)</t>
  </si>
  <si>
    <t>Формы отчетности направлены?</t>
  </si>
  <si>
    <t>Требования МГЗС к качеству выполнены?</t>
  </si>
  <si>
    <t>Отчет о платежах в пользу правительства(USD)</t>
  </si>
  <si>
    <t>Отчетность о платежах в пользу правительства
за 2021 год, млн долл 
(1$ = 426,03 тг)</t>
  </si>
  <si>
    <t>ТОО "Тенгизшевройл"</t>
  </si>
  <si>
    <t>ТОО</t>
  </si>
  <si>
    <t>930440000929</t>
  </si>
  <si>
    <t>УВС</t>
  </si>
  <si>
    <t>Нефть, газ, конденсат</t>
  </si>
  <si>
    <t>https://www.tengizchevroil.com/ru/home</t>
  </si>
  <si>
    <t>https://www.tengizchevroil.com/KC</t>
  </si>
  <si>
    <t xml:space="preserve">Карачаганак Петролиум Оперейтинг Б.В. Казахстанский филиал </t>
  </si>
  <si>
    <t>981141001567</t>
  </si>
  <si>
    <t>https://www.kpo.kz/ru/o-kompanii/obzor-dejatelnosti-kpo</t>
  </si>
  <si>
    <t>https://www.kpo.kz/docs/sustainability_report_2022/009-platezhi_gosudarstvu.php</t>
  </si>
  <si>
    <t>ТОО "Корпорация Казахмыс"</t>
  </si>
  <si>
    <t>050140000656</t>
  </si>
  <si>
    <t>ГРК</t>
  </si>
  <si>
    <t xml:space="preserve">Медно-Сульфидная Руда, Медная Руда, </t>
  </si>
  <si>
    <t>http://www.kazakhmys.kz/</t>
  </si>
  <si>
    <t>http://kazakhmys.kz/ru/contents/item-finotchet2020</t>
  </si>
  <si>
    <t>АО "АрселорМиттал Темиртау"</t>
  </si>
  <si>
    <t>АО</t>
  </si>
  <si>
    <t>951140000042</t>
  </si>
  <si>
    <t>Железная Руда, Уголь</t>
  </si>
  <si>
    <t>https://www.arcelormittal.kz/</t>
  </si>
  <si>
    <t>https://www.arcelormittal.kz/reports/kptu/%D0%95%D0%B6%D0%B5%D0%B3%D0%BE%D0%B4%D0%BD%D1%8B%D0%B9_%D0%BE%D1%82%D1%87%D0%B5%D1%82_20.04.2022.pdf</t>
  </si>
  <si>
    <t>Филиал "Норт Каспиан Оперейтинг Компани Н.В."</t>
  </si>
  <si>
    <t>000241000874</t>
  </si>
  <si>
    <t>https://www.ncoc.kz/</t>
  </si>
  <si>
    <t>https://www.ncoc.kz/ru/sustainability/2020</t>
  </si>
  <si>
    <t>АО "Озенмунайгаз"</t>
  </si>
  <si>
    <t>120240020997</t>
  </si>
  <si>
    <t>https://ar2020.kmg.kz/ru</t>
  </si>
  <si>
    <t>https://ar2020.kmg.kz/ru/strategic-report/operating/reserves</t>
  </si>
  <si>
    <t>ТОО "Казцинк"</t>
  </si>
  <si>
    <t>970140000211</t>
  </si>
  <si>
    <t>Цинк, Свинец, Медь, Золото, Серебро, Серная Кислота,Кадмий, Висмут, Ртуть</t>
  </si>
  <si>
    <t>https://www.kazzinc.com/rus</t>
  </si>
  <si>
    <t>https://www.kazzinc.com/rus/o-proizvodstve#proizvodstvennyye_otchety</t>
  </si>
  <si>
    <t>АО "СНПС-Актобемунайгаз"</t>
  </si>
  <si>
    <t>931240001060</t>
  </si>
  <si>
    <t>http://www.cnpc-amg.kz/?p=ann_1</t>
  </si>
  <si>
    <t>https://kase.kz/files/emitters/LNPT/lnptf6_2020_rus.PDF</t>
  </si>
  <si>
    <t>АО "Мангистаумунайгаз"</t>
  </si>
  <si>
    <t>990140000483</t>
  </si>
  <si>
    <t>https://www.mmg.kz/ru</t>
  </si>
  <si>
    <t>https://kase.kz/files/emitters/MMGZ/mmgzp_2021_rus.pdf</t>
  </si>
  <si>
    <t>АО "Соколовско-Сарбайское горно-обогатительное производственное объединение"</t>
  </si>
  <si>
    <t>920240000127</t>
  </si>
  <si>
    <t>Железо</t>
  </si>
  <si>
    <t>https://www.erg.kz/ru/content/otchety-predpriyatiya-v-sostave-erg/ssgpo</t>
  </si>
  <si>
    <t>https://opi.dfo.kz/p/ru/DfoObjects/objects/teaser-view/26108?ElDossierTabId=AuditReports</t>
  </si>
  <si>
    <t>ТОО "KAZ Minerals Aktogay" (КАЗ Минералз Актогай)</t>
  </si>
  <si>
    <t>090840006023</t>
  </si>
  <si>
    <t>Медь</t>
  </si>
  <si>
    <t>https://www.kazminerals.com/media/20794/kazminerals_ar2019rus.pdf</t>
  </si>
  <si>
    <t>https://kase.kz/files/emitters/GB_KZMS/gb_kzmsp_2020_rus.pdf</t>
  </si>
  <si>
    <t>АО "ТрансНК "Казхром"</t>
  </si>
  <si>
    <t>951040000069</t>
  </si>
  <si>
    <t>Марганцевая Руда, Хромовая Руда, Феррохром</t>
  </si>
  <si>
    <t>https://www.kazchrome.com/ru/</t>
  </si>
  <si>
    <t>https://kase.kz/files/emitters/KZCR/kzcrf6_2020_cons_rus.pdf</t>
  </si>
  <si>
    <t>АО "Эмбамунайгаз "</t>
  </si>
  <si>
    <t>120240021112</t>
  </si>
  <si>
    <t>https://emba.kz/rus/investoram/godovoi_otchet/</t>
  </si>
  <si>
    <t>https://ar2020.emba.kz/download/parts/Emba_AR_2020_RU_sustainable_development_rep.pdf</t>
  </si>
  <si>
    <t xml:space="preserve"> Акционерное общество "Алюминий Казахстана" </t>
  </si>
  <si>
    <t>040341005787</t>
  </si>
  <si>
    <t>Алюминий, Глинозем</t>
  </si>
  <si>
    <t>https://www.erg.kz/ru/content/otchety-predpriyatiya-v-sostave-erg/alyuminiy-kazahstana</t>
  </si>
  <si>
    <t>https://www.erg.kz/files/%D0%95%D0%B6%D0%B5%D0%B3%D0%BE%D0%B4%D0%BD%D1%8B%D0%B9%20%D0%BE%D1%82%D1%87%D0%B5%D1%82%20%D0%90%D0%9E%20%D0%90%D0%9A%20%D0%B7%D0%B0%202021%D0%B3.pdf</t>
  </si>
  <si>
    <t>ТОО "KAZ Minerals Bozshakol" (КАЗ Минералз Бозшаколь)</t>
  </si>
  <si>
    <t>090540005490</t>
  </si>
  <si>
    <t>Сульфидная Руда, Медь</t>
  </si>
  <si>
    <t>https://www.kazminerals.com/ru/%D0%B3%D0%BB%D0%B0%D0%B2%D0%BD%D0%B0%D1%8F/our-business/bozshakol/</t>
  </si>
  <si>
    <t>АО "Каражанбасмунай"</t>
  </si>
  <si>
    <t>950540000524</t>
  </si>
  <si>
    <t>нефть</t>
  </si>
  <si>
    <t>https://opi.dfo.kz/p/ru/DfoObjects/objects/teaser-view/27784?OptionName=ExtraData</t>
  </si>
  <si>
    <t>https://opi.dfo.kz/p/ru/DfoObjects/objects/teaser-view/27784?ElDossierTabId=AuditReports</t>
  </si>
  <si>
    <t>АО "Евроазиатская энергетическая корпорация"</t>
  </si>
  <si>
    <t>960340000148</t>
  </si>
  <si>
    <t>Уголь</t>
  </si>
  <si>
    <t>https://www.erg.kz/ru</t>
  </si>
  <si>
    <t>ТОО "Казфосфат"</t>
  </si>
  <si>
    <t>991040000313</t>
  </si>
  <si>
    <t>Фосфаты, кремний</t>
  </si>
  <si>
    <t>https://www.kpp.kz/ru</t>
  </si>
  <si>
    <t>https://opi.dfo.kz/p/ru/DfoObjects/objects/teaser-view/29869?ElDossierTabId=AuditReports</t>
  </si>
  <si>
    <t>ТОО "Богатырь Комир"</t>
  </si>
  <si>
    <t>970340000843</t>
  </si>
  <si>
    <t>ГРК, уголь</t>
  </si>
  <si>
    <t>http://www.bogatyr.kz/</t>
  </si>
  <si>
    <t>http://www.bogatyr.kz/media/filebrowser/other/soc_otchet_2021.pdf</t>
  </si>
  <si>
    <t>АО "Петро Казахстан Кумколь Ресурсиз"</t>
  </si>
  <si>
    <t>940540000210</t>
  </si>
  <si>
    <t>https://www.petrokazakhstan.kz/rus/pages/guidance.html</t>
  </si>
  <si>
    <t>https://nb.e-nationalbank.kz/p/en/NbObjects/objects/teaser-view/6265?ElDossierTabId=AuditReports</t>
  </si>
  <si>
    <t>ТОО "Востокцветмет"</t>
  </si>
  <si>
    <t>140740012829</t>
  </si>
  <si>
    <t>Медная руда, полиметаллы, драгметаллы</t>
  </si>
  <si>
    <t>https://opi.dfo.kz/p/ru/DfoObjects/objects/teaser-view/18164141?OptionName=ExtraData</t>
  </si>
  <si>
    <t>https://opi.dfo.kz/p/ru/DfoObjects/objects/teaser-view/18164141?ElDossierTabId=AuditReports</t>
  </si>
  <si>
    <t>АО "АК Алтыналмас"</t>
  </si>
  <si>
    <t>950640000810</t>
  </si>
  <si>
    <t>Золотосодержащая Руда</t>
  </si>
  <si>
    <t>https://www.altynalmas.kz/</t>
  </si>
  <si>
    <t>https://www.altynalmas.kz/public/pdf/Altynalmas_OUR_RU_30.09.22_spreads_2.pdf</t>
  </si>
  <si>
    <t>ТОО "Бакырчикское горнодобывающее предприятие"</t>
  </si>
  <si>
    <t>930340000251</t>
  </si>
  <si>
    <t>https://www.kazzinc.com/rus/o-proizvodstve/predpriyatiya/ao-altyntau-kokshetau</t>
  </si>
  <si>
    <t>https://kase.kz/files/emitters/ATKT/atktf6_2020_rus.pdf</t>
  </si>
  <si>
    <t>АО "Goldstone Minerals"</t>
  </si>
  <si>
    <t>111240020714</t>
  </si>
  <si>
    <t>Добыча Драгоценных Металлов И Руд Редких Металлов</t>
  </si>
  <si>
    <t>https://b2bhint.com/ru/company/kz/goldstone-minerals--111240020714</t>
  </si>
  <si>
    <t>АО "Altyntau Kokshetau"</t>
  </si>
  <si>
    <t>101040011256</t>
  </si>
  <si>
    <t>Золото</t>
  </si>
  <si>
    <t>https://ecokarta.kz/company/show/124</t>
  </si>
  <si>
    <t>АО "Жайремский горно-обогатительный комбинат"</t>
  </si>
  <si>
    <t>940940000255</t>
  </si>
  <si>
    <t>Полиметаллы</t>
  </si>
  <si>
    <t>https://www.kdb.kz/ajax/project.php?PROJECT_ID=7701&amp;LANG=</t>
  </si>
  <si>
    <t>https://kase.kz/files/emitters/JGOK/jgokf6_2020_cons_rus.pdf</t>
  </si>
  <si>
    <t>АО "Горно-металлургический концерн "КАЗАХАЛТЫН"</t>
  </si>
  <si>
    <t>990940003176</t>
  </si>
  <si>
    <t>https://www.facebook.com/kazakhaltyn.kz/</t>
  </si>
  <si>
    <t>https://opi.dfo.kz/p/ru/DfoObjects/objects/teaser-view/25916?ElDossierTabId=AuditReports</t>
  </si>
  <si>
    <t>АО "НК "КазМунайГаз"</t>
  </si>
  <si>
    <t>https://www.kmg.kz/ru/</t>
  </si>
  <si>
    <t>https://www.kmg.kz/ru/investors/reporting/?TYPE=report_year</t>
  </si>
  <si>
    <t>АО "Ульбинский металлургический завод"</t>
  </si>
  <si>
    <t>941040000097</t>
  </si>
  <si>
    <t>производство</t>
  </si>
  <si>
    <t>Уран, Бериллий, Тантал, Ниобий</t>
  </si>
  <si>
    <t>http://www.ulba.kz/ru/</t>
  </si>
  <si>
    <t>http://www.ulba.kz/ru/corporate5.htm</t>
  </si>
  <si>
    <t>ТОО "Казахойл-Актобе"</t>
  </si>
  <si>
    <t>990940002914</t>
  </si>
  <si>
    <t>ссылка недоступна</t>
  </si>
  <si>
    <t>АО "Шубарколь комир"</t>
  </si>
  <si>
    <t>020740000236</t>
  </si>
  <si>
    <t>https://www.erg.kz/ru/content/deyatel-nost/ao-shubarkol-komir</t>
  </si>
  <si>
    <t>https://kase.kz/files/emitters/SHUK/shukf6_2021_cons_rus.pdf</t>
  </si>
  <si>
    <t>ТОО "Урихтау Оперейтинг"</t>
  </si>
  <si>
    <t>091040003677</t>
  </si>
  <si>
    <t>https://urikhtau.kz/ru/</t>
  </si>
  <si>
    <t>https://ar2021.kmg.kz/ru/strategic-report/operating-review/upstream</t>
  </si>
  <si>
    <t>ТОО "АҚТОҒАЙ МЫС"</t>
  </si>
  <si>
    <t>000840001402</t>
  </si>
  <si>
    <t>https://opi.dfo.kz/p/ru/DfoObjects/objects/teaser-view/26070?OptionName=ExtraData</t>
  </si>
  <si>
    <t>https://kase.kz/files/emitters/ALMS/almsf6_2020_cons_rus.pdf</t>
  </si>
  <si>
    <t>Филиал частной компании с ограниченной ответственностью «КМГ Кашаган Б.В.» в РК</t>
  </si>
  <si>
    <t>060441007176</t>
  </si>
  <si>
    <t>https://ar2021.kmg.kz/ru/corporate-governance/corporate-control/compliance-service</t>
  </si>
  <si>
    <t>ТОО "Казгермунай"</t>
  </si>
  <si>
    <t>940240000021</t>
  </si>
  <si>
    <t>https://kgm.kz/ru/</t>
  </si>
  <si>
    <t>https://opi.dfo.kz/p/ru/DfoObjects/objects/teaser-view/26301?OptionName=ExtraData</t>
  </si>
  <si>
    <t>ТОО "ОРКЕН"</t>
  </si>
  <si>
    <t>050140001773</t>
  </si>
  <si>
    <t xml:space="preserve">Железная руда </t>
  </si>
  <si>
    <t>https://www.arcelormittal.kz/index.php?id=340</t>
  </si>
  <si>
    <t>не опубликован</t>
  </si>
  <si>
    <t>ТОО СП "Жаикмунай"</t>
  </si>
  <si>
    <t>970340003085</t>
  </si>
  <si>
    <t>https://www.nostrumoilandgas.com/ru/press-relizi/kompanija-zhaikmunaj-naznachaet-novogo-ispolnitelnogo-direktora/</t>
  </si>
  <si>
    <t>АО "Усть-Каменогорский титано-магниевый комбинат"</t>
  </si>
  <si>
    <t>950940000178</t>
  </si>
  <si>
    <t>Титан, Магний</t>
  </si>
  <si>
    <t>https://www.uktmp.kz/</t>
  </si>
  <si>
    <t>https://kase.kz/files/emitters/UTMK/utmkf6_2021_cons_rus.PDF</t>
  </si>
  <si>
    <t>ТОО "Совместное предприятие "ИНКАЙ"</t>
  </si>
  <si>
    <t>960340001136</t>
  </si>
  <si>
    <t>Уран</t>
  </si>
  <si>
    <t>https://inkai.kazatomprom.kz/ru</t>
  </si>
  <si>
    <t>https://inkai.kazatomprom.kz/ru/content/investors/investors/reports-results/finansovaya-otchetnost</t>
  </si>
  <si>
    <t>ТОО "КазГеоруд"</t>
  </si>
  <si>
    <t>050640010572</t>
  </si>
  <si>
    <t>Meдно-цинковые руды</t>
  </si>
  <si>
    <t>https://statsnet.co/companies/kz/1834867</t>
  </si>
  <si>
    <t>АО "Национальная атомная компания "Казатомпром"</t>
  </si>
  <si>
    <t>970240000816</t>
  </si>
  <si>
    <t>https://www.kazatomprom.kz/ru</t>
  </si>
  <si>
    <t>https://www.kazatomprom.kz/ru/investors/godovie_otcheti</t>
  </si>
  <si>
    <t>ТОО "Комаровское горное предприятие"</t>
  </si>
  <si>
    <t>120540007504</t>
  </si>
  <si>
    <t>https://fa-fa.kz/company_info/?bin=120540007504</t>
  </si>
  <si>
    <t>ТОО "Казахстанско-французское совместное предприятие "Катко"</t>
  </si>
  <si>
    <t>981040001439</t>
  </si>
  <si>
    <t>https://knu.kazatomprom.kz/ru/content/too-sp-katko</t>
  </si>
  <si>
    <t>https://opi.dfo.kz/p/ru/DfoObjects/objects/teaser-view/26302?ElDossierTabId=AuditReports</t>
  </si>
  <si>
    <t>ТОО "Алтай полиметаллы"</t>
  </si>
  <si>
    <t>050740000965</t>
  </si>
  <si>
    <t>https://altaypm.kz/</t>
  </si>
  <si>
    <t>https://opi.dfo.kz/p/ru/DfoObjects/objects/teaser-view/29974?ElDossierTabId=AuditReports</t>
  </si>
  <si>
    <t>ТОО "Саутс ойл"</t>
  </si>
  <si>
    <t>060440001855</t>
  </si>
  <si>
    <t>https://www.south-oil.com/ru/index.php</t>
  </si>
  <si>
    <t>https://opi.dfo.kz/p/ru/DfoObjects/objects/teaser-view/25913?OptionName=ExtraData</t>
  </si>
  <si>
    <t>АО "КазАзот"</t>
  </si>
  <si>
    <t>051140001409</t>
  </si>
  <si>
    <t>Удобрения</t>
  </si>
  <si>
    <t>https://www.kazazot.kz/</t>
  </si>
  <si>
    <t>https://kase.kz/files/emitters/KZAZ/kzazf6_2021_rus.pdf</t>
  </si>
  <si>
    <t>ТОО "Актюбинская медная компания"</t>
  </si>
  <si>
    <t>040340008667</t>
  </si>
  <si>
    <t>Медно-цинковые руды</t>
  </si>
  <si>
    <t>https://rmk-group.ru/ru/activities/enterprises/aktyubinsk/</t>
  </si>
  <si>
    <t>https://opi.dfo.kz/p/ru/DfoObjects/objects/teaser-view/29587?ElDossierTabId=AuditReports</t>
  </si>
  <si>
    <t>АО "МАТЕН ПЕТРОЛЕУМ"</t>
  </si>
  <si>
    <t>100940002277</t>
  </si>
  <si>
    <t>https://www.emis.com/php/company-profile/KZ/Maten_Petroleum_AO__%D0%9C%D0%B0%D1%82%D0%B5%D0%BD_%D0%9F%D0%B5%D1%82%D1%80%D0%BE%D0%BB%D0%B5%D1%83%D0%BC_%D0%90%D0%9E__ru_3868432.html</t>
  </si>
  <si>
    <t>https://kase.kz/files/emitters/MATN/matnp_2021_rus_2.pdf</t>
  </si>
  <si>
    <t>ТОО  (Фонет Ер-Тай Эй Кей Майнинг)</t>
  </si>
  <si>
    <t>070440000551</t>
  </si>
  <si>
    <t>Добыча и обогащение медной руды</t>
  </si>
  <si>
    <t>https://ecoportal.kz/Rubric/PublicService/PublicServiceDetails?id=6182</t>
  </si>
  <si>
    <t>https://opi.dfo.kz/p/ru/DfoObjects/objects/teaser-view/30155?OptionName=ExtraData</t>
  </si>
  <si>
    <t>АО "Костанайские минералы"</t>
  </si>
  <si>
    <t>910540000047</t>
  </si>
  <si>
    <t>Асбест, хризотил</t>
  </si>
  <si>
    <t>https://km.kz/</t>
  </si>
  <si>
    <t>https://km.kz/%D0%BE%D0%B1%D1%8C%D1%8F%D0%B2%D0%BB%D0%B5%D0%BD%D0%B8%D1%8F/</t>
  </si>
  <si>
    <t>ТОО "Брендт"</t>
  </si>
  <si>
    <t>020540002502</t>
  </si>
  <si>
    <t>https://opi.dfo.kz/p/ru/DfoObjects/objects/teaser-view/29946?ElDossierTabId=AuditReports</t>
  </si>
  <si>
    <t>Филиал корпорации «ЭксонМобил Казахстан Инк.» в Республике Казахстан</t>
  </si>
  <si>
    <t>970441000307</t>
  </si>
  <si>
    <t>Нефть, газ</t>
  </si>
  <si>
    <t>https://statsnet.co/companies/kz/59681298</t>
  </si>
  <si>
    <t>ТОО "Тарбагатай Мунай"</t>
  </si>
  <si>
    <t>060940004104</t>
  </si>
  <si>
    <t>https://opi.dfo.kz/p/ru/DfoObjects/objects/teaser-view/26287?ElDossierTabId=AuditReports</t>
  </si>
  <si>
    <t>АО "ВАРВАРИНСКОЕ"</t>
  </si>
  <si>
    <t>950840000144</t>
  </si>
  <si>
    <t>Добыча драгоценных металлов и руд редких металлов</t>
  </si>
  <si>
    <t>https://opi.dfo.kz/p/ru/DfoObjects/objects/teaser-view/25979?ElDossierTabId=AuditReports</t>
  </si>
  <si>
    <t>ТОО "ГРК МЛД"</t>
  </si>
  <si>
    <t>031040002757</t>
  </si>
  <si>
    <t>медь,никель, свинец, цинк</t>
  </si>
  <si>
    <t>https://statsnet.co/companies/kz/23023622</t>
  </si>
  <si>
    <t>https://opi.dfo.kz/p/ru/DfoObjects/objects/teaser-view/26018?ElDossierTabId=AuditReports</t>
  </si>
  <si>
    <t>АО "Финансово-инвестиционная корпорация "Алел"</t>
  </si>
  <si>
    <t>041140005787</t>
  </si>
  <si>
    <t>Драгоценные металлы</t>
  </si>
  <si>
    <t>https://statsnet.co/companies/kz/24254772</t>
  </si>
  <si>
    <t>https://opi.dfo.kz/p/ru/DfoObjects/objects/teaser-view/25993?ElDossierTabId=AuditReports</t>
  </si>
  <si>
    <t>АО "Каспийнефть"</t>
  </si>
  <si>
    <t>970140000112</t>
  </si>
  <si>
    <t>https://forbes.kz/ranking/object/897</t>
  </si>
  <si>
    <t>https://opi.dfo.kz/p/ru/DfoObjects/objects/teaser-view/26024?ElDossierTabId=AuditReports</t>
  </si>
  <si>
    <t>АО "КМК Мунай"</t>
  </si>
  <si>
    <t>040440000209</t>
  </si>
  <si>
    <t>http://kmkmunai.com/</t>
  </si>
  <si>
    <t>https://opi.dfo.kz/p/ru/DfoObjects/objects/teaser-view/25910?OptionName=ExtraData</t>
  </si>
  <si>
    <t>АО "КоЖаН"</t>
  </si>
  <si>
    <t>010440005294</t>
  </si>
  <si>
    <t>https://kase.kz/ru/issuers/KOZN/</t>
  </si>
  <si>
    <t>https://opi.dfo.kz/p/ru/DfoObjects/objects/teaser-view/30029?ElDossierTabId=AuditReports</t>
  </si>
  <si>
    <t xml:space="preserve"> ТОО СП "Казахтуркмунай"</t>
  </si>
  <si>
    <t>980240003816</t>
  </si>
  <si>
    <t>https://www.kazakhturkmunay.kz/ru/</t>
  </si>
  <si>
    <t>https://opi.dfo.kz/p/ru/DfoObjects/objects/teaser-view/26243?ElDossierTabId=AuditReports</t>
  </si>
  <si>
    <t>ТОО "Nova Цинк"</t>
  </si>
  <si>
    <t>970240000334</t>
  </si>
  <si>
    <t>Цинк, Свинец, Золото, Серебро</t>
  </si>
  <si>
    <t>https://imio.kz/nova/</t>
  </si>
  <si>
    <t>https://opi.dfo.kz/p/ru/DfoObjects/objects/teaser-view/26129?ElDossierTabId=AuditReports</t>
  </si>
  <si>
    <t>ТОО "СОВМЕСТНОЕ ПРЕДПРИЯТИЕ "ЮЖНАЯ ГОРНО-ХИМИЧЕСКАЯ КОМПАНИЯ"</t>
  </si>
  <si>
    <t>140840001183</t>
  </si>
  <si>
    <t>https://ughk.kazatomprom.kz/ru/subsection/kompaniya</t>
  </si>
  <si>
    <t>https://ughk.kazatomprom.kz/ru/subcontent/management/godovye-otchety-44</t>
  </si>
  <si>
    <t>ТОО "Сары Казна"</t>
  </si>
  <si>
    <t>060240015312</t>
  </si>
  <si>
    <t>Добыча меди, никеля, свинца и цинка</t>
  </si>
  <si>
    <t>https://opi.dfo.kz/p/ru/DfoObjects/objects/teaser-view/26250?ElDossierTabId=AuditReports</t>
  </si>
  <si>
    <t>МЕДЕУОВА ДАНА ТЕМИРТАЕВНА</t>
  </si>
  <si>
    <t>ИП</t>
  </si>
  <si>
    <t>780901404028</t>
  </si>
  <si>
    <t>ТОО "Морская нефтяная компания КазМунайТениз"</t>
  </si>
  <si>
    <t>030340001806</t>
  </si>
  <si>
    <t>https://fa-fa.kz/company_info/?bin=100841001617</t>
  </si>
  <si>
    <t>https://opi.dfo.kz/p/ru/DfoObjects/objects/teaser-view/27377?ElDossierTabId=AuditReports</t>
  </si>
  <si>
    <t>ТОО "Кен-Сары"</t>
  </si>
  <si>
    <t>010740000600</t>
  </si>
  <si>
    <t>https://ecokarta.kz/company/show/59</t>
  </si>
  <si>
    <t>https://opi.dfo.kz/p/ru/DfoObjects/objects/teaser-view/26101?ElDossierTabId=AuditReports</t>
  </si>
  <si>
    <t>ТОО "Казатомпром - SaUran"</t>
  </si>
  <si>
    <t>150540001510</t>
  </si>
  <si>
    <t>https://sauran.kazatomprom.kz/ru</t>
  </si>
  <si>
    <t>https://opi.dfo.kz/p/ru/DfoObjects/objects/teaser-view/19247416?ElDossierTabId=AuditReports</t>
  </si>
  <si>
    <t>ТОО "Sary-Arka Copper Processing"</t>
  </si>
  <si>
    <t>160440031312</t>
  </si>
  <si>
    <t>https://kompra.kz/organization/160440031312</t>
  </si>
  <si>
    <t>НЕ ОПУБЛИКОВАН</t>
  </si>
  <si>
    <t>ТОО "Коппер Текнолоджи"</t>
  </si>
  <si>
    <t>031140005339</t>
  </si>
  <si>
    <t>https://ecokarta.kz/company/show/168</t>
  </si>
  <si>
    <t>https://opi.dfo.kz/p/ru/DfoObjects/objects/teaser-view/25900?ElDossierTabId=AuditReports</t>
  </si>
  <si>
    <t>Филиал компании с ограниченной ответственностью "Аджип Карачаганак Б.В."</t>
  </si>
  <si>
    <t>980741000518</t>
  </si>
  <si>
    <t>https://wikicity.kz/kz/entity/980741000518</t>
  </si>
  <si>
    <t>https://opi.dfo.kz/p/ru/DfoObjects/objects/teaser-view/30124?OptionName=ExtraData</t>
  </si>
  <si>
    <t>ТОО "RG Gold"</t>
  </si>
  <si>
    <t>130740005369</t>
  </si>
  <si>
    <t>https://www.rggold.kz/</t>
  </si>
  <si>
    <t>https://opi.dfo.kz/p/ru/DfoObjects/objects/teaser-view/14232988?ElDossierTabId=AuditReports</t>
  </si>
  <si>
    <t>ТОО "Емир-Ойл"</t>
  </si>
  <si>
    <t>020340004531</t>
  </si>
  <si>
    <t xml:space="preserve"> Нефть, газ, чугун, стали и ферросплавS</t>
  </si>
  <si>
    <t>https://ecokarta.kz/company/show/55#:~:text=%D0%A2%D0%9E%D0%9E%20%C2%AB%D0%95%D0%BC%D0%B8%D1%80%2D%D0%9E%D0%B9%D0%BB%C2%BB%20%D0%BE%D1%81%D0%BD%D0%BE%D0%B2%D0%B0%D0%BD%D0%B0,%D0%BA%20%D1%81%D0%B5%D0%B2%D0%B5%D1%80%D0%BE%2D%D0%B7%D0%B0%D0%BF%D0%B0%D0%B4%D1%83%20%D0%BE%D1%82%20%D0%90%D0%BA%D1%82%D0%B0%D1%83.</t>
  </si>
  <si>
    <t>https://opi.dfo.kz/p/ru/DfoObjects/objects/teaser-view/26193?ElDossierTabId=AuditReports</t>
  </si>
  <si>
    <t>АО "Тургай - Петролеум"</t>
  </si>
  <si>
    <t>950840000065</t>
  </si>
  <si>
    <t>https://www.turgai.kz/</t>
  </si>
  <si>
    <t>https://opi.dfo.kz/p/ru/DfoObjects/objects/teaser-view/25915?OptionName=ExtraData</t>
  </si>
  <si>
    <t>ТОО "Каратау"</t>
  </si>
  <si>
    <t>050740004185</t>
  </si>
  <si>
    <t>https://www.kazatomprom.kz/ru/media/view/too_karatau</t>
  </si>
  <si>
    <t>https://opi.dfo.kz/p/ru/DfoObjects/objects/teaser-view/26162?ElDossierTabId=AuditReports</t>
  </si>
  <si>
    <t>ТОО "Амангельды Газ"</t>
  </si>
  <si>
    <t>050840002757</t>
  </si>
  <si>
    <t>ГАЗ</t>
  </si>
  <si>
    <t>Газ, конденсат</t>
  </si>
  <si>
    <t>http://amangeldygas.kz/</t>
  </si>
  <si>
    <t>http://amangeldygas.kz/financial-reports/</t>
  </si>
  <si>
    <t>ТОО "Стандарт Цемент"</t>
  </si>
  <si>
    <t>060440001181</t>
  </si>
  <si>
    <t>цемент</t>
  </si>
  <si>
    <t>Цемент</t>
  </si>
  <si>
    <t>http://kasipker.info/product?id=1786</t>
  </si>
  <si>
    <t>ТОО "Семизбай-U"</t>
  </si>
  <si>
    <t>061240000604</t>
  </si>
  <si>
    <t>https://semyzbay-u.kazatomprom.kz/ru</t>
  </si>
  <si>
    <t>https://opi.dfo.kz/p/ru/DfoObjects/objects/teaser-view/26249?ElDossierTabId=AuditReports</t>
  </si>
  <si>
    <t>ТОО "SSM-Ойл"</t>
  </si>
  <si>
    <t>001040004163</t>
  </si>
  <si>
    <t>https://ssmoil.kz/</t>
  </si>
  <si>
    <t>https://opi.dfo.kz/p/ru/DfoObjects/objects/teaser-view/26074?ElDossierTabId=AuditReports</t>
  </si>
  <si>
    <t>ТОО "Кольжан"</t>
  </si>
  <si>
    <t>010540000287</t>
  </si>
  <si>
    <t xml:space="preserve">Нефть, газ </t>
  </si>
  <si>
    <t>https://opi.dfo.kz/p/ru/DfoObjects/objects/teaser-view/26092?ElDossierTabId=AuditReports</t>
  </si>
  <si>
    <t>ТОО "Добывающее предприятие "ОРТАЛЫК"</t>
  </si>
  <si>
    <t>110240020102</t>
  </si>
  <si>
    <t>Уран, ториевая руда</t>
  </si>
  <si>
    <t>https://knu.kazatomprom.kz/ru/content/too-dobyvayushchee-predpriyatie-ortalyk</t>
  </si>
  <si>
    <t>https://opi.dfo.kz/p/ru/DfoObjects/objects/teaser-view/18786586?ElDossierTabId=AuditReports</t>
  </si>
  <si>
    <t>ТОО "Байкен-U"</t>
  </si>
  <si>
    <t>060340009857</t>
  </si>
  <si>
    <t>https://qsamruk.kz/company/bajken-u</t>
  </si>
  <si>
    <t>https://opi.dfo.kz/p/ru/DfoObjects/objects/teaser-view/26254?ElDossierTabId=AuditReports</t>
  </si>
  <si>
    <t>ТОО "Восход-Oriel"</t>
  </si>
  <si>
    <t>041140004055</t>
  </si>
  <si>
    <t>Хромиты</t>
  </si>
  <si>
    <t>https://ecokarta.kz/company/show/126#:~:text=%D0%9C%D0%B5%D1%81%D1%82%D0%BE%D1%80%D0%BE%D0%B6%D0%B4%D0%B5%D0%BD%D0%B8%D0%B5%20%D1%85%D1%80%D0%BE%D0%BC%D0%BE%D0%B2%D1%8B%D1%85%20%D1%80%D1%83%D0%B4%20%C2%AB%D0%92%D0%BE%D1%81%D1%85%D0%BE%D0%B4%C2%BB%20%D0%BD%D0%B0%D1%85%D0%BE%D0%B4%D0%B8%D1%82%D1%81%D1%8F,%D1%86%D0%B5%D0%BD%D1%82%D1%80%D0%BE%D0%BC%20%D0%B6%D0%B5%D0%BB%D0%B5%D0%B7%D0%BD%D0%BE%D0%B9%20%D0%B8%20%D0%B0%D1%81%D1%84%D0%B0%D0%BB%D1%8C%D1%82%D0%B8%D1%80%D0%BE%D0%B2%D0%B0%D0%BD%D0%BD%D0%BE%D0%B9%20%D0%B4%D0%BE%D1%80%D0%BE%D0%B3%D0%BE%D0%B9.</t>
  </si>
  <si>
    <t>https://opi.dfo.kz/p/ru/DfoObjects/objects/teaser-view/26202?ElDossierTabId=AuditReports</t>
  </si>
  <si>
    <t>ТОО "Bapy Mining"</t>
  </si>
  <si>
    <t>080540001703</t>
  </si>
  <si>
    <t>http://bapymining.kz/</t>
  </si>
  <si>
    <t>https://opi.dfo.kz/p/ru/DfoObjects/objects/teaser-view/29648?ElDossierTabId=AuditReports</t>
  </si>
  <si>
    <t>Актюбинский филиал компании "Алтиес Петролеум Интернэшнл Б.В."</t>
  </si>
  <si>
    <t>010241001329</t>
  </si>
  <si>
    <t>https://opi.dfo.kz/p/ru/DfoObjects/objects/teaser-view/19000203?ElDossierTabId=AuditReports</t>
  </si>
  <si>
    <t>ТОО "Майкубен-Вест"</t>
  </si>
  <si>
    <t>050940003769</t>
  </si>
  <si>
    <t>https://www.maikuben.kz/</t>
  </si>
  <si>
    <t>https://opi.dfo.kz/p/ru/DfoObjects/objects/teaser-view/26059?ElDossierTabId=AuditReports</t>
  </si>
  <si>
    <t>Филиал "Тоталь Е энд П Дунга ГмбХ" в Республике Казахстан</t>
  </si>
  <si>
    <t>000941000344</t>
  </si>
  <si>
    <t>https://fa-fa.kz/company_info/?bin=000941000344</t>
  </si>
  <si>
    <t>АО "Шубарколь Премиум"</t>
  </si>
  <si>
    <t>130440022185</t>
  </si>
  <si>
    <t>https://shubarkolpremium.kz/</t>
  </si>
  <si>
    <t>https://opi.dfo.kz/p/ru/DfoObjects/objects/teaser-view/13854133?ElDossierTabId=AuditReports</t>
  </si>
  <si>
    <t>ТОО "Кумколь Транс Сервис"</t>
  </si>
  <si>
    <t>050740006290</t>
  </si>
  <si>
    <t>https://statsnet.co/companies/kz/15372532</t>
  </si>
  <si>
    <t>https://opi.dfo.kz/p/ru/DfoObjects/objects/teaser-view/26180?ElDossierTabId=AuditReports</t>
  </si>
  <si>
    <t>АО "Национальная горнорудная компания "Тау-Кен Самрук"</t>
  </si>
  <si>
    <t>090240000101</t>
  </si>
  <si>
    <t>Грк</t>
  </si>
  <si>
    <t>https://tks.kz/</t>
  </si>
  <si>
    <t>https://tks.kz/otchety-i-rezultaty/</t>
  </si>
  <si>
    <t>ТОО "Каракудукмунай"</t>
  </si>
  <si>
    <t>060440002942</t>
  </si>
  <si>
    <t>https://statsnet.co/companies/kz/16659814</t>
  </si>
  <si>
    <t>АО "Майкаинзолото"</t>
  </si>
  <si>
    <t>980340002574</t>
  </si>
  <si>
    <t>https://maikainzoloto.kz/</t>
  </si>
  <si>
    <t>https://maikainzoloto.kz/page/%D1%84%D0%B8%D0%BD%D0%B0%D0%BD%D1%81%D0%BE%D0%B2%D0%B0%D1%8F%20%D0%BE%D1%82%D1%87%D0%B5%D1%82%D0%BD%D0%BE%D1%81%D1%82%D1%8C</t>
  </si>
  <si>
    <t>ТОО "Ком-Мунай"</t>
  </si>
  <si>
    <t>001040000537</t>
  </si>
  <si>
    <t>https://statsnet.co/companies/kz/16442557</t>
  </si>
  <si>
    <t>https://opi.dfo.kz/p/ru/DfoObjects/objects/teaser-view/26076?ElDossierTabId=AuditReports</t>
  </si>
  <si>
    <t>ТОО "GEO.KZ"</t>
  </si>
  <si>
    <t>070840007602</t>
  </si>
  <si>
    <t>геологоразведка</t>
  </si>
  <si>
    <t/>
  </si>
  <si>
    <t>https://statsnet.co/companies/kz/23439705</t>
  </si>
  <si>
    <t>ТОО "Argo Resources"</t>
  </si>
  <si>
    <t>130440016781</t>
  </si>
  <si>
    <t>Драгметаллы</t>
  </si>
  <si>
    <t>https://fa-fa.kz/company_info/?bin=130440016781</t>
  </si>
  <si>
    <t>https://opi.dfo.kz/p/ru/DfoObjects/objects/teaser-view/18163740?ElDossierTabId=AuditReports</t>
  </si>
  <si>
    <t>АО " Нефтяная компания КОР"</t>
  </si>
  <si>
    <t>991140000357</t>
  </si>
  <si>
    <t>https://opi.dfo.kz/p/ru/DfoObjects/objects/teaser-view/25956?OptionName=ExtraData</t>
  </si>
  <si>
    <t>https://opi.dfo.kz/p/ru/DfoObjects/objects/teaser-view/25956?ElDossierTabId=AuditReports</t>
  </si>
  <si>
    <t>АО "СНПС-Ай-Дан Мунай"</t>
  </si>
  <si>
    <t>030640005443</t>
  </si>
  <si>
    <t>https://opi.dfo.kz/p/ru/DfoObjects/objects/teaser-view/26151?flGlobalObjectId=31731&amp;OptionName=Contacts</t>
  </si>
  <si>
    <t>https://opi.dfo.kz/p/ru/DfoObjects/objects/teaser-view/26151?ElDossierTabId=AuditReports</t>
  </si>
  <si>
    <t>АО "Казахстанско-Российско-Кыргызское совместное предприятие с иностранными инвестициями "ЗАРЕЧНОЕ"</t>
  </si>
  <si>
    <t>030140000870</t>
  </si>
  <si>
    <t>драгметаллы</t>
  </si>
  <si>
    <t>https://zarechnoe.kazatomprom.kz/ru/subcontent/o-nas/o-nas-17</t>
  </si>
  <si>
    <t>https://opi.dfo.kz/p/ru/DfoObjects/objects/teaser-view/25986?ElDossierTabId=AuditReports</t>
  </si>
  <si>
    <t xml:space="preserve">TOO  "KAZPETROL GROUP (КАЗПЕТРОЛ ГРУП)" </t>
  </si>
  <si>
    <t>050440000082</t>
  </si>
  <si>
    <t>https://kzpg.kz/</t>
  </si>
  <si>
    <t>https://opi.dfo.kz/p/ru/DfoObjects/objects/teaser-view/26010?ElDossierTabId=AuditReports</t>
  </si>
  <si>
    <t>ТОО "Артель старателей "Горняк"</t>
  </si>
  <si>
    <t>950340001530</t>
  </si>
  <si>
    <t>https://opi.dfo.kz/p/ru/DfoObjects/objects/teaser-view/26147?flGlobalObjectId=31727&amp;OptionName=Contacts</t>
  </si>
  <si>
    <t>https://opi.dfo.kz/p/ru/DfoObjects/objects/teaser-view/26147?ElDossierTabId=AuditReports</t>
  </si>
  <si>
    <t>ТОО "Аппак"</t>
  </si>
  <si>
    <t>050740000945</t>
  </si>
  <si>
    <t>https://appak.kazatomprom.kz/ru/subcontent/o-nas/o-nas-8</t>
  </si>
  <si>
    <t>https://opi.dfo.kz/p/ru/DfoObjects/objects/teaser-view/26167?ElDossierTabId=AuditReports</t>
  </si>
  <si>
    <t>ТОО "Бузачи нефть"</t>
  </si>
  <si>
    <t>931240001487</t>
  </si>
  <si>
    <t>https://buzachineft.kz/</t>
  </si>
  <si>
    <t>https://opi.dfo.kz/p/ru/DfoObjects/objects/teaser-view/26181?ElDossierTabId=AuditReports</t>
  </si>
  <si>
    <t>АО "AltynEx Company"</t>
  </si>
  <si>
    <t>150740015974</t>
  </si>
  <si>
    <t>http://altynex.com/</t>
  </si>
  <si>
    <t>https://opi.dfo.kz/p/ru/DfoObjects/objects/teaser-view/18170165?OptionName=ExtraData</t>
  </si>
  <si>
    <t>ТОО "РУ-6"</t>
  </si>
  <si>
    <t>060440002000</t>
  </si>
  <si>
    <t>Уран, Торий</t>
  </si>
  <si>
    <t>https://ru6.kazatomprom.kz/ru</t>
  </si>
  <si>
    <t>https://opi.dfo.kz/p/ru/DfoObjects/objects/teaser-view/19249087?ElDossierTabId=AuditReports</t>
  </si>
  <si>
    <t>ТОО "Ангренсор Энерго"</t>
  </si>
  <si>
    <t>120440013634</t>
  </si>
  <si>
    <t>энергетика</t>
  </si>
  <si>
    <t>https://opi.dfo.kz/p/ru/DfoObjects/objects/teaser-view/771450?OptionName=ExtraData</t>
  </si>
  <si>
    <t>https://opi.dfo.kz/p/ru/DfoObjects/objects/teaser-view/771450?ElDossierTabId=AuditReports</t>
  </si>
  <si>
    <t>ТОО "Кызылкум"</t>
  </si>
  <si>
    <t>50540001926</t>
  </si>
  <si>
    <t>http://kaz.atomprom.kz/index.php/soglasheniya-o-sp?id=99</t>
  </si>
  <si>
    <t>ТОО "Сагиз Петролеум Компани"</t>
  </si>
  <si>
    <t>010240005009</t>
  </si>
  <si>
    <t>https://opi.dfo.kz/p/ru/DfoObjects/objects/teaser-view/26256?OptionName=ExtraData</t>
  </si>
  <si>
    <t>https://opi.dfo.kz/p/ru/DfoObjects/objects/teaser-view/26256?ElDossierTabId=AuditReports</t>
  </si>
  <si>
    <t>ТОО "Фирма АДА-Ойл"</t>
  </si>
  <si>
    <t>050740002199</t>
  </si>
  <si>
    <t>https://opi.dfo.kz/p/ru/DfoObjects/objects/teaser-view/29662?ElDossierTabId=AuditReports</t>
  </si>
  <si>
    <t>ТОО "СКЗ-U"</t>
  </si>
  <si>
    <t>70840007296</t>
  </si>
  <si>
    <t>https://sap-u.kazatomprom.kz/ru/subcontent/company/o-nas-7</t>
  </si>
  <si>
    <t>Филиал "ПетроКазахстан Венчерс Инк"</t>
  </si>
  <si>
    <t>040241006672</t>
  </si>
  <si>
    <t xml:space="preserve">нефть </t>
  </si>
  <si>
    <t>https://www.infoproff.com/en/companies/search/KAZ4020181782/040241006672/%25D0%259F%25D0%2595%25D0%25A2%25D0%25A0%25D0%259E%25D0%259A%25D0%2590%25D0%2597%25D0%2590%25D0%25A5%25D0%25A1%25D0%25A2%25D0%2590%25D0%259D%2B%25D0%2592%25D0%2595%25D0%259D%25D0%25A7%25D0%2595%25D0%25A0%25D0%25A1%2B%25D0%2598%25D0%259D%25D0%259A</t>
  </si>
  <si>
    <t>АО "Темиртауский электрометаллургический комбинат"</t>
  </si>
  <si>
    <t>941140001633</t>
  </si>
  <si>
    <t>металлургия</t>
  </si>
  <si>
    <t>https://temk.kz/</t>
  </si>
  <si>
    <t>https://opi.dfo.kz/p/ru/DfoObjects/objects/teaser-view/28070?ElDossierTabId=AuditReports</t>
  </si>
  <si>
    <t>ТОО "PSA"</t>
  </si>
  <si>
    <t>100640016731</t>
  </si>
  <si>
    <t>https://www.psa.kz/</t>
  </si>
  <si>
    <t>https://opi.dfo.kz/p/ru/DfoObjects/objects/teaser-view/18336081?ElDossierTabId=AuditReports</t>
  </si>
  <si>
    <t>ТОО  СП "Куатамлонмунай "</t>
  </si>
  <si>
    <t>941040001055</t>
  </si>
  <si>
    <t>https://kuatamlonmunai-sp.kz24.online/</t>
  </si>
  <si>
    <t>https://opi.dfo.kz/p/ru/DfoObjects/objects/teaser-view/25925?OptionName=ExtraData</t>
  </si>
  <si>
    <t>АО "БАСТ"</t>
  </si>
  <si>
    <t>060440009840</t>
  </si>
  <si>
    <t>медь</t>
  </si>
  <si>
    <t>https://bast-mining.kz/</t>
  </si>
  <si>
    <t>https://opi.dfo.kz/p/ru/DfoObjects/objects/teaser-view/26011?ElDossierTabId=AuditReports</t>
  </si>
  <si>
    <t>Филиал Аджип Каспиан Си Б.В.</t>
  </si>
  <si>
    <t>951241000676</t>
  </si>
  <si>
    <t>https://opi.dfo.kz/p/ru/DfoObjects/objects/teaser-view/30272?flGlobalObjectId=69049&amp;OptionName=Contacts</t>
  </si>
  <si>
    <t>https://opi.dfo.kz/p/ru/DfoObjects/objects/teaser-view/30272?ElDossierTabId=AuditReports</t>
  </si>
  <si>
    <t>ТОО "TENGE Oil &amp; Gas"</t>
  </si>
  <si>
    <t>150940022022</t>
  </si>
  <si>
    <t>https://opi.dfo.kz/p/ru/DfoObjects/objects/teaser-view/18548431?OptionName=ExtraData</t>
  </si>
  <si>
    <t>https://opi.dfo.kz/p/ru/DfoObjects/objects/teaser-view/18548431?ElDossierTabId=AuditReports</t>
  </si>
  <si>
    <t>ТОО "ЕвроХим - Удобрения"</t>
  </si>
  <si>
    <t>080740015611</t>
  </si>
  <si>
    <t>добыча сырья</t>
  </si>
  <si>
    <t>Фосфорные удобрения</t>
  </si>
  <si>
    <t>https://www.eurochem.ru/global-operations/</t>
  </si>
  <si>
    <t>https://opi.dfo.kz/p/ru/DfoObjects/objects/teaser-view/15156489?ElDossierTabId=AuditReports</t>
  </si>
  <si>
    <t>ТОО "Степногорский горно-химический комбинат"</t>
  </si>
  <si>
    <t>040940006583</t>
  </si>
  <si>
    <t>https://toosghk.kz/</t>
  </si>
  <si>
    <t>https://opi.dfo.kz/p/ru/DfoObjects/objects/teaser-view/26220?ElDossierTabId=AuditReports</t>
  </si>
  <si>
    <t>АО "Phystech II" ("ТОО Фирма "Физтех")</t>
  </si>
  <si>
    <t>150640015910</t>
  </si>
  <si>
    <t>https://opi.dfo.kz/p/ru/DfoObjects/objects/teaser-view/26269?OptionName=ExtraData</t>
  </si>
  <si>
    <t>https://opi.dfo.kz/p/ru/DfoObjects/objects/teaser-view/26269?ElDossierTabId=AuditReports</t>
  </si>
  <si>
    <t>ТОО "5A OIL (5А ОИЛ)"</t>
  </si>
  <si>
    <t>190940011143</t>
  </si>
  <si>
    <t>https://opi.dfo.kz/p/ru/DfoObjects/objects/teaser-view/19425359?OptionName=ExtraData</t>
  </si>
  <si>
    <t>https://opi.dfo.kz/p/ru/DfoObjects/objects/teaser-view/19425359?ElDossierTabId=AuditReports</t>
  </si>
  <si>
    <t>ТОО "КМГ Карачаганак"</t>
  </si>
  <si>
    <t>120540016236</t>
  </si>
  <si>
    <t>https://kmg-k.kz/</t>
  </si>
  <si>
    <t>https://opi.dfo.kz/p/ru/DfoObjects/objects/teaser-view/311154?ElDossierTabId=AuditReports</t>
  </si>
  <si>
    <t>ТОО "Горно-металлургическая компания "Васильевское"</t>
  </si>
  <si>
    <t>141040025888</t>
  </si>
  <si>
    <t>https://opi.dfo.kz/p/ru/DfoObjects/objects/teaser-view/18323747?OptionName=ExtraData</t>
  </si>
  <si>
    <t>https://opi.dfo.kz/p/ru/DfoObjects/objects/teaser-view/18323747?ElDossierTabId=AuditReports</t>
  </si>
  <si>
    <t>ТОО "Тасбулат Ойл Корпорэйшн"</t>
  </si>
  <si>
    <t>060840001641</t>
  </si>
  <si>
    <t>https://opi.dfo.kz/p/ru/DfoObjects/objects/teaser-view/26041?OptionName=ExtraData</t>
  </si>
  <si>
    <t>https://opi.dfo.kz/p/ru/DfoObjects/objects/teaser-view/26041?ElDossierTabId=AuditReports</t>
  </si>
  <si>
    <t>АО "ШалкияЦинк ЛТД"</t>
  </si>
  <si>
    <t>010440003931</t>
  </si>
  <si>
    <t>https://zinc.kz/</t>
  </si>
  <si>
    <t>https://kase.kz/files/emitters/SHZN/shznf6_2021_rus.pdf</t>
  </si>
  <si>
    <t>АО "Каражыра"</t>
  </si>
  <si>
    <t>021240000409</t>
  </si>
  <si>
    <t>https://opi.dfo.kz/p/ru/DfoObjects/objects/teaser-view/26142?OptionName=ExtraData</t>
  </si>
  <si>
    <t>https://opi.dfo.kz/p/ru/DfoObjects/objects/teaser-view/26142?ElDossierTabId=AuditReports</t>
  </si>
  <si>
    <t>АО "Каспий Нефть ТМЕ"</t>
  </si>
  <si>
    <t>000440004551</t>
  </si>
  <si>
    <t>https://opi.dfo.kz/p/ru/DfoObjects/objects/teaser-view/25902?OptionName=ExtraData</t>
  </si>
  <si>
    <t>https://opi.dfo.kz/p/ru/DfoObjects/objects/teaser-view/25902?ElDossierTabId=AuditReports</t>
  </si>
  <si>
    <t xml:space="preserve">АО "Кристалл Менеджмент" </t>
  </si>
  <si>
    <t>071240002008</t>
  </si>
  <si>
    <t>Нефть, газ, электроэнергия</t>
  </si>
  <si>
    <t>http://www.crystal-management.kz/</t>
  </si>
  <si>
    <t>https://opi.dfo.kz/p/ru/DfoObjects/objects/teaser-view/14102391?ElDossierTabId=AuditReports</t>
  </si>
  <si>
    <t>Филиал «Total E&amp;P Kazakhstan» / «Тоталь Э энд П Казахстан» в Республике Казахстан</t>
  </si>
  <si>
    <t>930841000433</t>
  </si>
  <si>
    <t>https://statsnet.co/companies/kz/59681066#activity_type</t>
  </si>
  <si>
    <t>ТОО "Meerbusch"</t>
  </si>
  <si>
    <t>010840000624</t>
  </si>
  <si>
    <t>https://opi.dfo.kz/p/ru/DfoObjects/objects/teaser-view/26105?OptionName=ExtraData</t>
  </si>
  <si>
    <t>https://opi.dfo.kz/p/ru/DfoObjects/objects/teaser-view/26105?ElDossierTabId=AuditReports</t>
  </si>
  <si>
    <t xml:space="preserve">АО "Ушкую" </t>
  </si>
  <si>
    <t>101240012013</t>
  </si>
  <si>
    <t>https://opi.dfo.kz/p/ru/DfoObjects/objects/teaser-view/14197018?OptionName=ExtraData</t>
  </si>
  <si>
    <t>https://opi.dfo.kz/p/ru/DfoObjects/objects/teaser-view/14197018?ElDossierTabId=AuditReports</t>
  </si>
  <si>
    <t>TOO "SK Petroleum"</t>
  </si>
  <si>
    <t>090740013568</t>
  </si>
  <si>
    <t>http://llcskpetroleum.kz/</t>
  </si>
  <si>
    <t>https://opi.dfo.kz/p/ru/DfoObjects/objects/teaser-view/10451936?ElDossierTabId=AuditReports</t>
  </si>
  <si>
    <t>ТОО "ЛУКОЙЛ Казахстан Апстрим"</t>
  </si>
  <si>
    <t>181040013821</t>
  </si>
  <si>
    <t>https://statsnet.co/companies/kz/31766316</t>
  </si>
  <si>
    <t>https://opi.dfo.kz/p/ru/DfoObjects/objects/teaser-view/18990476?ElDossierTabId=AuditReports</t>
  </si>
  <si>
    <t>ТОО "ANACO"</t>
  </si>
  <si>
    <t>070340007337</t>
  </si>
  <si>
    <t>https://anm.kz/index.php/o-kompanii</t>
  </si>
  <si>
    <t>https://opi.dfo.kz/p/ru/DfoObjects/objects/teaser-view/30005?ElDossierTabId=AuditReports</t>
  </si>
  <si>
    <t>ТОО "Сатпаевское горно-обогатительное предприятие"</t>
  </si>
  <si>
    <t>000940002988</t>
  </si>
  <si>
    <t>Титан, магний, ильменит</t>
  </si>
  <si>
    <t>https://opi.dfo.kz/p/ru/DfoObjects/objects/teaser-view/25922?OptionName=ExtraData</t>
  </si>
  <si>
    <t>https://opi.dfo.kz/p/ru/DfoObjects/objects/teaser-view/25922?ElDossierTabId=AuditReports</t>
  </si>
  <si>
    <t xml:space="preserve">ТОО "Lucent Petroleum" </t>
  </si>
  <si>
    <t>980140000025</t>
  </si>
  <si>
    <t>https://lucentpetroleum.com/ru/contact/</t>
  </si>
  <si>
    <t>https://opi.dfo.kz/p/ru/DfoObjects/objects/teaser-view/29789?ElDossierTabId=AuditReports</t>
  </si>
  <si>
    <t>ТОО "BM Factory Project"</t>
  </si>
  <si>
    <t>141240027762</t>
  </si>
  <si>
    <t>https://b2bhint.com/ru/company/kz/bm-factory-project--141240027762</t>
  </si>
  <si>
    <t>АО "Совместное предприятие "Акбастау"</t>
  </si>
  <si>
    <t>061140001976</t>
  </si>
  <si>
    <t>https://akbastau.kazatomprom.kz/ru/subsection/kompaniya#:~:text=%D0%90%D0%9E%20%C2%AB%D0%A1%D0%BE%D0%B2%D0%BC%D0%B5%D1%81%D1%82%D0%BD%D0%BE%D0%B5%20%D0%BF%D1%80%D0%B5%D0%B4%D0%BF%D1%80%D0%B8%D1%8F%D1%82%D0%B8%D0%B5%20%C2%AB%D0%90%D0%BA%D0%B1%D0%B0%D1%81%D1%82%D0%B0%D1%83%C2%BB%20%2D,%D0%B2%D0%BE%D1%81%D1%82%D0%BE%D1%87%D0%BD%D0%B5%D0%B5%20%D0%B3.%20%D0%9A%D1%8B%D0%B7%D1%8B%D0%BB%D0%BE%D1%80%D0%B4%D0%B0%2C%20%D0%A0%D0%B5%D1%81%D0%BF%D1%83%D0%B1%D0%BB%D0%B8%D0%BA%D0%B0%20%D0%9A%D0%B0%D0%B7%D0%B0%D1%85%D1%81%D1%82%D0%B0%D0%BD</t>
  </si>
  <si>
    <t>https://opi.dfo.kz/p/ru/DfoObjects/objects/teaser-view/28368?ElDossierTabId=AuditReports</t>
  </si>
  <si>
    <t>Ф-л корпорации "СNPC Интернешионал (Бузачи) Б.В." в г. Актау.</t>
  </si>
  <si>
    <t>980641001493</t>
  </si>
  <si>
    <t>https://en.52wmb.com/buyer/65504988</t>
  </si>
  <si>
    <t>ТОО "Урал ойл энд Газ"</t>
  </si>
  <si>
    <t>020740001948</t>
  </si>
  <si>
    <t>http://www.uog.kz/</t>
  </si>
  <si>
    <t>https://opi.dfo.kz/p/ru/DfoObjects/objects/teaser-view/26134?ElDossierTabId=AuditReports</t>
  </si>
  <si>
    <t>АО "Национальная геологоразведочная компания "Казгеология"</t>
  </si>
  <si>
    <t>110640019728</t>
  </si>
  <si>
    <t>https://ngs.geology.kz/ru/about-us</t>
  </si>
  <si>
    <t>https://opi.dfo.kz/p/ru/DfoObjects/objects/teaser-view/30182?ElDossierTabId=AuditReports</t>
  </si>
  <si>
    <t>ТОО "Ер-Тай"</t>
  </si>
  <si>
    <t>010540000782</t>
  </si>
  <si>
    <t>свинец, цинк</t>
  </si>
  <si>
    <t>https://opi.dfo.kz/p/ru/DfoObjects/objects/teaser-view/26094?OptionName=ExtraData</t>
  </si>
  <si>
    <t>https://opi.dfo.kz/p/ru/DfoObjects/objects/teaser-view/26094?ElDossierTabId=AuditReports</t>
  </si>
  <si>
    <t>ТОО "Golden Compass Jambyl"</t>
  </si>
  <si>
    <t>110440017259</t>
  </si>
  <si>
    <t>https://goldencompass.kz/about.html</t>
  </si>
  <si>
    <t>https://opi.dfo.kz/p/ru/DfoObjects/objects/teaser-view/310373?ElDossierTabId=AuditReports</t>
  </si>
  <si>
    <t>Атырауский филиал компании"Алтиес Петролеум Интернэшнл Б.В."</t>
  </si>
  <si>
    <t>990941001199</t>
  </si>
  <si>
    <t>https://opi.dfo.kz/p/ru/DfoObjects/objects/teaser-view/19000769?OptionName=Ties</t>
  </si>
  <si>
    <t>https://opi.dfo.kz/p/ru/DfoObjects/objects/teaser-view/19000769?ElDossierTabId=AuditReports</t>
  </si>
  <si>
    <t>ТОО "Oloreso Petroleum" (Олоресо Петролеум)</t>
  </si>
  <si>
    <t>160140015677</t>
  </si>
  <si>
    <t>https://opi.dfo.kz/p/ru/DfoObjects/objects/teaser-view/18528042?OptionName=ExtraData</t>
  </si>
  <si>
    <t>https://opi.dfo.kz/p/ru/DfoObjects/objects/teaser-view/18528042?ElDossierTabId=AuditReports</t>
  </si>
  <si>
    <t>Дочернее ТОО "Горнорудное предприятие Baurgold"</t>
  </si>
  <si>
    <t>980940000877</t>
  </si>
  <si>
    <t>https://opi.dfo.kz/p/ru/DfoObjects/objects/teaser-view/26236?OptionName=ExtraData</t>
  </si>
  <si>
    <t>https://opi.dfo.kz/p/ru/DfoObjects/objects/teaser-view/26236?ElDossierTabId=AuditReports</t>
  </si>
  <si>
    <t>ТОО "Форпост"</t>
  </si>
  <si>
    <t>060640010089</t>
  </si>
  <si>
    <t>золото</t>
  </si>
  <si>
    <t>https://opi.dfo.kz/p/ru/DfoObjects/objects/teaser-view/26230?OptionName=ExtraData</t>
  </si>
  <si>
    <t>https://opi.dfo.kz/p/ru/DfoObjects/objects/teaser-view/26230?ElDossierTabId=AuditReports</t>
  </si>
  <si>
    <t>ТОО "ТетисАралГаз"</t>
  </si>
  <si>
    <t>980140001102</t>
  </si>
  <si>
    <t>природный газ</t>
  </si>
  <si>
    <t>https://opi.dfo.kz/p/ru/DfoObjects/objects/teaser-view/30030?OptionName=ExtraData</t>
  </si>
  <si>
    <t>https://opi.dfo.kz/p/ru/DfoObjects/objects/teaser-view/30030?ElDossierTabId=AuditReports</t>
  </si>
  <si>
    <t>ТОО "Таза су"</t>
  </si>
  <si>
    <t>030640000743</t>
  </si>
  <si>
    <t>цеолит</t>
  </si>
  <si>
    <t>https://taza-su.kz/</t>
  </si>
  <si>
    <t>https://opi.dfo.kz/p/ru/DfoObjects/objects/teaser-view/25905?ElDossierTabId=AuditReports</t>
  </si>
  <si>
    <t>ТОО "Горно-металлургический концерн ALTYN MM"</t>
  </si>
  <si>
    <t>060740002785</t>
  </si>
  <si>
    <t>https://opi.dfo.kz/p/ru/DfoObjects/objects/teaser-view/18537649?OptionName=ExtraData</t>
  </si>
  <si>
    <t>https://opi.dfo.kz/p/ru/DfoObjects/objects/teaser-view/18537649?ElDossierTabId=AuditReports</t>
  </si>
  <si>
    <t>ТОО "Совместное предприятие "Алайгыр"</t>
  </si>
  <si>
    <t>111040013165</t>
  </si>
  <si>
    <t>цветные металлы</t>
  </si>
  <si>
    <t>https://opi.dfo.kz/p/ru/DfoObjects/objects/teaser-view/14119956?OptionName=ExtraData</t>
  </si>
  <si>
    <t>https://opi.dfo.kz/p/ru/DfoObjects/objects/teaser-view/14119956?ElDossierTabId=AuditReports</t>
  </si>
  <si>
    <t>Филиал Компании "Jupiter Energy Pte. Ltd." (Юпитер Энерджи Пти. Лтд.) в Республике Казахстан</t>
  </si>
  <si>
    <t>080641001287</t>
  </si>
  <si>
    <t>ТОО "СП "Арман"</t>
  </si>
  <si>
    <t>940740000832</t>
  </si>
  <si>
    <t>https://opi.dfo.kz/p/ru/DfoObjects/objects/teaser-view/26023?OptionName=ExtraData</t>
  </si>
  <si>
    <t>https://opi.dfo.kz/p/ru/DfoObjects/objects/teaser-view/26023?ElDossierTabId=AuditReports</t>
  </si>
  <si>
    <t>АО "Жалтырбулак"</t>
  </si>
  <si>
    <t>080840012244</t>
  </si>
  <si>
    <t>https://opi.dfo.kz/p/ru/DfoObjects/objects/teaser-view/29859?OptionName=ExtraData</t>
  </si>
  <si>
    <t>https://opi.dfo.kz/p/ru/DfoObjects/objects/teaser-view/29859?ElDossierTabId=AuditReports</t>
  </si>
  <si>
    <t xml:space="preserve">ТОО "Эврика Олеум" </t>
  </si>
  <si>
    <t>131140010346</t>
  </si>
  <si>
    <t>https://eurekaoleum.kz/</t>
  </si>
  <si>
    <t>https://opi.dfo.kz/p/ru/DfoObjects/objects/teaser-view/18828883?ElDossierTabId=AuditReports</t>
  </si>
  <si>
    <t>ТОО "Потенциал Ойл"</t>
  </si>
  <si>
    <t>001240004478</t>
  </si>
  <si>
    <t>https://opi.dfo.kz/p/ru/DfoObjects/objects/teaser-view/30015?OptionName=ExtraData</t>
  </si>
  <si>
    <t>https://opi.dfo.kz/p/ru/DfoObjects/objects/teaser-view/30015?ElDossierTabId=AuditReports</t>
  </si>
  <si>
    <t>ТОО "Жалгизтобемунай"</t>
  </si>
  <si>
    <t>050340002312</t>
  </si>
  <si>
    <t>https://www.jtm.kz/</t>
  </si>
  <si>
    <t xml:space="preserve">ТОО"BNG Ltd" ("БиЭнДжи Лтд") </t>
  </si>
  <si>
    <t>040740004074</t>
  </si>
  <si>
    <t>https://opi.dfo.kz/p/ru/DfoObjects/objects/teaser-view/26183?flGlobalObjectId=31759&amp;OptionName=Contacts</t>
  </si>
  <si>
    <t>https://opi.dfo.kz/p/ru/DfoObjects/objects/teaser-view/26183?ElDossierTabId=AuditReports</t>
  </si>
  <si>
    <t>ТОО "Галаз и компания"</t>
  </si>
  <si>
    <t>051040000972</t>
  </si>
  <si>
    <t>https://opi.dfo.kz/p/ru/DfoObjects/objects/teaser-view/26182?OptionName=ExtraData</t>
  </si>
  <si>
    <t>https://opi.dfo.kz/p/ru/DfoObjects/objects/teaser-view/26182?ElDossierTabId=AuditReports</t>
  </si>
  <si>
    <t>ТОО "Saryarka Resources Capital"</t>
  </si>
  <si>
    <t>150440034068</t>
  </si>
  <si>
    <t>https://opi.dfo.kz/p/ru/DfoObjects/objects/teaser-view/18321934?OptionName=ExtraData</t>
  </si>
  <si>
    <t>https://opi.dfo.kz/p/ru/DfoObjects/objects/teaser-view/18321934?ElDossierTabId=AuditReports</t>
  </si>
  <si>
    <t>ТОО "Совместное предприятие "Хорасан-U (Хорасан-У)"</t>
  </si>
  <si>
    <t>140840003457</t>
  </si>
  <si>
    <t>https://www.kazatomprom.kz/ru/page/dochernie_i_zavisimie_kompanii</t>
  </si>
  <si>
    <t>https://opi.dfo.kz/p/ru/DfoObjects/objects/teaser-view/18315836?ElDossierTabId=AuditReports</t>
  </si>
  <si>
    <t>ТОО "Аман мунай"</t>
  </si>
  <si>
    <t>031040002162</t>
  </si>
  <si>
    <t>https://opi.dfo.kz/p/ru/DfoObjects/objects/teaser-view/26160?OptionName=ExtraData</t>
  </si>
  <si>
    <t>https://opi.dfo.kz/p/ru/DfoObjects/objects/teaser-view/26160?ElDossierTabId=AuditReports</t>
  </si>
  <si>
    <t>ТОО "Фирма Алмэкс Плюс"</t>
  </si>
  <si>
    <t>010740007053</t>
  </si>
  <si>
    <t>https://opi.dfo.kz/p/ru/DfoObjects/objects/teaser-view/16502479?OptionName=ExtraData</t>
  </si>
  <si>
    <t>https://opi.dfo.kz/p/ru/DfoObjects/objects/teaser-view/16502479?ElDossierTabId=AuditReports</t>
  </si>
  <si>
    <t>ТОО "Эмбаведьойл"</t>
  </si>
  <si>
    <t>910940000291</t>
  </si>
  <si>
    <t>https://opi.dfo.kz/p/ru/DfoObjects/objects/teaser-view/26106?RevisionId=0&amp;ReportNodeId=1&amp;PluginId=9b9be0e602084339b22ed1007a3c219b&amp;ReportId=8413</t>
  </si>
  <si>
    <t>https://opi.dfo.kz/p/ru/DfoObjects/objects/teaser-view/26106?ElDossierTabId=AuditReports</t>
  </si>
  <si>
    <t>ТОО фирма "Рапид"</t>
  </si>
  <si>
    <t>960240000025</t>
  </si>
  <si>
    <t>уголь</t>
  </si>
  <si>
    <t>https://statsnet.co/companies/kz/10272148</t>
  </si>
  <si>
    <t>ТОО "Сазанкурак"</t>
  </si>
  <si>
    <t>060340011026</t>
  </si>
  <si>
    <t>https://sazankurak.kz24.online/</t>
  </si>
  <si>
    <t>https://opi.dfo.kz/p/ru/DfoObjects/objects/teaser-view/30019?ElDossierTabId=AuditReports</t>
  </si>
  <si>
    <t>ТОО "Центргеолсъемка"</t>
  </si>
  <si>
    <t>050140011463</t>
  </si>
  <si>
    <t>Геологоразведка</t>
  </si>
  <si>
    <t>https://pro.mytenge.kz/company/050140011463</t>
  </si>
  <si>
    <t>АО "Региональный институт развития "Социально-предпринимательская корпорация "Жетісу"</t>
  </si>
  <si>
    <t>070640009334</t>
  </si>
  <si>
    <t>СПК</t>
  </si>
  <si>
    <t>Спк</t>
  </si>
  <si>
    <t>https://spk-jetisu.kz/corporation/%D0%BE-%D0%BD%D0%B0%D1%81/</t>
  </si>
  <si>
    <t>https://opi.dfo.kz/p/ru/DfoObjects/objects/teaser-view/26431?ElDossierTabId=AuditReports</t>
  </si>
  <si>
    <t>ТОО "Central Asia Mining Co"</t>
  </si>
  <si>
    <t>130640000384</t>
  </si>
  <si>
    <t>http://asiaminingco.asia.kz/</t>
  </si>
  <si>
    <t>https://opi.dfo.kz/p/ru/DfoObjects/objects/teaser-view/18547457?ElDossierTabId=AuditReports</t>
  </si>
  <si>
    <t>АО "Социально-предпринимательская корпорация "Ертіс"</t>
  </si>
  <si>
    <t>110640012780</t>
  </si>
  <si>
    <t>https://spkertis.kz/ru/</t>
  </si>
  <si>
    <t>https://opi.dfo.kz/p/ru/DfoObjects/objects/teaser-view/26429?ElDossierTabId=AuditReports</t>
  </si>
  <si>
    <t xml:space="preserve">ТОО "АП-Нафта оперейтинг" </t>
  </si>
  <si>
    <t>151140012039</t>
  </si>
  <si>
    <t>https://apno.kz/</t>
  </si>
  <si>
    <t>https://opi.dfo.kz/p/ru/DfoObjects/objects/teaser-view/18302317?ElDossierTabId=AuditReports</t>
  </si>
  <si>
    <t>ТОО "MONTERRA QASAQSTAN"</t>
  </si>
  <si>
    <t>150440022450</t>
  </si>
  <si>
    <t>https://ru.monterra-group.com/</t>
  </si>
  <si>
    <t>https://opi.dfo.kz/p/ru/DfoObjects/objects/teaser-view/18528274?ElDossierTabId=AuditReports</t>
  </si>
  <si>
    <t>ТОО "ЭКСПОИНЖИНИРИНГ"</t>
  </si>
  <si>
    <t>100340017025</t>
  </si>
  <si>
    <t>проектирование</t>
  </si>
  <si>
    <t>цветные металл</t>
  </si>
  <si>
    <t>http://expoengineering.kz/</t>
  </si>
  <si>
    <t>https://opi.dfo.kz/p/ru/DfoObjects/objects/teaser-view/5172623?ElDossierTabId=AuditReports</t>
  </si>
  <si>
    <t>ТОО "Кызылту"</t>
  </si>
  <si>
    <t>070340013351</t>
  </si>
  <si>
    <t>медный концентрат, молибден</t>
  </si>
  <si>
    <t>https://knu.kazatomprom.kz/ru/content/too-kyzyltu</t>
  </si>
  <si>
    <t>https://opi.dfo.kz/p/ru/DfoObjects/objects/teaser-view/25901?ElDossierTabId=AuditReports</t>
  </si>
  <si>
    <t>ТОО "Бапы Мэталс"</t>
  </si>
  <si>
    <t>140240031956</t>
  </si>
  <si>
    <t>Железные Руды</t>
  </si>
  <si>
    <t>https://opi.dfo.kz/p/ru/DfoObjects/objects/teaser-view/19207082?OptionName=ExtraData</t>
  </si>
  <si>
    <t>https://opi.dfo.kz/p/ru/DfoObjects/objects/teaser-view/19207082?ElDossierTabId=AuditReports</t>
  </si>
  <si>
    <t>ТОО "Аскер мунай"</t>
  </si>
  <si>
    <t>060640013221</t>
  </si>
  <si>
    <t>https://opi.dfo.kz/p/ru/DfoObjects/objects/teaser-view/599370?OptionName=ExtraData</t>
  </si>
  <si>
    <t>https://opi.dfo.kz/p/ru/DfoObjects/objects/teaser-view/599370?ElDossierTabId=AuditReports</t>
  </si>
  <si>
    <t xml:space="preserve">Филиал компании "Сайгак Казахстан Б.В." </t>
  </si>
  <si>
    <t>100941010888</t>
  </si>
  <si>
    <t>https://b2bhint.com/ru/company/kz/f-l-kompanii-sajgak-kazahstan-bv--100941010888</t>
  </si>
  <si>
    <t>ТОО "Совместное предприятие "Будёновское"</t>
  </si>
  <si>
    <t>161040005807</t>
  </si>
  <si>
    <t>https://opi.dfo.kz/p/ru/DfoObjects/objects/teaser-view/18757599?ElDossierTabId=AuditReports</t>
  </si>
  <si>
    <t>ТОО "Разрез "Кузнецкий"</t>
  </si>
  <si>
    <t>050440002910</t>
  </si>
  <si>
    <t>https://kuznetskiy.kz/ru/</t>
  </si>
  <si>
    <t>https://opi.dfo.kz/p/ru/DfoObjects/objects/teaser-view/25971?ElDossierTabId=AuditReports</t>
  </si>
  <si>
    <t>ТОО "Sunrise Energy Kazakhstan" (Санрайз Энерджи Казахстан)</t>
  </si>
  <si>
    <t>190940012964</t>
  </si>
  <si>
    <t>https://sunriseenergy.kz/</t>
  </si>
  <si>
    <t>АО "Социально-предпринимательская корпорация "Актобе"</t>
  </si>
  <si>
    <t>101140008468</t>
  </si>
  <si>
    <t>Марганец</t>
  </si>
  <si>
    <t>https://spk-aktobe.kz/</t>
  </si>
  <si>
    <t>https://opi.dfo.kz/p/ru/DfoObjects/objects/teaser-view/26434?ElDossierTabId=AuditReports</t>
  </si>
  <si>
    <t>АО "Социально-предпринимательская корпорация "Тобол"</t>
  </si>
  <si>
    <t>110140002676</t>
  </si>
  <si>
    <t>http://www.spk-tobol.kz/ru/</t>
  </si>
  <si>
    <t>https://opi.dfo.kz/p/ru/DfoObjects/objects/teaser-view/26435?ElDossierTabId=AuditReports</t>
  </si>
  <si>
    <t>ТОО "Тобеарал-Ойл"</t>
  </si>
  <si>
    <t>021140000247</t>
  </si>
  <si>
    <t>http://reestr.curs.kz/ru/branch/TOO_TOBEARAL_OYL_2965/</t>
  </si>
  <si>
    <t>ТОО "Геобайт - Инфо"</t>
  </si>
  <si>
    <t>991040003605</t>
  </si>
  <si>
    <t>ТПИ, ПВ</t>
  </si>
  <si>
    <t>https://geobyte.kz/</t>
  </si>
  <si>
    <t>АО "Социально-предпринимательская корпорация "Павлодар"</t>
  </si>
  <si>
    <t>110640006333</t>
  </si>
  <si>
    <t>https://spkpavlodar.kz/about-us/</t>
  </si>
  <si>
    <t>https://opi.dfo.kz/p/ru/DfoObjects/objects/teaser-view/30157?ElDossierTabId=AuditReports</t>
  </si>
  <si>
    <t>ТОО "KazCopper" ("КазКупер")</t>
  </si>
  <si>
    <t>061140012595</t>
  </si>
  <si>
    <t>https://opi.dfo.kz/p/ru/DfoObjects/objects/teaser-view/29975?OptionName=ExtraData</t>
  </si>
  <si>
    <t>https://opi.dfo.kz/p/ru/DfoObjects/objects/teaser-view/29975?ElDossierTabId=AuditReports</t>
  </si>
  <si>
    <t>Филиал «ИНПЕКС НОРТ КАСПИАН СИ, ЛТД.» в Республике Казахстан</t>
  </si>
  <si>
    <t>981141000608</t>
  </si>
  <si>
    <t>ТОО "Восточное рудоуправление"</t>
  </si>
  <si>
    <t>060340004816</t>
  </si>
  <si>
    <t>ТОО "Aktobe Steel Production"</t>
  </si>
  <si>
    <t>070540006267</t>
  </si>
  <si>
    <t>трубная продукция</t>
  </si>
  <si>
    <t>Железная руда</t>
  </si>
  <si>
    <t>https://opi.dfo.kz/p/ru/DfoObjects/objects/teaser-view/635971?OptionName=ExtraData</t>
  </si>
  <si>
    <t>https://opi.dfo.kz/p/ru/DfoObjects/objects/teaser-view/635971?ElDossierTabId=AuditReports</t>
  </si>
  <si>
    <t>ТОО "Global Mining Technology"</t>
  </si>
  <si>
    <t>160440019928</t>
  </si>
  <si>
    <t>https://opi.dfo.kz/p/ru/DfoObjects/objects/teaser-view/18547558?OptionName=ExtraData</t>
  </si>
  <si>
    <t>https://opi.dfo.kz/p/ru/DfoObjects/objects/teaser-view/18547558?ElDossierTabId=AuditReports</t>
  </si>
  <si>
    <t xml:space="preserve">ТОО "Курмангазы Петролеум" </t>
  </si>
  <si>
    <t>050940005230</t>
  </si>
  <si>
    <t xml:space="preserve">проиводство </t>
  </si>
  <si>
    <t>https://qsamruk.kz/company/too-kurmangazy-petroleum</t>
  </si>
  <si>
    <t>https://opi.dfo.kz/p/ru/DfoObjects/objects/teaser-view/26222?ElDossierTabId=AuditReports</t>
  </si>
  <si>
    <t>Филиал Компании "Шеврон Интернэшнл Петролеум Компани"</t>
  </si>
  <si>
    <t>980741001289</t>
  </si>
  <si>
    <t>ТОО "Светланд-Ойл"</t>
  </si>
  <si>
    <t>920640000072</t>
  </si>
  <si>
    <t>https://svetland-oil.kz/home/</t>
  </si>
  <si>
    <t>https://opi.dfo.kz/p/ru/DfoObjects/objects/teaser-view/26212?ElDossierTabId=AuditReports</t>
  </si>
  <si>
    <t xml:space="preserve">ТОО "Кызылординский малотоннажный нефтеперерабатывающий завод" </t>
  </si>
  <si>
    <t>001240005337</t>
  </si>
  <si>
    <t>http://mpd.kz/ru.html</t>
  </si>
  <si>
    <t>https://opi.dfo.kz/p/ru/DfoObjects/objects/teaser-view/19000932?ElDossierTabId=AuditReports</t>
  </si>
  <si>
    <t>ТОО "Жетысугеомайнинг"</t>
  </si>
  <si>
    <t>050640003669</t>
  </si>
  <si>
    <t>https://opi.dfo.kz/p/ru/DfoObjects/objects/teaser-view/29926?RevisionId=0&amp;ReportNodeId=2147483645&amp;PluginId=3edf0aba2bfd408b94e0392269ca7b14&amp;ReportId=60354699</t>
  </si>
  <si>
    <t>https://opi.dfo.kz/p/ru/DfoObjects/objects/teaser-view/29926?ElDossierTabId=AuditReports</t>
  </si>
  <si>
    <t>ТОО "Кул-Бас"</t>
  </si>
  <si>
    <t>011040001557</t>
  </si>
  <si>
    <t>https://opi.dfo.kz/p/ru/DfoObjects/objects/teaser-view/26113?OptionName=ExtraData</t>
  </si>
  <si>
    <t>https://opi.dfo.kz/p/ru/DfoObjects/objects/teaser-view/26113?ElDossierTabId=AuditReports</t>
  </si>
  <si>
    <t>АО "Социально-предпринимательская корпорация "Сарыарка"</t>
  </si>
  <si>
    <t>101040010783</t>
  </si>
  <si>
    <t>Молибден, медь</t>
  </si>
  <si>
    <t>https://www.spk-saryarka.kz/</t>
  </si>
  <si>
    <t>https://opi.dfo.kz/p/ru/DfoObjects/objects/teaser-view/29962?ElDossierTabId=AuditReports</t>
  </si>
  <si>
    <t>ТОО "ТИОЛАЙН"</t>
  </si>
  <si>
    <t>061240009599</t>
  </si>
  <si>
    <t>разработка лигнита</t>
  </si>
  <si>
    <t>Титан, Цирконий</t>
  </si>
  <si>
    <t>https://tioline.kz/</t>
  </si>
  <si>
    <t>https://opi.dfo.kz/p/ru/DfoObjects/objects/teaser-view/25960?ElDossierTabId=AuditReports</t>
  </si>
  <si>
    <t>АО "Tin One Mining" (Тин Уан Майнинг)</t>
  </si>
  <si>
    <t>070640008980</t>
  </si>
  <si>
    <t>услуги</t>
  </si>
  <si>
    <t>Олово</t>
  </si>
  <si>
    <t>https://www.tinone.kz/</t>
  </si>
  <si>
    <t>https://opi.dfo.kz/p/ru/DfoObjects/objects/teaser-view/25953?ElDossierTabId=AuditReports</t>
  </si>
  <si>
    <t>ТОО "Табынай"</t>
  </si>
  <si>
    <t>050240000799</t>
  </si>
  <si>
    <t>https://opi.dfo.kz/p/ru/DfoObjects/objects/teaser-view/26049?OptionName=ExtraData</t>
  </si>
  <si>
    <t>https://opi.dfo.kz/p/ru/DfoObjects/objects/teaser-view/26049?ElDossierTabId=AuditReports</t>
  </si>
  <si>
    <t>Казахстанский филиал компании "Нельсон Петролеум Бузачи Б.В."</t>
  </si>
  <si>
    <t>990341000901</t>
  </si>
  <si>
    <t>https://opi.dfo.kz/p/ru/DfoObjects/objects/teaser-view/18969188?OptionName=ExtraData</t>
  </si>
  <si>
    <t>https://opi.dfo.kz/p/ru/DfoObjects/objects/teaser-view/18969188?ElDossierTabId=AuditReports</t>
  </si>
  <si>
    <t>"Summit Atom Rare Earth Company" ТОО</t>
  </si>
  <si>
    <t>Редкоземельные металлыъ</t>
  </si>
  <si>
    <t>https://opi.dfo.kz/p/ru/DfoObjects/objects/teaser-view/19003704?OptionName=ExtraData</t>
  </si>
  <si>
    <t>ТОО Торгово-промышленная компания "БАС"</t>
  </si>
  <si>
    <t>010840001850</t>
  </si>
  <si>
    <t>добыча угля</t>
  </si>
  <si>
    <t>https://opi.dfo.kz/p/ru/DfoObjects/objects/teaser-view/25935?OptionName=ExtraData</t>
  </si>
  <si>
    <t>https://opi.dfo.kz/p/ru/DfoObjects/objects/teaser-view/25935?ElDossierTabId=AuditReports</t>
  </si>
  <si>
    <t>ТОО "Атыраумунай"</t>
  </si>
  <si>
    <t>051240006621</t>
  </si>
  <si>
    <t>https://opi.dfo.kz/p/ru/DfoObjects/objects/teaser-view/26248?OptionName=ExtraData</t>
  </si>
  <si>
    <t>https://opi.dfo.kz/p/ru/DfoObjects/objects/teaser-view/26248?ElDossierTabId=AuditReports</t>
  </si>
  <si>
    <t>АО "Социально-предпринимательская корпорация "Каспий"</t>
  </si>
  <si>
    <t>071040008357</t>
  </si>
  <si>
    <t>http://kaz.caspiy.kz/</t>
  </si>
  <si>
    <t>https://opi.dfo.kz/p/ru/DfoObjects/objects/teaser-view/26433?ElDossierTabId=AuditReports</t>
  </si>
  <si>
    <t>ТОО "Жетісу Вольфрамы"</t>
  </si>
  <si>
    <t>140740029902</t>
  </si>
  <si>
    <t>https://statsnet.co/companies/kz/40477682</t>
  </si>
  <si>
    <t xml:space="preserve">ТОО "Тепке" </t>
  </si>
  <si>
    <t>071140024759</t>
  </si>
  <si>
    <t>https://opi.dfo.kz/p/ru/DfoObjects/objects/teaser-view/18527411?OptionName=ExtraData</t>
  </si>
  <si>
    <t>https://opi.dfo.kz/p/ru/DfoObjects/objects/teaser-view/18527411?ElDossierTabId=AuditReports</t>
  </si>
  <si>
    <t>ТОО "Риддер-Полиметалл"</t>
  </si>
  <si>
    <t>150940014071</t>
  </si>
  <si>
    <t>Полиметаллические, медно-колчедановые руды</t>
  </si>
  <si>
    <t>https://r-pm.kz/</t>
  </si>
  <si>
    <t>https://opi.dfo.kz/p/ru/DfoObjects/objects/teaser-view/18780733?ElDossierTabId=AuditReports</t>
  </si>
  <si>
    <t>ТОО "Северный Катпар"</t>
  </si>
  <si>
    <t>040940001700</t>
  </si>
  <si>
    <t>Вольфрам, молибден</t>
  </si>
  <si>
    <t>https://tks.kz/subsidiaries/too-severnyj-katpar/</t>
  </si>
  <si>
    <t>https://opi.dfo.kz/p/ru/DfoObjects/objects/teaser-view/25987?ElDossierTabId=AuditReports</t>
  </si>
  <si>
    <t>ТОО "Арал Петролеум Кэпитал"</t>
  </si>
  <si>
    <t>040840005363</t>
  </si>
  <si>
    <t>https://aralpetroleum.kz/</t>
  </si>
  <si>
    <t>https://opi.dfo.kz/p/ru/DfoObjects/objects/teaser-view/26192?ElDossierTabId=AuditReports</t>
  </si>
  <si>
    <t>АО "Социально-предпринимательская корпорация "Тараз"</t>
  </si>
  <si>
    <t>100540016778</t>
  </si>
  <si>
    <t>https://spk-taraz.kz/</t>
  </si>
  <si>
    <t>https://opi.dfo.kz/p/ru/DfoObjects/objects/teaser-view/29900?ElDossierTabId=AuditReports</t>
  </si>
  <si>
    <t>ТОО "VERTEX HOLDING"</t>
  </si>
  <si>
    <t>041240005077</t>
  </si>
  <si>
    <t>https://www.emis.com/php/company-profile/KZ/Vertex_Holding_Too__Vertex_Holding_Too__ru_2608650.html#:~:text=Vertex%20Holding%2C%20Too%20(%D0%9A%D0%B0%D0%B7%D0%B0%D1%85%D1%81%D1%82%D0%B0%D0%BD)&amp;text=Vertex%20Holding%2C%20Too%20%D1%8D%D1%82%D0%BE%20%D0%BA%D0%BE%D0%BC%D0%BF%D0%B0%D0%BD%D0%B8%D1%8F,%2D%2040%20(2020)%20%D1%81%D0%BE%D1%82%D1%80%D1%83%D0%B4%D0%BD%D0%B8%D0%BA%D0%BE%D0%B2.</t>
  </si>
  <si>
    <t>https://opi.dfo.kz/p/ru/DfoObjects/objects/teaser-view/27240?ElDossierTabId=AuditReports</t>
  </si>
  <si>
    <t>ТОО "Орда Group"</t>
  </si>
  <si>
    <t>100640001882</t>
  </si>
  <si>
    <t>Добыча минерального сырья для химической промышленности и производства удобрений</t>
  </si>
  <si>
    <t>https://opi.dfo.kz/p/ru/DfoObjects/objects/teaser-view/14197017?OptionName=ExtraData</t>
  </si>
  <si>
    <t>https://opi.dfo.kz/p/ru/DfoObjects/objects/teaser-view/14197017?ElDossierTabId=AuditReports</t>
  </si>
  <si>
    <t>ТОО "Прикаспиан Петролеум Компани"</t>
  </si>
  <si>
    <t>980540002274</t>
  </si>
  <si>
    <t>https://opi.dfo.kz/p/ru/DfoObjects/objects/teaser-view/26204?OptionName=ExtraData</t>
  </si>
  <si>
    <t>https://opi.dfo.kz/p/ru/DfoObjects/objects/teaser-view/26204?ElDossierTabId=AuditReports</t>
  </si>
  <si>
    <t>ТОО "Комкон"</t>
  </si>
  <si>
    <t>971040000270</t>
  </si>
  <si>
    <t>https://opi.dfo.kz/p/ru/DfoObjects/objects/teaser-view/25958?OptionName=ExtraData</t>
  </si>
  <si>
    <t>https://opi.dfo.kz/p/ru/DfoObjects/objects/teaser-view/25958?ElDossierTabId=AuditReports</t>
  </si>
  <si>
    <t>ТОО "Кен-Ай-Ойл-Кызылорда"</t>
  </si>
  <si>
    <t>020840003571</t>
  </si>
  <si>
    <t>ТОО "Фирма "Мадина"</t>
  </si>
  <si>
    <t>991140000179</t>
  </si>
  <si>
    <t>https://opi.dfo.kz/p/ru/DfoObjects/objects/teaser-view/26053?OptionName=ExtraData</t>
  </si>
  <si>
    <t>https://opi.dfo.kz/p/ru/DfoObjects/objects/teaser-view/26053?ElDossierTabId=AuditReports</t>
  </si>
  <si>
    <t>АО "Социально- предпринимательская корпорация" "Aqjaiyq"</t>
  </si>
  <si>
    <t>101140007330</t>
  </si>
  <si>
    <t>https://aqjaiyq-spk.kz/ru/</t>
  </si>
  <si>
    <t>https://opi.dfo.kz/p/ru/DfoObjects/objects/teaser-view/29964?ElDossierTabId=AuditReports</t>
  </si>
  <si>
    <t>ТОО "Консолидированная Строительная Горнорудная Компания"</t>
  </si>
  <si>
    <t>120640017812</t>
  </si>
  <si>
    <t>Медная руда</t>
  </si>
  <si>
    <t>https://opi.dfo.kz/p/ru/DfoObjects/objects/teaser-view/14109477?OptionName=ExtraData</t>
  </si>
  <si>
    <t>https://opi.dfo.kz/p/ru/DfoObjects/objects/teaser-view/14109477?ElDossierTabId=AuditReports</t>
  </si>
  <si>
    <t>ТОО «Ақтау-Транзит»</t>
  </si>
  <si>
    <t>000740003881</t>
  </si>
  <si>
    <t>https://opi.dfo.kz/p/ru/DfoObjects/objects/teaser-view/26069?OptionName=ExtraData</t>
  </si>
  <si>
    <t>https://opi.dfo.kz/p/ru/DfoObjects/objects/teaser-view/26069?ElDossierTabId=AuditReports</t>
  </si>
  <si>
    <t>ТОО "Лайнс Джамп"</t>
  </si>
  <si>
    <t>911240000099</t>
  </si>
  <si>
    <t>https://opi.dfo.kz/p/ru/DfoObjects/objects/teaser-view/25893?OptionName=ExtraData</t>
  </si>
  <si>
    <t>https://opi.dfo.kz/p/ru/DfoObjects/objects/teaser-view/25893?ElDossierTabId=AuditReports</t>
  </si>
  <si>
    <t>Филиал фирмы «Shell Kazakhstan Development BV» - «Шелл Казахстан Девелопмент БВ» в Республике Казахстан</t>
  </si>
  <si>
    <t>971241001846</t>
  </si>
  <si>
    <t>https://www.shell.com.kz/ru_kz/about-us/contact-us.html</t>
  </si>
  <si>
    <t>ТОО "ФИРМА "БАЛАУСА"</t>
  </si>
  <si>
    <t>961040001237</t>
  </si>
  <si>
    <t>Ванадий</t>
  </si>
  <si>
    <t>https://opi.dfo.kz/p/ru/DfoObjects/objects/teaser-view/25949?OptionName=ExtraData</t>
  </si>
  <si>
    <t>https://opi.dfo.kz/p/ru/DfoObjects/objects/teaser-view/25949?ElDossierTabId=AuditReports</t>
  </si>
  <si>
    <t>ТОО "КАЗНИКЕЛЬ"</t>
  </si>
  <si>
    <t>040340010926</t>
  </si>
  <si>
    <t>Никель</t>
  </si>
  <si>
    <t>https://www.kaznickel.kz/</t>
  </si>
  <si>
    <t>https://opi.dfo.kz/p/ru/DfoObjects/objects/teaser-view/26260?ElDossierTabId=AuditReports</t>
  </si>
  <si>
    <t>ТОО "Адайкольский редмет"</t>
  </si>
  <si>
    <t>160540012092</t>
  </si>
  <si>
    <t>Цветные и редкие металлы</t>
  </si>
  <si>
    <t>https://opi.dfo.kz/p/ru/DfoObjects/objects/teaser-view/18529078?OptionName=ExtraData</t>
  </si>
  <si>
    <t>https://opi.dfo.kz/p/ru/DfoObjects/objects/teaser-view/18529078?ElDossierTabId=AuditReports</t>
  </si>
  <si>
    <t>ТОО "Мунайлы мекен"</t>
  </si>
  <si>
    <t>050740002991</t>
  </si>
  <si>
    <t>https://opi.dfo.kz/p/ru/DfoObjects/objects/teaser-view/30007?OptionName=ExtraData</t>
  </si>
  <si>
    <t>https://opi.dfo.kz/p/ru/DfoObjects/objects/teaser-view/30007?ElDossierTabId=AuditReports</t>
  </si>
  <si>
    <t>ТОО "QAZAQ GRANIT"</t>
  </si>
  <si>
    <t>130540021690</t>
  </si>
  <si>
    <t>Гранит, олово, литий, фольфрам</t>
  </si>
  <si>
    <t>https://qazaq-granit.satu.kz/</t>
  </si>
  <si>
    <t>https://opi.dfo.kz/p/ru/DfoObjects/objects/teaser-view/19221053?ElDossierTabId=AuditReports</t>
  </si>
  <si>
    <t>ТОО "QAZ GOLD MINERALS"</t>
  </si>
  <si>
    <t>200140015776</t>
  </si>
  <si>
    <t>https://opi.dfo.kz/p/ru/DfoObjects/objects/teaser-view/18316920?OptionName=ExtraData</t>
  </si>
  <si>
    <t>https://opi.dfo.kz/p/ru/DfoObjects/objects/teaser-view/18316920?ElDossierTabId=AuditReports</t>
  </si>
  <si>
    <t>ТОО "ШҰҒЫЛА GOLD"</t>
  </si>
  <si>
    <t>131140014636</t>
  </si>
  <si>
    <t>драг металлы</t>
  </si>
  <si>
    <t>https://opi.dfo.kz/p/ru/DfoObjects/objects/teaser-view/18165704?OptionName=ExtraData</t>
  </si>
  <si>
    <t>https://opi.dfo.kz/p/ru/DfoObjects/objects/teaser-view/18165704?ElDossierTabId=AuditReports</t>
  </si>
  <si>
    <t>ТОО "Mangistau Neftedobicha"</t>
  </si>
  <si>
    <t>190740034764</t>
  </si>
  <si>
    <t>https://statsnet.co/companies/kz/18024356?__cf_chl_jschl_tk__=7fdacd5b73d9586f25a3db7deec3845f896ac424-1587038562-0-AWtLdFDHOnJap-t6WTtWP6bcJb8mScNPoAVrMe-jOKfmWEFFr4x-OM1QGqESY1p5urlEYFnJ9JBeUNlX3Tk_jmJa1Eutm-1OMVY-yI8z3BsvJKDp-5SHCH_W-EEBq0Y-SI4xKyS3mIbX8lZ85s5v9MJcRBZ_BhEujgD74HMDh1tSrSfS3QkKq5cacBXpSqfKFbSIZ-ZxB6d-t6tT6XQs8ihwNiit7cC5b9MSUJp6Y1qbg2WdxzUmdzEDxmrEu6eXzRbj3-T05n13Kz8dXzUyq-gtYAUst-8AKxhkhqPgeyAN</t>
  </si>
  <si>
    <t>ТОО "Varsa Mining (Варса Майнинг)"</t>
  </si>
  <si>
    <t>150440014450</t>
  </si>
  <si>
    <t>https://opi.dfo.kz/p/ru/DfoObjects/objects/teaser-view/19004704?OptionName=ExtraData</t>
  </si>
  <si>
    <t>https://opi.dfo.kz/p/ru/DfoObjects/objects/teaser-view/19004704?ElDossierTabId=AuditReports</t>
  </si>
  <si>
    <t>ТОО "Oil reloading corp"</t>
  </si>
  <si>
    <t>110540018776</t>
  </si>
  <si>
    <t>https://opi.dfo.kz/p/ru/DfoObjects/objects/teaser-view/18323748?OptionName=ExtraData</t>
  </si>
  <si>
    <t>https://opi.dfo.kz/p/ru/DfoObjects/objects/teaser-view/18323748?ElDossierTabId=AuditReports</t>
  </si>
  <si>
    <t>ТОО "Globmine"</t>
  </si>
  <si>
    <t>171040024766</t>
  </si>
  <si>
    <t>Услуги</t>
  </si>
  <si>
    <t>https://statsnet.co/companies/kz/31056965</t>
  </si>
  <si>
    <t>ТОО "Эдванс Майнинг Технолоджи"</t>
  </si>
  <si>
    <t>140840008943</t>
  </si>
  <si>
    <t>https://opi.dfo.kz/p/ru/DfoObjects/objects/teaser-view/18537461?OptionName=ExtraData</t>
  </si>
  <si>
    <t>https://opi.dfo.kz/p/ru/DfoObjects/objects/teaser-view/18537461?ElDossierTabId=AuditReports</t>
  </si>
  <si>
    <t>ТОО "Geotek"</t>
  </si>
  <si>
    <t>110240006503</t>
  </si>
  <si>
    <t>http://geotekllp.kz/</t>
  </si>
  <si>
    <t>АО "Горнорудная компания "SatKomir" (СатКомир)</t>
  </si>
  <si>
    <t>030840008029</t>
  </si>
  <si>
    <t>https://sat-komir.kz/</t>
  </si>
  <si>
    <t>https://opi.dfo.kz/p/ru/DfoObjects/objects/teaser-view/29920?ElDossierTabId=AuditReports</t>
  </si>
  <si>
    <t>ТОО "СТС-1"</t>
  </si>
  <si>
    <t>180140014414</t>
  </si>
  <si>
    <t>Каменный уголь</t>
  </si>
  <si>
    <t>https://opi.dfo.kz/p/ru/DfoObjects/objects/teaser-view/18978690?OptionName=ExtraData</t>
  </si>
  <si>
    <t>https://opi.dfo.kz/p/ru/DfoObjects/objects/teaser-view/18978690?ElDossierTabId=AuditReports</t>
  </si>
  <si>
    <t>ТОО "Nouvelle Mining" (Нувэль Майнинг)"</t>
  </si>
  <si>
    <t>160440004008</t>
  </si>
  <si>
    <t>https://opi.dfo.kz/p/ru/DfoObjects/objects/teaser-view/19004701?OptionName=ExtraData</t>
  </si>
  <si>
    <t>https://opi.dfo.kz/p/ru/DfoObjects/objects/teaser-view/19004701?ElDossierTabId=AuditReports</t>
  </si>
  <si>
    <t>ТОО "Caspian Oil Services Management Incorporation Kazakhstan"</t>
  </si>
  <si>
    <t>061040002792</t>
  </si>
  <si>
    <t>http://cosm-inc.kz/ru/</t>
  </si>
  <si>
    <t>ТОО "Инвестиционно-промышленная компания "Orient Gold" ("Инвестиционно-промышленная компания "Ориент Голд")</t>
  </si>
  <si>
    <t>061240021270</t>
  </si>
  <si>
    <t>https://opi.dfo.kz/p/ru/DfoObjects/objects/teaser-view/29980?OptionName=ExtraData</t>
  </si>
  <si>
    <t>https://opi.dfo.kz/p/ru/DfoObjects/objects/teaser-view/29980?ElDossierTabId=AuditReports</t>
  </si>
  <si>
    <t>АО "Социально-предпринимательская корпорация "KOKSHE"</t>
  </si>
  <si>
    <t>101040009006</t>
  </si>
  <si>
    <t>https://www.spkkokshe.kz/</t>
  </si>
  <si>
    <t>https://opi.dfo.kz/p/ru/DfoObjects/objects/teaser-view/29954?ElDossierTabId=AuditReports</t>
  </si>
  <si>
    <t xml:space="preserve">АО "North Caspian Petroleum" (Норт каспиан Петролеум) </t>
  </si>
  <si>
    <t>071240019290</t>
  </si>
  <si>
    <t>https://opi.dfo.kz/p/ru/DfoObjects/objects/teaser-view/29717?OptionName=ExtraData</t>
  </si>
  <si>
    <t>https://opi.dfo.kz/p/ru/DfoObjects/objects/teaser-view/29717?ElDossierTabId=AuditReports</t>
  </si>
  <si>
    <t>Акционерное общество "North Caspian Petroleum" (Норт каспиан Петролеум)</t>
  </si>
  <si>
    <t>ТОО "Sherubai Komir"</t>
  </si>
  <si>
    <t>140240006231</t>
  </si>
  <si>
    <t>https://sherubai-komir.business.site/</t>
  </si>
  <si>
    <t>https://opi.dfo.kz/p/ru/DfoObjects/objects/teaser-view/18323745?OptionName=ExtraData</t>
  </si>
  <si>
    <t>Филиал "ЛУКОЙЛ Оверсиз Карачаганак Б.В."</t>
  </si>
  <si>
    <t>010541004364</t>
  </si>
  <si>
    <t>https://opi.dfo.kz/p/ru/DfoObjects/objects/teaser-view/19695607?OptionName=ExtraData</t>
  </si>
  <si>
    <t>ТОО "Сары-Арка Жолдары"</t>
  </si>
  <si>
    <t>070340011553</t>
  </si>
  <si>
    <t>строительство дорог и автомагистралей</t>
  </si>
  <si>
    <t>https://fa-fa.kz/company_info/?bin=070340011553</t>
  </si>
  <si>
    <t>ТОО "СТРОЙСЕРВИС"</t>
  </si>
  <si>
    <t>940740001573</t>
  </si>
  <si>
    <t>строительство</t>
  </si>
  <si>
    <t>https://opi.dfo.kz/p/ru/DfoObjects/objects/teaser-view/30265?OptionName=ExtraData</t>
  </si>
  <si>
    <t>https://opi.dfo.kz/p/ru/DfoObjects/objects/teaser-view/30265?ElDossierTabId=AuditReports</t>
  </si>
  <si>
    <t>ТОО "Горно-рудная компания "Коксу"</t>
  </si>
  <si>
    <t>020540000605</t>
  </si>
  <si>
    <t>Шунгит</t>
  </si>
  <si>
    <t>http://koksu.kz/</t>
  </si>
  <si>
    <t>https://opi.dfo.kz/p/ru/DfoObjects/objects/teaser-view/26296?ElDossierTabId=AuditReports</t>
  </si>
  <si>
    <t>АО "Марганец Жайрема"</t>
  </si>
  <si>
    <t>181040037452</t>
  </si>
  <si>
    <t>Цветные металлы</t>
  </si>
  <si>
    <t>https://fin-plan.org/lk/obligations/company_kz/marganec_zhairema_joint_stock_company/</t>
  </si>
  <si>
    <t>https://opi.dfo.kz/p/ru/DfoObjects/objects/teaser-view/18836687?ElDossierTabId=AuditReports</t>
  </si>
  <si>
    <t>Филиал «Би Джи Карачаганак Лимитед (г.Аксай)»</t>
  </si>
  <si>
    <t>020941003629</t>
  </si>
  <si>
    <t>Филиал "Би Джи Карачаганак Лимитед (г.Аксай)"</t>
  </si>
  <si>
    <t>https://statsnet.co/companies/kz/59682277</t>
  </si>
  <si>
    <t>ТОО "Green production"</t>
  </si>
  <si>
    <t>190440012094</t>
  </si>
  <si>
    <t>https://statsnet.co/companies/kz/48722186</t>
  </si>
  <si>
    <t>ТОО "Кобланды"</t>
  </si>
  <si>
    <t>060540007302</t>
  </si>
  <si>
    <t>https://opi.dfo.kz/p/ru/DfoObjects/objects/teaser-view/796651?OptionName=ExtraData</t>
  </si>
  <si>
    <t>https://opi.dfo.kz/p/ru/DfoObjects/objects/teaser-view/796651?ElDossierTabId=AuditReports</t>
  </si>
  <si>
    <t>АО "Социально-предпринимательская корпорация "Туркестан"</t>
  </si>
  <si>
    <t>110740015540</t>
  </si>
  <si>
    <t>https://turkistaninvest.com/site/about/spk</t>
  </si>
  <si>
    <t>https://opi.dfo.kz/p/ru/DfoObjects/objects/teaser-view/30223?ElDossierTabId=AuditReports</t>
  </si>
  <si>
    <t>ТОО "Фэлкон Ойл Энд Гэс ЛТД"</t>
  </si>
  <si>
    <t>000940000676</t>
  </si>
  <si>
    <t>https://opi.dfo.kz/p/ru/DfoObjects/objects/teaser-view/26073?OptionName=ExtraData</t>
  </si>
  <si>
    <t>https://opi.dfo.kz/p/ru/DfoObjects/objects/teaser-view/26073?ElDossierTabId=AuditReports</t>
  </si>
  <si>
    <t>ТОО "Құлан-Көмір"</t>
  </si>
  <si>
    <t>060840006761</t>
  </si>
  <si>
    <t>https://opi.dfo.kz/p/ru/DfoObjects/objects/teaser-view/26014?OptionName=ExtraData</t>
  </si>
  <si>
    <t>https://opi.dfo.kz/p/ru/DfoObjects/objects/teaser-view/26014?ElDossierTabId=AuditReports</t>
  </si>
  <si>
    <t>ТОО "Sozak oil and Gas"</t>
  </si>
  <si>
    <t>010740001351</t>
  </si>
  <si>
    <t>https://opi.dfo.kz/p/ru/DfoObjects/objects/teaser-view/26130?OptionName=ExtraData</t>
  </si>
  <si>
    <t>https://opi.dfo.kz/p/ru/DfoObjects/objects/teaser-view/26130?ElDossierTabId=AuditReports</t>
  </si>
  <si>
    <t>АО "Социально-предпринимательская корпорация "Байконыр (Байконур)"</t>
  </si>
  <si>
    <t>110140002973</t>
  </si>
  <si>
    <t>https://www.spk-baikonur.kz/</t>
  </si>
  <si>
    <t>https://opi.dfo.kz/p/ru/DfoObjects/objects/teaser-view/30048?ElDossierTabId=AuditReports</t>
  </si>
  <si>
    <t>ТОО "СП Жетымшокы"</t>
  </si>
  <si>
    <t>100340005399</t>
  </si>
  <si>
    <t>разведка</t>
  </si>
  <si>
    <t>https://opi.dfo.kz/p/ru/DfoObjects/objects/teaser-view/319470?OptionName=ExtraData</t>
  </si>
  <si>
    <t>https://opi.dfo.kz/p/ru/DfoObjects/objects/teaser-view/319470?ElDossierTabId=AuditReports</t>
  </si>
  <si>
    <t>ТОО "Madot Oil"</t>
  </si>
  <si>
    <t>161240022071</t>
  </si>
  <si>
    <t>https://opi.dfo.kz/p/ru/DfoObjects/objects/teaser-view/18769638?OptionName=ExtraData</t>
  </si>
  <si>
    <t>https://opi.dfo.kz/p/ru/DfoObjects/objects/teaser-view/18769638?ElDossierTabId=AuditReports</t>
  </si>
  <si>
    <t>ТОО "TSK Exploration and Mining" (ТСК Эксплорэйшн энд Майнинг)</t>
  </si>
  <si>
    <t>170440002201</t>
  </si>
  <si>
    <t>торговля</t>
  </si>
  <si>
    <t>Медь, золото, серебро</t>
  </si>
  <si>
    <t>https://opi.dfo.kz/p/ru/DfoObjects/objects/teaser-view/18996284?OptionName=ExtraData</t>
  </si>
  <si>
    <t>https://opi.dfo.kz/p/ru/DfoObjects/objects/teaser-view/18996284?ElDossierTabId=AuditReports</t>
  </si>
  <si>
    <t>ТОО "Есiл-Mining"</t>
  </si>
  <si>
    <t>111140017210</t>
  </si>
  <si>
    <t>титан, магний,вольфрам, молибден</t>
  </si>
  <si>
    <t>https://opi.dfo.kz/p/ru/DfoObjects/objects/teaser-view/18315494?OptionName=ExtraData</t>
  </si>
  <si>
    <t>https://opi.dfo.kz/p/ru/DfoObjects/objects/teaser-view/18315494?ElDossierTabId=AuditReports</t>
  </si>
  <si>
    <t>АО "ШАЙМЕРДЕН"</t>
  </si>
  <si>
    <t>970440001191</t>
  </si>
  <si>
    <t>https://opi.dfo.kz/p/ru/DfoObjects/objects/teaser-view/25933?OptionName=ExtraData</t>
  </si>
  <si>
    <t>https://opi.dfo.kz/p/ru/DfoObjects/objects/teaser-view/25933?ElDossierTabId=AuditReports</t>
  </si>
  <si>
    <t>ТОО "АСЕМ ТАС-Н"</t>
  </si>
  <si>
    <t>051040009143</t>
  </si>
  <si>
    <t>https://opi.dfo.kz/p/ru/DfoObjects/objects/teaser-view/30156?OptionName=ExtraData</t>
  </si>
  <si>
    <t>https://opi.dfo.kz/p/ru/DfoObjects/objects/teaser-view/30156?ElDossierTabId=AuditReports</t>
  </si>
  <si>
    <t>ТОО "Горно-рудная компания "Manka""</t>
  </si>
  <si>
    <t>131240013909</t>
  </si>
  <si>
    <t>https://opi.dfo.kz/p/ru/DfoObjects/objects/teaser-view/18165503?OptionName=ExtraData</t>
  </si>
  <si>
    <t>https://opi.dfo.kz/p/ru/DfoObjects/objects/teaser-view/18165503?ElDossierTabId=AuditReports</t>
  </si>
  <si>
    <t>ТОО "Металлтерминалсервис"</t>
  </si>
  <si>
    <t>960340001473</t>
  </si>
  <si>
    <t>железная руда</t>
  </si>
  <si>
    <t>https://opi.dfo.kz/p/ru/DfoObjects/objects/teaser-view/26299?OptionName=ExtraData</t>
  </si>
  <si>
    <t>https://opi.dfo.kz/p/ru/DfoObjects/objects/teaser-view/26299?ElDossierTabId=AuditReports</t>
  </si>
  <si>
    <t>ТОО "Эмбамунай"</t>
  </si>
  <si>
    <t>990140005305</t>
  </si>
  <si>
    <t>https://opi.dfo.kz/p/ru/DfoObjects/objects/teaser-view/25969?OptionName=ExtraData</t>
  </si>
  <si>
    <t>https://opi.dfo.kz/p/ru/DfoObjects/objects/teaser-view/25969?ElDossierTabId=AuditReports</t>
  </si>
  <si>
    <t>ТОО "Adelya Gold"</t>
  </si>
  <si>
    <t>130740006416</t>
  </si>
  <si>
    <t>https://opi.dfo.kz/p/ru/DfoObjects/objects/teaser-view/18165316?OptionName=ExtraData</t>
  </si>
  <si>
    <t>https://opi.dfo.kz/p/ru/DfoObjects/objects/teaser-view/18165316?ElDossierTabId=AuditReports</t>
  </si>
  <si>
    <t>ТОО "Гео Макс"</t>
  </si>
  <si>
    <t>191040013992</t>
  </si>
  <si>
    <t>Марганцевые руды</t>
  </si>
  <si>
    <t>https://geo-max.kz/</t>
  </si>
  <si>
    <t>https://opi.dfo.kz/p/ru/DfoObjects/objects/teaser-view/19312756?OptionName=ExtraData</t>
  </si>
  <si>
    <t>ТОО "Мангышлак Мунай"</t>
  </si>
  <si>
    <t>031040006125</t>
  </si>
  <si>
    <t>https://opi.dfo.kz/p/ru/DfoObjects/objects/teaser-view/29895?OptionName=ExtraData</t>
  </si>
  <si>
    <t>https://opi.dfo.kz/p/ru/DfoObjects/objects/teaser-view/29895?ElDossierTabId=AuditReports</t>
  </si>
  <si>
    <t>ТОО "КАСКАД-Н"</t>
  </si>
  <si>
    <t>050140003670</t>
  </si>
  <si>
    <t>https://opi.dfo.kz/p/ru/DfoObjects/objects/teaser-view/25996?OptionName=ExtraData</t>
  </si>
  <si>
    <t>https://opi.dfo.kz/p/ru/DfoObjects/objects/teaser-view/25996?ElDossierTabId=AuditReports</t>
  </si>
  <si>
    <t>ТОО "Атыгай Голд Майнинг"</t>
  </si>
  <si>
    <t>131040006314</t>
  </si>
  <si>
    <t>https://www.atgm.kz/</t>
  </si>
  <si>
    <t>https://opi.dfo.kz/p/ru/DfoObjects/objects/teaser-view/18165657?ElDossierTabId=AuditReports</t>
  </si>
  <si>
    <t>ТОО Металлургический комбинат "Kaz Silicon"</t>
  </si>
  <si>
    <t>060140001150</t>
  </si>
  <si>
    <t xml:space="preserve">производство </t>
  </si>
  <si>
    <t>кремний</t>
  </si>
  <si>
    <t>https://kazsilicon.com/</t>
  </si>
  <si>
    <t>https://opi.dfo.kz/p/ru/DfoObjects/objects/teaser-view/19675882?ElDossierTabId=AuditReports</t>
  </si>
  <si>
    <t>ТОО "Кайнама Комир"</t>
  </si>
  <si>
    <t>140440010049</t>
  </si>
  <si>
    <t>https://opi.dfo.kz/p/ru/DfoObjects/objects/teaser-view/18991304?flGlobalObjectId=79639&amp;OptionName=Contacts</t>
  </si>
  <si>
    <t>https://opi.dfo.kz/p/ru/DfoObjects/objects/teaser-view/18991304?ElDossierTabId=AuditReports</t>
  </si>
  <si>
    <t>ТОО "Аулие Голд Майнинг"</t>
  </si>
  <si>
    <t>130640013504</t>
  </si>
  <si>
    <t>https://opi.dfo.kz/p/ru/DfoObjects/objects/teaser-view/18164907?OptionName=ExtraData</t>
  </si>
  <si>
    <t>https://opi.dfo.kz/p/ru/DfoObjects/objects/teaser-view/18164907?ElDossierTabId=AuditReports</t>
  </si>
  <si>
    <t>ТОО "AvantEx"</t>
  </si>
  <si>
    <t>150940014993</t>
  </si>
  <si>
    <t>https://avantex.kz/</t>
  </si>
  <si>
    <t>ТОО "Сокур Комир"</t>
  </si>
  <si>
    <t>160940004333</t>
  </si>
  <si>
    <t>лигнит</t>
  </si>
  <si>
    <t>https://opi.dfo.kz/p/ru/DfoObjects/objects/teaser-view/18540252?OptionName=ExtraData</t>
  </si>
  <si>
    <t>https://opi.dfo.kz/p/ru/DfoObjects/objects/teaser-view/18540252?ElDossierTabId=AuditReports</t>
  </si>
  <si>
    <t>ТОО "Quazar Energy" (Квазар Энерджи)</t>
  </si>
  <si>
    <t>080240017085</t>
  </si>
  <si>
    <t>https://opi.dfo.kz/p/ru/DfoObjects/objects/teaser-view/19675003?ElDossierTabId=AuditReports</t>
  </si>
  <si>
    <t>ТОО "Тарутинское"</t>
  </si>
  <si>
    <t>081240010040</t>
  </si>
  <si>
    <t>https://opi.dfo.kz/p/ru/DfoObjects/objects/teaser-view/318157?OptionName=ExtraData</t>
  </si>
  <si>
    <t>https://opi.dfo.kz/p/ru/DfoObjects/objects/teaser-view/318157?ElDossierTabId=AuditReports</t>
  </si>
  <si>
    <t>ТОО "LAM 2030"</t>
  </si>
  <si>
    <t>140340003944</t>
  </si>
  <si>
    <t>https://opi.dfo.kz/p/ru/DfoObjects/objects/teaser-view/19000118?OptionName=ExtraData</t>
  </si>
  <si>
    <t>https://opi.dfo.kz/p/ru/DfoObjects/objects/teaser-view/19000118?ElDossierTabId=AuditReports</t>
  </si>
  <si>
    <t>ТОО "Copper KZ-CA"</t>
  </si>
  <si>
    <t>100240023879</t>
  </si>
  <si>
    <t>https://opi.dfo.kz/p/ru/DfoObjects/objects/teaser-view/5562177?OptionName=ExtraData</t>
  </si>
  <si>
    <t>https://opi.dfo.kz/p/ru/DfoObjects/objects/teaser-view/5562177?ElDossierTabId=AuditReports</t>
  </si>
  <si>
    <t>ТОО "Карагандинский завод комплексных сплавов"</t>
  </si>
  <si>
    <t>111240012243</t>
  </si>
  <si>
    <t>ферросиликоалюминий</t>
  </si>
  <si>
    <t>https://karaganda.cataloxy-kz.ru/firms/karagandinskiy-zavod-kompleksnyh-splavov.1707596_c.htm</t>
  </si>
  <si>
    <t>ТОО "Adelya Mining"</t>
  </si>
  <si>
    <t>120540003274</t>
  </si>
  <si>
    <t>https://opi.dfo.kz/p/ru/DfoObjects/objects/teaser-view/14102405?OptionName=ExtraData</t>
  </si>
  <si>
    <t>https://opi.dfo.kz/p/ru/DfoObjects/objects/teaser-view/14102405?ElDossierTabId=AuditReports</t>
  </si>
  <si>
    <t>ТОО "ТОЛАГАЙ-КЕН"</t>
  </si>
  <si>
    <t>150340000307</t>
  </si>
  <si>
    <t>Драг Металлы</t>
  </si>
  <si>
    <t>филиал "Каспий Меруерты Оперейтинг Компани Б.В."</t>
  </si>
  <si>
    <t>070441004212</t>
  </si>
  <si>
    <t>https://monitoring-esg.ru/esg-analitika/analitika-po-kompaniyam/filial-kaspij-meruerty-operejting-kompani-b-v/</t>
  </si>
  <si>
    <t>Частная компания West Gold Mining Limited</t>
  </si>
  <si>
    <t>190140900097</t>
  </si>
  <si>
    <t>ТОО "Гюрал"</t>
  </si>
  <si>
    <t>911040000031</t>
  </si>
  <si>
    <t>https://opi.dfo.kz/p/ru/DfoObjects/objects/teaser-view/25892?OptionName=ExtraData</t>
  </si>
  <si>
    <t>https://opi.dfo.kz/p/ru/DfoObjects/objects/teaser-view/25892?ElDossierTabId=AuditReports</t>
  </si>
  <si>
    <t>ТОО "Кен Тобе"</t>
  </si>
  <si>
    <t>021040000382</t>
  </si>
  <si>
    <t>https://opi.dfo.kz/p/ru/DfoObjects/objects/teaser-view/25967?OptionName=ExtraData</t>
  </si>
  <si>
    <t>https://opi.dfo.kz/p/ru/DfoObjects/objects/teaser-view/25967?ElDossierTabId=AuditReports</t>
  </si>
  <si>
    <t>ТОО "Акжарык Комир"</t>
  </si>
  <si>
    <t>160840022724</t>
  </si>
  <si>
    <t>https://opi.dfo.kz/p/ru/DfoObjects/objects/teaser-view/18540243?OptionName=ExtraData</t>
  </si>
  <si>
    <t>https://opi.dfo.kz/p/ru/DfoObjects/objects/teaser-view/18540243?ElDossierTabId=AuditReports</t>
  </si>
  <si>
    <t>ТОО "Есіл-марганец"</t>
  </si>
  <si>
    <t>111140017230</t>
  </si>
  <si>
    <t>https://opi.dfo.kz/p/ru/DfoObjects/objects/teaser-view/18538091?OptionName=ExtraData</t>
  </si>
  <si>
    <t>https://opi.dfo.kz/p/ru/DfoObjects/objects/teaser-view/18538091?ElDossierTabId=AuditReports</t>
  </si>
  <si>
    <t>ТОО "ОралЭлектроСервис"</t>
  </si>
  <si>
    <t>060640003849</t>
  </si>
  <si>
    <t>https://opi.dfo.kz/p/ru/DfoObjects/objects/teaser-view/29973?OptionName=ExtraData</t>
  </si>
  <si>
    <t>ТОО "ИПЦ Мунай"</t>
  </si>
  <si>
    <t>020440001243</t>
  </si>
  <si>
    <t>https://opi.dfo.kz/p/ru/DfoObjects/objects/teaser-view/29676?OptionName=ExtraData</t>
  </si>
  <si>
    <t>https://opi.dfo.kz/p/ru/DfoObjects/objects/teaser-view/29676?ElDossierTabId=AuditReports</t>
  </si>
  <si>
    <t>ТОО "Ushalyk Gold Operating"</t>
  </si>
  <si>
    <t>180740001147</t>
  </si>
  <si>
    <t>https://opi.dfo.kz/p/ru/DfoObjects/objects/teaser-view/19001001?OptionName=ExtraData</t>
  </si>
  <si>
    <t>https://opi.dfo.kz/p/ru/DfoObjects/objects/teaser-view/19001001?ElDossierTabId=AuditReports</t>
  </si>
  <si>
    <t>ТОО "Достык"</t>
  </si>
  <si>
    <t>981140000414</t>
  </si>
  <si>
    <t>Золото, полиметаллы</t>
  </si>
  <si>
    <t>https://opi.dfo.kz/p/ru/DfoObjects/objects/teaser-view/26030?OptionName=ExtraData</t>
  </si>
  <si>
    <t>https://opi.dfo.kz/p/ru/DfoObjects/objects/teaser-view/26030?ElDossierTabId=AuditReports</t>
  </si>
  <si>
    <t>ТОО "BAR NEO"</t>
  </si>
  <si>
    <t>060340000982</t>
  </si>
  <si>
    <t>Жадеит</t>
  </si>
  <si>
    <t>https://opi.dfo.kz/p/ru/DfoObjects/objects/teaser-view/29983?OptionName=ExtraData</t>
  </si>
  <si>
    <t>https://opi.dfo.kz/p/ru/DfoObjects/objects/teaser-view/29983?ElDossierTabId=AuditReports</t>
  </si>
  <si>
    <t>ТОО "ЗДП КВАРЦ"</t>
  </si>
  <si>
    <t>920740001143</t>
  </si>
  <si>
    <t>каменный уголь</t>
  </si>
  <si>
    <t>https://opi.dfo.kz/p/ru/DfoObjects/objects/teaser-view/26040?OptionName=ExtraData</t>
  </si>
  <si>
    <t>https://opi.dfo.kz/p/ru/DfoObjects/objects/teaser-view/26040?ElDossierTabId=AuditReports</t>
  </si>
  <si>
    <t>ТОО "Aidarly Project (Айдарлы Проджект)"</t>
  </si>
  <si>
    <t>141240027623</t>
  </si>
  <si>
    <t>https://opi.dfo.kz/p/ru/DfoObjects/objects/teaser-view/25916?OptionName=ExtraData</t>
  </si>
  <si>
    <t>ТОО "ГРК "ВИЗОЛ"</t>
  </si>
  <si>
    <t>050940001504</t>
  </si>
  <si>
    <t>https://opi.dfo.kz/p/ru/DfoObjects/objects/teaser-view/26004?OptionName=ExtraData</t>
  </si>
  <si>
    <t>https://opi.dfo.kz/p/ru/DfoObjects/objects/teaser-view/26004?ElDossierTabId=AuditReports</t>
  </si>
  <si>
    <t>ТОО "Global Chemicals Industries (Глобал Кемикалс Индастриз)"</t>
  </si>
  <si>
    <t>110640004737</t>
  </si>
  <si>
    <t>добыча мин сырья</t>
  </si>
  <si>
    <t>Барит</t>
  </si>
  <si>
    <t>https://opi.dfo.kz/p/ru/DfoObjects/objects/teaser-view/18159151?OptionName=ExtraData</t>
  </si>
  <si>
    <t>https://opi.dfo.kz/p/ru/DfoObjects/objects/teaser-view/18159151?ElDossierTabId=AuditReports</t>
  </si>
  <si>
    <t>АО "Ай Карааул"</t>
  </si>
  <si>
    <t>080740006246</t>
  </si>
  <si>
    <t>окисленные и сульфидные медные руды</t>
  </si>
  <si>
    <t>https://ai-karaaul.kz/index.php/ru/</t>
  </si>
  <si>
    <t>https://ai-karaaul.kz/index.php/ru/about-ru/news-ru/42-auditorskij-otchet-za-2021-god</t>
  </si>
  <si>
    <t>Филиал компании "Эни Исатай Б.В."</t>
  </si>
  <si>
    <t>150541021605</t>
  </si>
  <si>
    <t>https://isatayoc.kz/company/about-company/</t>
  </si>
  <si>
    <t>ТОО "Транскомир"</t>
  </si>
  <si>
    <t>020640002348</t>
  </si>
  <si>
    <t>https://opi.dfo.kz/p/ru/DfoObjects/objects/teaser-view/25951?OptionName=ExtraData</t>
  </si>
  <si>
    <t>https://opi.dfo.kz/p/ru/DfoObjects/objects/teaser-view/25951?ElDossierTabId=AuditReports</t>
  </si>
  <si>
    <t>ТОО "Горно-рудная компания "Maralicha-Gold"</t>
  </si>
  <si>
    <t>130540013917</t>
  </si>
  <si>
    <t>https://opi.dfo.kz/p/ru/DfoObjects/objects/teaser-view/14229272?OptionName=ExtraData</t>
  </si>
  <si>
    <t>https://opi.dfo.kz/p/ru/DfoObjects/objects/teaser-view/14229272?ElDossierTabId=AuditReports</t>
  </si>
  <si>
    <t>ТОО "Ломоносовское"</t>
  </si>
  <si>
    <t>090240001724</t>
  </si>
  <si>
    <t>https://opi.dfo.kz/p/ru/DfoObjects/objects/teaser-view/29978?OptionName=ExtraData</t>
  </si>
  <si>
    <t>https://opi.dfo.kz/p/ru/DfoObjects/objects/teaser-view/29978?ElDossierTabId=AuditReports</t>
  </si>
  <si>
    <t>ТОО "Khan Tau Minerals"</t>
  </si>
  <si>
    <t>160440033646</t>
  </si>
  <si>
    <t>https://opi.dfo.kz/p/ru/DfoObjects/objects/teaser-view/18770269?OptionName=ExtraData</t>
  </si>
  <si>
    <t>https://opi.dfo.kz/p/ru/DfoObjects/objects/teaser-view/18770269?ElDossierTabId=AuditReports</t>
  </si>
  <si>
    <t>ТОО "Valdisere Mining (Вальдизер Майнинг)"</t>
  </si>
  <si>
    <t>170940001856</t>
  </si>
  <si>
    <t>https://opi.dfo.kz/p/ru/DfoObjects/objects/teaser-view/19006670?OptionName=ExtraData</t>
  </si>
  <si>
    <t>https://opi.dfo.kz/p/ru/DfoObjects/objects/teaser-view/19006670?ElDossierTabId=AuditReports</t>
  </si>
  <si>
    <t>ТОО "Сарыозен комир"</t>
  </si>
  <si>
    <t>170440006998</t>
  </si>
  <si>
    <t>https://opi.dfo.kz/p/ru/DfoObjects/objects/teaser-view/19002897?OptionName=ExtraData</t>
  </si>
  <si>
    <t>https://opi.dfo.kz/p/ru/DfoObjects/objects/teaser-view/19002897?ElDossierTabId=AuditReports</t>
  </si>
  <si>
    <t>ТОО "Эдельвейс +"</t>
  </si>
  <si>
    <t>000340006158</t>
  </si>
  <si>
    <t>https://opi.dfo.kz/p/ru/DfoObjects/objects/teaser-view/25948?OptionName=ExtraData</t>
  </si>
  <si>
    <t>https://opi.dfo.kz/p/ru/DfoObjects/objects/teaser-view/25948?ElDossierTabId=AuditReports</t>
  </si>
  <si>
    <t>ТОО "Компания "Жан и КС"</t>
  </si>
  <si>
    <t>130840013998</t>
  </si>
  <si>
    <t>https://opi.dfo.kz/p/ru/DfoObjects/objects/teaser-view/19003735?OptionName=ExtraData</t>
  </si>
  <si>
    <t>https://opi.dfo.kz/p/ru/DfoObjects/objects/teaser-view/19003735?ElDossierTabId=AuditReports</t>
  </si>
  <si>
    <t>ТОО "ИНТЭК 2012"</t>
  </si>
  <si>
    <t>120440026399</t>
  </si>
  <si>
    <t>Производство горношахтного и горнорудного оборудования</t>
  </si>
  <si>
    <t>https://intek-2012.inni.info/</t>
  </si>
  <si>
    <t>https://opi.dfo.kz/p/ru/DfoObjects/objects/teaser-view/19230305?ElDossierTabId=AuditReports</t>
  </si>
  <si>
    <t xml:space="preserve">ТОО "ЕвроХим - Каменковская нефтегазовая компания" </t>
  </si>
  <si>
    <t>160240001086</t>
  </si>
  <si>
    <t>https://opi.dfo.kz/p/ru/DfoObjects/objects/teaser-view/18540949?OptionName=ExtraData</t>
  </si>
  <si>
    <t>https://opi.dfo.kz/p/ru/DfoObjects/objects/teaser-view/18540949?ElDossierTabId=AuditReports</t>
  </si>
  <si>
    <t>ТОО "Масальский горно-обогатительный комбинат"</t>
  </si>
  <si>
    <t>071240019895</t>
  </si>
  <si>
    <t>добыча железных руд</t>
  </si>
  <si>
    <t>http://mgok.kz/ru/</t>
  </si>
  <si>
    <t>https://opi.dfo.kz/p/ru/DfoObjects/objects/teaser-view/25887?ElDossierTabId=AuditReports</t>
  </si>
  <si>
    <t>ТОО "Топливно-энергетическая компания "Беркут"</t>
  </si>
  <si>
    <t>050340008566</t>
  </si>
  <si>
    <t>Лигнит</t>
  </si>
  <si>
    <t>https://opi.dfo.kz/p/ru/DfoObjects/objects/teaser-view/26159?OptionName=ExtraData</t>
  </si>
  <si>
    <t>https://opi.dfo.kz/p/ru/DfoObjects/objects/teaser-view/26159?ElDossierTabId=AuditReports</t>
  </si>
  <si>
    <t>ТОО "Недра Ком"</t>
  </si>
  <si>
    <t>180440040325</t>
  </si>
  <si>
    <t>https://kompra.kz/organization/180440040325</t>
  </si>
  <si>
    <t>ТОО с иностранным участием "САТБОР"</t>
  </si>
  <si>
    <t>010340001258</t>
  </si>
  <si>
    <t>неметаллические руды</t>
  </si>
  <si>
    <t>https://opi.dfo.kz/p/ru/DfoObjects/objects/teaser-view/26087?OptionName=ExtraData</t>
  </si>
  <si>
    <t>https://opi.dfo.kz/p/ru/DfoObjects/objects/teaser-view/26087?ElDossierTabId=AuditReports</t>
  </si>
  <si>
    <t>ТОО "Мунайлы Казахстан"</t>
  </si>
  <si>
    <t>060940000469</t>
  </si>
  <si>
    <t>https://opi.dfo.kz/p/ru/DfoObjects/objects/teaser-view/26270?OptionName=ExtraData</t>
  </si>
  <si>
    <t>https://opi.dfo.kz/p/ru/DfoObjects/objects/teaser-view/26270?ElDossierTabId=AuditReports</t>
  </si>
  <si>
    <t>ТОО "IRG Kazakhstan" (Ай Эр Джи Казахстан)</t>
  </si>
  <si>
    <t>100440009266</t>
  </si>
  <si>
    <t>https://opi.dfo.kz/p/ru/DfoObjects/objects/teaser-view/14115680?OptionName=ExtraData</t>
  </si>
  <si>
    <t>https://opi.dfo.kz/p/ru/DfoObjects/objects/teaser-view/14115680?ElDossierTabId=AuditReports</t>
  </si>
  <si>
    <t>ТОО "Недра Капитал Сарыарка"</t>
  </si>
  <si>
    <t>151140021771</t>
  </si>
  <si>
    <t>Железомарганцевые руды</t>
  </si>
  <si>
    <t>https://opi.dfo.kz/p/ru/DfoObjects/objects/teaser-view/19437595?OptionName=ExtraData</t>
  </si>
  <si>
    <t>https://opi.dfo.kz/p/ru/DfoObjects/objects/teaser-view/19437595?ElDossierTabId=AuditReports</t>
  </si>
  <si>
    <t>ТОО "Ocean Petroleum"</t>
  </si>
  <si>
    <t>120640018028</t>
  </si>
  <si>
    <t>https://opi.dfo.kz/p/ru/DfoObjects/objects/teaser-view/18319549?OptionName=ExtraData</t>
  </si>
  <si>
    <t>https://opi.dfo.kz/p/ru/DfoObjects/objects/teaser-view/18319549?ElDossierTabId=AuditReports</t>
  </si>
  <si>
    <t>ТОО "МАРУМ ЖАР ГОЛД"</t>
  </si>
  <si>
    <t>021240005816</t>
  </si>
  <si>
    <t>Золото, Серебро </t>
  </si>
  <si>
    <t>https://opi.dfo.kz/p/ru/DfoObjects/objects/teaser-view/26141?OptionName=ExtraData</t>
  </si>
  <si>
    <t>https://opi.dfo.kz/p/ru/DfoObjects/objects/teaser-view/26141?ElDossierTabId=AuditReports</t>
  </si>
  <si>
    <t>ТОО "Сентас"</t>
  </si>
  <si>
    <t>131140022240</t>
  </si>
  <si>
    <t>https://opi.dfo.kz/p/ru/DfoObjects/objects/teaser-view/18165644?OptionName=ExtraData</t>
  </si>
  <si>
    <t>https://opi.dfo.kz/p/ru/DfoObjects/objects/teaser-view/18165644?ElDossierTabId=AuditReports</t>
  </si>
  <si>
    <t>ТОО "Казахстанская Рудная Компания"</t>
  </si>
  <si>
    <t>170440024341</t>
  </si>
  <si>
    <t>ТПИ</t>
  </si>
  <si>
    <t>https://qrq.kz/</t>
  </si>
  <si>
    <t>ТОО "ГАММА"</t>
  </si>
  <si>
    <t>950540001002</t>
  </si>
  <si>
    <t>ремонтные работы</t>
  </si>
  <si>
    <t>https://gamma-ltd.kz/</t>
  </si>
  <si>
    <t>ТОО "Zhanashyr Project (Жанашыр Проджект)"</t>
  </si>
  <si>
    <t>141240027594</t>
  </si>
  <si>
    <t>добыча обгащеной руды</t>
  </si>
  <si>
    <t>медная руда</t>
  </si>
  <si>
    <t>https://fa-fa.kz/company_info/?bin=141240027594</t>
  </si>
  <si>
    <t>ТОО "Ертіс Майнинг"</t>
  </si>
  <si>
    <t>160940009285</t>
  </si>
  <si>
    <t>медь, никель, кобальт, золото,платиноиды</t>
  </si>
  <si>
    <t>https://opi.dfo.kz/p/ru/DfoObjects/objects/teaser-view/19235951?OptionName=ExtraData</t>
  </si>
  <si>
    <t>https://opi.dfo.kz/p/ru/DfoObjects/objects/teaser-view/19235951?ElDossierTabId=AuditReports</t>
  </si>
  <si>
    <t>ТОО "IBM Gold"</t>
  </si>
  <si>
    <t>150540015194</t>
  </si>
  <si>
    <t>https://statsnet.co/companies/kz/20912741</t>
  </si>
  <si>
    <t>ТОО "Арман"</t>
  </si>
  <si>
    <t>980640000023</t>
  </si>
  <si>
    <t>Металлические руды</t>
  </si>
  <si>
    <t>https://statsnet.co/companies/kz/10396328</t>
  </si>
  <si>
    <t>ТОО "Жамбылмыс"</t>
  </si>
  <si>
    <t>160440004936</t>
  </si>
  <si>
    <t>https://opi.dfo.kz/p/ru/DfoObjects/objects/teaser-view/19235932?OptionName=ExtraData</t>
  </si>
  <si>
    <t>https://opi.dfo.kz/p/ru/DfoObjects/objects/teaser-view/19235932?ElDossierTabId=AuditReports</t>
  </si>
  <si>
    <t>ТОО "Демеу Кок-Тас"</t>
  </si>
  <si>
    <t>160440034159</t>
  </si>
  <si>
    <t>https://opi.dfo.kz/p/ru/DfoObjects/objects/teaser-view/18776855?OptionName=ExtraData</t>
  </si>
  <si>
    <t>https://opi.dfo.kz/p/ru/DfoObjects/objects/teaser-view/18776855?ElDossierTabId=AuditReports</t>
  </si>
  <si>
    <t xml:space="preserve">ТОО "КМГ- Устюрт" </t>
  </si>
  <si>
    <t>150540023402</t>
  </si>
  <si>
    <t>https://opi.dfo.kz/p/ru/DfoObjects/objects/teaser-view/18966646?OptionName=ExtraData</t>
  </si>
  <si>
    <t>https://opi.dfo.kz/p/ru/DfoObjects/objects/teaser-view/18966646?ElDossierTabId=AuditReports</t>
  </si>
  <si>
    <t>ТОО "ОН - ОЛЖА"</t>
  </si>
  <si>
    <t>020540000685</t>
  </si>
  <si>
    <t>https://on-olzha.all.biz/</t>
  </si>
  <si>
    <t>https://opi.dfo.kz/p/ru/DfoObjects/objects/teaser-view/25931?ElDossierTabId=AuditReports</t>
  </si>
  <si>
    <t>ТОО "ЖЕРЕК"</t>
  </si>
  <si>
    <t>020840000458</t>
  </si>
  <si>
    <t>https://opi.dfo.kz/p/ru/DfoObjects/objects/teaser-view/25964?OptionName=ExtraData</t>
  </si>
  <si>
    <t>https://opi.dfo.kz/p/ru/DfoObjects/objects/teaser-view/25964?ElDossierTabId=AuditReports</t>
  </si>
  <si>
    <t>ТОО "Горно-рудная компания "Восток"</t>
  </si>
  <si>
    <t>151040015951</t>
  </si>
  <si>
    <t>https://opi.dfo.kz/p/ru/DfoObjects/objects/teaser-view/19233642?OptionName=ExtraData</t>
  </si>
  <si>
    <t>https://opi.dfo.kz/p/ru/DfoObjects/objects/teaser-view/19233642?ElDossierTabId=AuditReports</t>
  </si>
  <si>
    <t>ТОО "Горнорудная компания "Maralicha""</t>
  </si>
  <si>
    <t>131240014684</t>
  </si>
  <si>
    <t>https://opi.dfo.kz/p/ru/DfoObjects/objects/teaser-view/18165396?OptionName=ExtraData</t>
  </si>
  <si>
    <t>https://opi.dfo.kz/p/ru/DfoObjects/objects/teaser-view/18165396?ElDossierTabId=AuditReports</t>
  </si>
  <si>
    <t>ТОО "Совместное предприятие "КОГОДАЙ"</t>
  </si>
  <si>
    <t>131140023615</t>
  </si>
  <si>
    <t>медь, сопутствующие металлы</t>
  </si>
  <si>
    <t>https://opi.dfo.kz/p/ru/DfoObjects/objects/teaser-view/14129875?OptionName=ExtraData</t>
  </si>
  <si>
    <t>https://opi.dfo.kz/p/ru/DfoObjects/objects/teaser-view/14129875?ElDossierTabId=AuditReports</t>
  </si>
  <si>
    <t>ТОО "Горно-рудная компания "Tuz""</t>
  </si>
  <si>
    <t>140740028588</t>
  </si>
  <si>
    <t>https://opi.dfo.kz/p/ru/DfoObjects/objects/teaser-view/18320784?OptionName=ExtraData</t>
  </si>
  <si>
    <t>https://opi.dfo.kz/p/ru/DfoObjects/objects/teaser-view/18320784?ElDossierTabId=AuditReports</t>
  </si>
  <si>
    <t>ТОО "АЛТЫН ЖИЕК"</t>
  </si>
  <si>
    <t>041240000086</t>
  </si>
  <si>
    <t>https://opi.dfo.kz/p/ru/DfoObjects/objects/teaser-view/25999?OptionName=ExtraData</t>
  </si>
  <si>
    <t>https://opi.dfo.kz/p/ru/DfoObjects/objects/teaser-view/25999?ElDossierTabId=AuditReports</t>
  </si>
  <si>
    <t>ТОО "ВаКaF engineering LTD" (БаКаФ инжиниринг ЛТД)</t>
  </si>
  <si>
    <t>040740000130</t>
  </si>
  <si>
    <t>https://opi.dfo.kz/p/ru/DfoObjects/objects/teaser-view/30274?OptionName=ExtraData</t>
  </si>
  <si>
    <t>https://opi.dfo.kz/p/ru/DfoObjects/objects/teaser-view/30274?ElDossierTabId=AuditReports</t>
  </si>
  <si>
    <t>ТОО "Норс Каспиан Ойл Девелопмент"</t>
  </si>
  <si>
    <t>061040008612</t>
  </si>
  <si>
    <t>https://opi.dfo.kz/p/ru/DfoObjects/objects/teaser-view/26273?OptionName=ExtraData</t>
  </si>
  <si>
    <t>https://opi.dfo.kz/p/ru/DfoObjects/objects/teaser-view/26273?ElDossierTabId=AuditReports</t>
  </si>
  <si>
    <t>ТОО "Майлишат Ресорсис"</t>
  </si>
  <si>
    <t>180940026279</t>
  </si>
  <si>
    <t>золотосодержащие руды</t>
  </si>
  <si>
    <t>https://opi.dfo.kz/p/ru/DfoObjects/objects/teaser-view/19183417?OptionName=ExtraData</t>
  </si>
  <si>
    <t>https://opi.dfo.kz/p/ru/DfoObjects/objects/teaser-view/19183417?ElDossierTabId=AuditReports</t>
  </si>
  <si>
    <t>ТОО "Аркленд Минералз"</t>
  </si>
  <si>
    <t>150240028998</t>
  </si>
  <si>
    <t>ТОО "Silicon mining"</t>
  </si>
  <si>
    <t>081240012710</t>
  </si>
  <si>
    <t>ОПИ</t>
  </si>
  <si>
    <t>https://qsamruk.kz/company/silicon-mining-llp</t>
  </si>
  <si>
    <t>https://opi.dfo.kz/p/ru/DfoObjects/objects/teaser-view/29989?ElDossierTabId=AuditReports</t>
  </si>
  <si>
    <t>ТОО "УШТОГАН"</t>
  </si>
  <si>
    <t>140840011001</t>
  </si>
  <si>
    <t>Графит, редкие металлы, благородные металлы</t>
  </si>
  <si>
    <t>https://opi.dfo.kz/p/ru/DfoObjects/objects/teaser-view/18913782?OptionName=ExtraData</t>
  </si>
  <si>
    <t>https://opi.dfo.kz/p/ru/DfoObjects/objects/teaser-view/18913782?ElDossierTabId=AuditReports</t>
  </si>
  <si>
    <t>ТОО "Tabys Operating"</t>
  </si>
  <si>
    <t>191140017780</t>
  </si>
  <si>
    <t>https://statsnet.co/companies/kz/52958562</t>
  </si>
  <si>
    <t>ТОО "Мархит"</t>
  </si>
  <si>
    <t>120740000207</t>
  </si>
  <si>
    <t>драгметаллы, редкие металлы</t>
  </si>
  <si>
    <t>https://opi.dfo.kz/p/ru/DfoObjects/objects/teaser-view/18523692?OptionName=ExtraData</t>
  </si>
  <si>
    <t>https://opi.dfo.kz/p/ru/DfoObjects/objects/teaser-view/18523692?ElDossierTabId=AuditReports</t>
  </si>
  <si>
    <t>ТОО "Каспиан Сервисез Инк-Казахстан" ("Caspian Services Inc-Kazakhstan")</t>
  </si>
  <si>
    <t>100940008870</t>
  </si>
  <si>
    <t>https://opi.dfo.kz/p/ru/DfoObjects/objects/teaser-view/28277?OptionName=ExtraData</t>
  </si>
  <si>
    <t>ТОО "СКИФ-4"</t>
  </si>
  <si>
    <t>041140007773</t>
  </si>
  <si>
    <t>https://opi.dfo.kz/p/ru/DfoObjects/objects/teaser-view/26194?OptionName=ExtraData</t>
  </si>
  <si>
    <t>https://opi.dfo.kz/p/ru/DfoObjects/objects/teaser-view/26194?ElDossierTabId=AuditReports</t>
  </si>
  <si>
    <t>ТОО "Актобе-Кен"</t>
  </si>
  <si>
    <t>111140004724</t>
  </si>
  <si>
    <t>https://opi.dfo.kz/p/ru/DfoObjects/objects/teaser-view/18994437?OptionName=ExtraData</t>
  </si>
  <si>
    <t>https://opi.dfo.kz/p/ru/DfoObjects/objects/teaser-view/18994437?ElDossierTabId=AuditReports</t>
  </si>
  <si>
    <t>ТОО "Володаровское PRP"</t>
  </si>
  <si>
    <t>080740018399</t>
  </si>
  <si>
    <t>https://gr5.gosreestr.kz/p/ru/GrObjects/objects/teaser-view/179772?OptionName=BlockGrObjectsExtraInformation</t>
  </si>
  <si>
    <t>ТОО "Арман 100"</t>
  </si>
  <si>
    <t>030140001511</t>
  </si>
  <si>
    <t>https://opi.dfo.kz/p/ru/DfoObjects/objects/teaser-view/25962?OptionName=ExtraData</t>
  </si>
  <si>
    <t>https://opi.dfo.kz/p/ru/DfoObjects/objects/teaser-view/25962?ElDossierTabId=AuditReports</t>
  </si>
  <si>
    <t>ТОО "ТБКИ-700"</t>
  </si>
  <si>
    <t>120640000095</t>
  </si>
  <si>
    <t>https://opi.dfo.kz/p/ru/DfoObjects/objects/teaser-view/14230336?OptionName=ExtraData</t>
  </si>
  <si>
    <t>https://opi.dfo.kz/p/ru/DfoObjects/objects/teaser-view/14230336?ElDossierTabId=AuditReports</t>
  </si>
  <si>
    <t>ТОО "НУР-БАЙКЕН"</t>
  </si>
  <si>
    <t>190840018296</t>
  </si>
  <si>
    <t>https://opi.dfo.kz/p/ru/DfoObjects/objects/teaser-view/19234199?OptionName=ExtraData</t>
  </si>
  <si>
    <t>https://opi.dfo.kz/p/ru/DfoObjects/objects/teaser-view/19234199?ElDossierTabId=AuditReports</t>
  </si>
  <si>
    <t>ТОО «Shagala Mining (Шагала Майнинг)»</t>
  </si>
  <si>
    <t>160340013816</t>
  </si>
  <si>
    <t>https://statsnet.co/companies/kz/12666749</t>
  </si>
  <si>
    <t>ТОО "Акмола-голд"</t>
  </si>
  <si>
    <t>070140001826</t>
  </si>
  <si>
    <t>https://opi.dfo.kz/p/ru/DfoObjects/objects/teaser-view/26133?OptionName=ExtraData</t>
  </si>
  <si>
    <t>https://opi.dfo.kz/p/ru/DfoObjects/objects/teaser-view/26133?ElDossierTabId=AuditReports</t>
  </si>
  <si>
    <t>ТОО "Inter Gold Capital" (Интер Голд Капитал)</t>
  </si>
  <si>
    <t>040840002864</t>
  </si>
  <si>
    <t>https://opi.dfo.kz/p/ru/DfoObjects/objects/teaser-view/26150?OptionName=ExtraData</t>
  </si>
  <si>
    <t>https://opi.dfo.kz/p/ru/DfoObjects/objects/teaser-view/26150?ElDossierTabId=AuditReports</t>
  </si>
  <si>
    <t>ТОО "Дюсембай Project"</t>
  </si>
  <si>
    <t>180540025147</t>
  </si>
  <si>
    <t>https://opi.dfo.kz/p/ru/DfoObjects/objects/teaser-view/18993951?OptionName=ExtraData</t>
  </si>
  <si>
    <t>https://opi.dfo.kz/p/ru/DfoObjects/objects/teaser-view/18993951?ElDossierTabId=AuditReports</t>
  </si>
  <si>
    <t>ТОО "Сарыарка-IRON"</t>
  </si>
  <si>
    <t>081040005691</t>
  </si>
  <si>
    <t>https://opi.dfo.kz/p/ru/DfoObjects/objects/teaser-view/29943?OptionName=ExtraData</t>
  </si>
  <si>
    <t>https://opi.dfo.kz/p/ru/DfoObjects/objects/teaser-view/29943?ElDossierTabId=AuditReports</t>
  </si>
  <si>
    <t>ТОО "Нефрит-2030"</t>
  </si>
  <si>
    <t>010940001557</t>
  </si>
  <si>
    <t>https://www.emis.com/php/company-profile/KZ/Nefrit-2030_Too__Nefrit-2030_Too__ru_3512344.html</t>
  </si>
  <si>
    <t>ТОО "Ертіс медь"</t>
  </si>
  <si>
    <t>141040003341</t>
  </si>
  <si>
    <t>медные руды</t>
  </si>
  <si>
    <t>https://opi.dfo.kz/p/ru/DfoObjects/objects/teaser-view/18313544?OptionName=ExtraData</t>
  </si>
  <si>
    <t>https://opi.dfo.kz/p/ru/DfoObjects/objects/teaser-view/18313544?ElDossierTabId=AuditReports</t>
  </si>
  <si>
    <t>АО "Дочернее предприятие "Актобе-Темир-ВС"</t>
  </si>
  <si>
    <t>030340000898</t>
  </si>
  <si>
    <t>Железные руды</t>
  </si>
  <si>
    <t>https://aktobetemirvs.kz/</t>
  </si>
  <si>
    <t>https://opi.dfo.kz/p/ru/DfoObjects/objects/teaser-view/26148?ElDossierTabId=AuditReports</t>
  </si>
  <si>
    <t>ТОО "KAZ ALTYN MINERALS"</t>
  </si>
  <si>
    <t>200140015786</t>
  </si>
  <si>
    <t>https://opi.dfo.kz/p/ru/DfoObjects/objects/teaser-view/19417893?OptionName=ExtraData</t>
  </si>
  <si>
    <t>https://opi.dfo.kz/p/ru/DfoObjects/objects/teaser-view/19417893?ElDossierTabId=AuditReports</t>
  </si>
  <si>
    <t>АО "ULMUS BESSHOKY (УЛМУС БЕСШОКЫ)"</t>
  </si>
  <si>
    <t>131140027330</t>
  </si>
  <si>
    <t>Цветные, благородные металлы</t>
  </si>
  <si>
    <t>https://opi.dfo.kz/p/ru/DfoObjects/objects/teaser-view/18317875?OptionName=ExtraData</t>
  </si>
  <si>
    <t>https://opi.dfo.kz/p/ru/DfoObjects/objects/teaser-view/18317875?ElDossierTabId=AuditReports</t>
  </si>
  <si>
    <t>ТОО "SK WATER SOLUTIONS"</t>
  </si>
  <si>
    <t>130540005550</t>
  </si>
  <si>
    <t>аренда</t>
  </si>
  <si>
    <t>https://opi.dfo.kz/p/ru/DfoObjects/objects/teaser-view/14073909?OptionName=ExtraData</t>
  </si>
  <si>
    <t>https://opi.dfo.kz/p/ru/DfoObjects/objects/teaser-view/14073909?ElDossierTabId=AuditReports</t>
  </si>
  <si>
    <t>ТОО "Казахская угольная энергетическая компания"</t>
  </si>
  <si>
    <t>150840002867</t>
  </si>
  <si>
    <t>https://opi.dfo.kz/p/ru/DfoObjects/objects/teaser-view/18544489?OptionName=ExtraData</t>
  </si>
  <si>
    <t>https://opi.dfo.kz/p/ru/DfoObjects/objects/teaser-view/18544489?ElDossierTabId=AuditReports</t>
  </si>
  <si>
    <t>ТОО "ALAYGYR GOLD"</t>
  </si>
  <si>
    <t>160640011266</t>
  </si>
  <si>
    <t>https://opi.dfo.kz/p/ru/DfoObjects/objects/teaser-view/18780731?OptionName=ExtraData</t>
  </si>
  <si>
    <t>https://opi.dfo.kz/p/ru/DfoObjects/objects/teaser-view/18780731?ElDossierTabId=AuditReports</t>
  </si>
  <si>
    <t>ТОО "ГПК Горизонт"</t>
  </si>
  <si>
    <t>050540006293</t>
  </si>
  <si>
    <t>https://opi.dfo.kz/p/ru/DfoObjects/objects/teaser-view/29685?OptionName=ExtraData</t>
  </si>
  <si>
    <t>https://opi.dfo.kz/p/ru/DfoObjects/objects/teaser-view/29685?ElDossierTabId=AuditReports</t>
  </si>
  <si>
    <t>Филиал «КННК Казахстан Б.В.»</t>
  </si>
  <si>
    <t>130941014271</t>
  </si>
  <si>
    <t>https://fa-fa.kz/company_info/?bin=130941014271</t>
  </si>
  <si>
    <t>ТОО "Боке"</t>
  </si>
  <si>
    <t>080840017304</t>
  </si>
  <si>
    <t>https://opi.dfo.kz/p/ru/DfoObjects/objects/teaser-view/29858?flGlobalObjectId=66932&amp;OptionName=Contacts</t>
  </si>
  <si>
    <t>https://opi.dfo.kz/p/ru/DfoObjects/objects/teaser-view/29858?ElDossierTabId=AuditReports</t>
  </si>
  <si>
    <t>ТОО "Алтын Кокус"</t>
  </si>
  <si>
    <t>131140006685</t>
  </si>
  <si>
    <t>https://opi.dfo.kz/p/ru/DfoObjects/objects/teaser-view/18996416?OptionName=ExtraData</t>
  </si>
  <si>
    <t>https://opi.dfo.kz/p/ru/DfoObjects/objects/teaser-view/18996416?ElDossierTabId=AuditReports</t>
  </si>
  <si>
    <t>ТОО "East Mineral Resources"</t>
  </si>
  <si>
    <t>140140030667</t>
  </si>
  <si>
    <t>https://opi.dfo.kz/p/ru/DfoObjects/objects/teaser-view/19003720?OptionName=ExtraData</t>
  </si>
  <si>
    <t>https://opi.dfo.kz/p/ru/DfoObjects/objects/teaser-view/19003720?ElDossierTabId=AuditReports</t>
  </si>
  <si>
    <t>ТОО "Суровский Ресорсис"</t>
  </si>
  <si>
    <t>180940026180</t>
  </si>
  <si>
    <t>https://opi.dfo.kz/p/ru/DfoObjects/objects/teaser-view/19183837?OptionName=ExtraData</t>
  </si>
  <si>
    <t>https://opi.dfo.kz/p/ru/DfoObjects/objects/teaser-view/19183837?ElDossierTabId=AuditReports</t>
  </si>
  <si>
    <t>ТОО "Горно-добывающее предприятие Байлюсты-Алтын"</t>
  </si>
  <si>
    <t>030840000856</t>
  </si>
  <si>
    <t>драгметаллы, руды редких металлов</t>
  </si>
  <si>
    <t>https://statsnet.co/companies/kz/141821</t>
  </si>
  <si>
    <t>ТОО "ТАСКАРА"</t>
  </si>
  <si>
    <t>950340000433</t>
  </si>
  <si>
    <t>https://opi.dfo.kz/p/ru/DfoObjects/objects/teaser-view/25917?OptionName=ExtraData</t>
  </si>
  <si>
    <t>https://opi.dfo.kz/p/ru/DfoObjects/objects/teaser-view/25917?ElDossierTabId=AuditReports</t>
  </si>
  <si>
    <t>ТОО "Техногран-Актобе"</t>
  </si>
  <si>
    <t>011140007728</t>
  </si>
  <si>
    <t>https://opi.dfo.kz/p/ru/DfoObjects/objects/teaser-view/18547907?OptionName=ExtraData</t>
  </si>
  <si>
    <t>https://opi.dfo.kz/p/ru/DfoObjects/objects/teaser-view/18547907?ElDossierTabId=AuditReports</t>
  </si>
  <si>
    <t>ТОО "FerrumConstruction"</t>
  </si>
  <si>
    <t>100240015580</t>
  </si>
  <si>
    <t>https://kompra.kz/organization/100240015580</t>
  </si>
  <si>
    <t xml:space="preserve">ТОО "RAMCO Oil". </t>
  </si>
  <si>
    <t>180640033385</t>
  </si>
  <si>
    <t>https://opi.dfo.kz/p/ru/DfoObjects/objects/teaser-view/18546320?OptionName=ExtraData</t>
  </si>
  <si>
    <t>https://opi.dfo.kz/p/ru/DfoObjects/objects/teaser-view/18546320?ElDossierTabId=AuditReports</t>
  </si>
  <si>
    <t>ТОО "Сарыарка-ENERGY"</t>
  </si>
  <si>
    <t>081040008201</t>
  </si>
  <si>
    <t>https://opi.dfo.kz/p/ru/DfoObjects/objects/teaser-view/29940?OptionName=ExtraData</t>
  </si>
  <si>
    <t>https://opi.dfo.kz/p/ru/DfoObjects/objects/teaser-view/29940?ElDossierTabId=AuditReports</t>
  </si>
  <si>
    <t>ТОО "АВТОТРАНССЕРВИС"</t>
  </si>
  <si>
    <t>980740001719</t>
  </si>
  <si>
    <t>Никель, кобальт</t>
  </si>
  <si>
    <t>https://opi.dfo.kz/p/ru/DfoObjects/objects/teaser-view/26214?OptionName=ExtraData</t>
  </si>
  <si>
    <t>https://opi.dfo.kz/p/ru/DfoObjects/objects/teaser-view/26214?ElDossierTabId=AuditReports</t>
  </si>
  <si>
    <t>ТОО "ТУран Барлау"</t>
  </si>
  <si>
    <t>010540001631</t>
  </si>
  <si>
    <t>https://opi.dfo.kz/p/ru/DfoObjects/objects/teaser-view/26093?RevisionId=0&amp;ReportNodeId=2147483645&amp;PluginId=3edf0aba2bfd408b94e0392269ca7b14&amp;ReportId=60038923</t>
  </si>
  <si>
    <t>https://opi.dfo.kz/p/ru/DfoObjects/objects/teaser-view/26093?ElDossierTabId=AuditReports</t>
  </si>
  <si>
    <t>ТОО "STAR ASIAN MINING COMPANY" (СТАР АЗИАН МАЙНИНГ КОМПАНИЯ)</t>
  </si>
  <si>
    <t>170840029043</t>
  </si>
  <si>
    <t>разведочное бурение</t>
  </si>
  <si>
    <t>https://fa-fa.kz/company_info/?bin=170840029043</t>
  </si>
  <si>
    <t>ТОО "Горнорудная компания "Сары Арка"</t>
  </si>
  <si>
    <t>090440000644</t>
  </si>
  <si>
    <t>https://b2bhint.com/ru/company/kz/gornorudnaya-kompaniya-sary-arka--090440000644</t>
  </si>
  <si>
    <t>ТОО "СП "Батыстау"</t>
  </si>
  <si>
    <t>160640017215</t>
  </si>
  <si>
    <t>добыча и обогащение</t>
  </si>
  <si>
    <t>https://opi.dfo.kz/p/ru/DfoObjects/objects/teaser-view/19673623?OptionName=ExtraData</t>
  </si>
  <si>
    <t>https://opi.dfo.kz/p/ru/DfoObjects/objects/teaser-view/19673623?ElDossierTabId=AuditReports</t>
  </si>
  <si>
    <t>ТОО "Альголд"</t>
  </si>
  <si>
    <t>131140024168</t>
  </si>
  <si>
    <t>Руды цветных металлов</t>
  </si>
  <si>
    <t>https://opi.dfo.kz/p/ru/DfoObjects/objects/teaser-view/18320903?OptionName=ExtraData</t>
  </si>
  <si>
    <t>https://opi.dfo.kz/p/ru/DfoObjects/objects/teaser-view/18320903?ElDossierTabId=AuditReports</t>
  </si>
  <si>
    <t>ТОО "Озерное Project"</t>
  </si>
  <si>
    <t>180440042084</t>
  </si>
  <si>
    <t xml:space="preserve"> Медная руда</t>
  </si>
  <si>
    <t>https://opi.dfo.kz/p/ru/DfoObjects/objects/teaser-view/18993986?OptionName=ExtraData</t>
  </si>
  <si>
    <t>https://opi.dfo.kz/p/ru/DfoObjects/objects/teaser-view/18993986?ElDossierTabId=AuditReports</t>
  </si>
  <si>
    <t>ТОО "Kurumsak Minerals (Курумсак Минералс)"</t>
  </si>
  <si>
    <t>160240011727</t>
  </si>
  <si>
    <t>Неметаллические руды</t>
  </si>
  <si>
    <t>https://opi.dfo.kz/p/ru/DfoObjects/objects/teaser-view/18997620?OptionName=ExtraData</t>
  </si>
  <si>
    <t>https://opi.dfo.kz/p/ru/DfoObjects/objects/teaser-view/18997620?ElDossierTabId=AuditReports</t>
  </si>
  <si>
    <t xml:space="preserve">ТОО "ПОЗИТИВ Инвест" </t>
  </si>
  <si>
    <t>080240003372</t>
  </si>
  <si>
    <t>https://fa-fa.kz/company_info/?bin=080240003372</t>
  </si>
  <si>
    <t>ТОО «КАРБОНАТ»</t>
  </si>
  <si>
    <t>050540005871</t>
  </si>
  <si>
    <t>Углеродные Массы</t>
  </si>
  <si>
    <t>https://pk.uchet.kz/c/bin/050540005871/</t>
  </si>
  <si>
    <t>ТОО "Qaz Mining Company (QMC)"</t>
  </si>
  <si>
    <t>011240005785</t>
  </si>
  <si>
    <t>https://kompra.kz/organization/011240005785</t>
  </si>
  <si>
    <t>ТОО "Sabtech Jartas Mining"</t>
  </si>
  <si>
    <t>100240000225</t>
  </si>
  <si>
    <t>https://opi.dfo.kz/p/ru/DfoObjects/objects/teaser-view/30269?OptionName=ExtraData</t>
  </si>
  <si>
    <t>https://opi.dfo.kz/p/ru/DfoObjects/objects/teaser-view/30269?ElDossierTabId=AuditReports</t>
  </si>
  <si>
    <t>ТОО "KGOLD"</t>
  </si>
  <si>
    <t>141140023904</t>
  </si>
  <si>
    <t>https://opi.dfo.kz/p/ru/DfoObjects/objects/teaser-view/19236748?OptionName=ExtraData</t>
  </si>
  <si>
    <t>https://opi.dfo.kz/p/ru/DfoObjects/objects/teaser-view/19236748?ElDossierTabId=AuditReports</t>
  </si>
  <si>
    <t>ТОО "СП "КИЯКТЫ КОМИР"</t>
  </si>
  <si>
    <t>160940003622</t>
  </si>
  <si>
    <t>https://opi.dfo.kz/p/ru/DfoObjects/objects/teaser-view/19004711?OptionName=ExtraData</t>
  </si>
  <si>
    <t>ТОО "TS Minerals"</t>
  </si>
  <si>
    <t>190740008969</t>
  </si>
  <si>
    <t>https://statsnet.co/companies/kz/13373436</t>
  </si>
  <si>
    <t>ТОО "Almaly Gold Operating"</t>
  </si>
  <si>
    <t>180740001107</t>
  </si>
  <si>
    <t>https://opi.dfo.kz/p/ru/DfoObjects/objects/teaser-view/19001410?OptionName=ExtraData</t>
  </si>
  <si>
    <t>https://opi.dfo.kz/p/ru/DfoObjects/objects/teaser-view/19001410?ElDossierTabId=AuditReports</t>
  </si>
  <si>
    <t>ТОО "Тау-Кен Прогресс"</t>
  </si>
  <si>
    <t>140440008838</t>
  </si>
  <si>
    <t>Золотосодержашие руды</t>
  </si>
  <si>
    <t>https://opi.dfo.kz/p/ru/DfoObjects/objects/teaser-view/18161986?RevisionId=0&amp;ReportNodeId=1&amp;PluginId=3edf0aba2bfd408b94e0392269ca7b14&amp;ReportId=60351972</t>
  </si>
  <si>
    <t>https://opi.dfo.kz/p/ru/DfoObjects/objects/teaser-view/18161986?ElDossierTabId=AuditReports</t>
  </si>
  <si>
    <t>ТОО "Производственно-коммерческая фирма "Баур-компани"</t>
  </si>
  <si>
    <t>930740001244</t>
  </si>
  <si>
    <t>продажи</t>
  </si>
  <si>
    <t>техническая поддержка в горнодобывающей отрасли</t>
  </si>
  <si>
    <t>https://ba.prgapp.kz/company/207012</t>
  </si>
  <si>
    <t>ТОО "КазБурОперэйтинг"</t>
  </si>
  <si>
    <t>140540002844</t>
  </si>
  <si>
    <t>https://b2bhint.com/en/company/kz/kazburoperejting--140540002844</t>
  </si>
  <si>
    <t>ТОО "Бенкала Cuprum Project"</t>
  </si>
  <si>
    <t>180740020331</t>
  </si>
  <si>
    <t>Медные руды</t>
  </si>
  <si>
    <t>https://opi.dfo.kz/p/ru/DfoObjects/objects/teaser-view/18993926?OptionName=ExtraData</t>
  </si>
  <si>
    <t>https://opi.dfo.kz/p/ru/DfoObjects/objects/teaser-view/18993926?ElDossierTabId=AuditReports</t>
  </si>
  <si>
    <t>Частная компания North Gold Mining Limited</t>
  </si>
  <si>
    <t>190640900203</t>
  </si>
  <si>
    <t>добыча полезных ископаемых</t>
  </si>
  <si>
    <t>https://wikicity.kz/kz/entity/190640900203</t>
  </si>
  <si>
    <t>ТОО "Сузак Фосфат"</t>
  </si>
  <si>
    <t>170840011047</t>
  </si>
  <si>
    <t>Обрабатывающая промышленность</t>
  </si>
  <si>
    <t>Фосфориты</t>
  </si>
  <si>
    <t>https://statsnet.co/companies/kz/52450160</t>
  </si>
  <si>
    <t>ТОО "SCS-Holding"</t>
  </si>
  <si>
    <t>080540000369</t>
  </si>
  <si>
    <t>ТОО "ГИС-КАСПИЙ"</t>
  </si>
  <si>
    <t>001040003899</t>
  </si>
  <si>
    <t>недвижимое имущество</t>
  </si>
  <si>
    <t>https://www.emis.com/php/company-profile/KZ/Gis-Caspy_TOO__%D0%93%D0%B8%D1%81-%D0%9A%D0%B0%D1%81%D0%BF%D0%B8%D0%B9_%D0%A2%D0%9E%D0%9E__ru_8606156.html</t>
  </si>
  <si>
    <t>ТОО "Алешинское"</t>
  </si>
  <si>
    <t>171240017909</t>
  </si>
  <si>
    <t>https://opi.dfo.kz/p/ru/DfoObjects/objects/teaser-view/18990092?flGlobalObjectId=79633&amp;OptionName=Contacts</t>
  </si>
  <si>
    <t>https://opi.dfo.kz/p/ru/DfoObjects/objects/teaser-view/18990092?ElDossierTabId=AuditReports</t>
  </si>
  <si>
    <t>ТОО "Ертiс Нугрим"</t>
  </si>
  <si>
    <t>160540013219</t>
  </si>
  <si>
    <t>Медь, золото</t>
  </si>
  <si>
    <t>https://opi.dfo.kz/p/ru/DfoObjects/objects/teaser-view/18529335?OptionName=ExtraData</t>
  </si>
  <si>
    <t>https://opi.dfo.kz/p/ru/DfoObjects/objects/teaser-view/18529335?ElDossierTabId=AuditReports</t>
  </si>
  <si>
    <t>ТОО "Кияктытемир"</t>
  </si>
  <si>
    <t>160340000715</t>
  </si>
  <si>
    <t>https://kompra.kz/organization/kijaktytemir-too_160340000715</t>
  </si>
  <si>
    <t>ТОО "СП "Камкор-Сарыарка"</t>
  </si>
  <si>
    <t>120640015413</t>
  </si>
  <si>
    <t>https://opi.dfo.kz/p/ru/DfoObjects/objects/teaser-view/19663602?OptionName=ExtraData</t>
  </si>
  <si>
    <t>https://opi.dfo.kz/p/ru/DfoObjects/objects/teaser-view/19663602?ElDossierTabId=AuditReports</t>
  </si>
  <si>
    <t>ТОО "DP ENERGY (ДиПи ЭНЕРДЖИ)"</t>
  </si>
  <si>
    <t>170840003790</t>
  </si>
  <si>
    <t>https://opi.dfo.kz/p/ru/DfoObjects/objects/teaser-view/19225486?OptionName=ExtraData</t>
  </si>
  <si>
    <t>ТОО "Шокпар-Гагаринское"</t>
  </si>
  <si>
    <t>140340024560</t>
  </si>
  <si>
    <t>https://forbes.kz/process/tau-ken_samruk_otchujdaet_too_shokpar-gagarinskoe#:~:text=%D0%9A%D1%80%D0%B0%D1%82%D0%BA%D0%B0%D1%8F%20%D0%B8%D0%BD%D1%84%D0%BE%D1%80%D0%BC%D0%B0%D1%86%D0%B8%D1%8F%20%D0%BF%D0%BE%20%D0%A2%D0%9E%D0%9E%20%C2%AB%D0%A8%D0%BE%D0%BA%D0%BF%D0%B0%D1%80%2D%D0%93%D0%B0%D0%B3%D0%B0%D1%80%D0%B8%D0%BD%D1%81%D0%BA%D0%BE%D0%B5%C2%BB%3A,%D0%BE%D1%80%D0%B3%D0%B0%D0%BD%D0%B8%D0%B7%D0%B0%D1%86%D0%B8%D0%B5%D0%B9%20%D0%90%D0%9E%20%C2%AB%D0%9D%D0%93%D0%9A%20%C2%AB%D0%A2%D0%B0%D1%83%2D%D0%9A%D0%B5%D0%BD%20%D0%A1%D0%B0%D0%BC%D1%80%D1%83%D0%BA%C2%BB</t>
  </si>
  <si>
    <t>ТОО "Алтынказган Project"</t>
  </si>
  <si>
    <t>171240018848</t>
  </si>
  <si>
    <t>Медная Руда</t>
  </si>
  <si>
    <t>https://statsnet.co/companies/kz/31068549</t>
  </si>
  <si>
    <t>https://opi.dfo.kz/p/ru/DfoObjects/objects/teaser-view/19225486?ElDossierTabId=AuditReports</t>
  </si>
  <si>
    <t>ТОО "GEO-VITA"</t>
  </si>
  <si>
    <t>151240003093</t>
  </si>
  <si>
    <t>https://fa-fa.ru/company_info/?bin=151240003093</t>
  </si>
  <si>
    <t>ТОО "Итауыз Project"</t>
  </si>
  <si>
    <t>171240018580</t>
  </si>
  <si>
    <t>https://opi.dfo.kz/p/ru/DfoObjects/objects/teaser-view/18994224?OptionName=ExtraData</t>
  </si>
  <si>
    <t>https://opi.dfo.kz/p/ru/DfoObjects/objects/teaser-view/18994224?ElDossierTabId=AuditReports</t>
  </si>
  <si>
    <t>ТОО "RAMCO Oil Shubar"</t>
  </si>
  <si>
    <t>190240004610</t>
  </si>
  <si>
    <t>ТОО "АСТАНА-ТАЙМ"</t>
  </si>
  <si>
    <t>110140013265</t>
  </si>
  <si>
    <t>https://statsnet.co/companies/kz/27184656</t>
  </si>
  <si>
    <t>ТОО "Minerals Gold"</t>
  </si>
  <si>
    <t>180740012945</t>
  </si>
  <si>
    <t>https://statsnet.co/companies/kz/44622080</t>
  </si>
  <si>
    <t>ТОО "NBK Mining Technologies"</t>
  </si>
  <si>
    <t>090940000593</t>
  </si>
  <si>
    <t>https://pk.uchet.kz/c/bin/090940000593/</t>
  </si>
  <si>
    <t>ТОО "Кен шуак"</t>
  </si>
  <si>
    <t>161040004442</t>
  </si>
  <si>
    <t>золото, медь</t>
  </si>
  <si>
    <t>https://opi.dfo.kz/p/ru/DfoObjects/objects/teaser-view/18743880?OptionName=ExtraData</t>
  </si>
  <si>
    <t>https://opi.dfo.kz/p/ru/DfoObjects/objects/teaser-view/18743880?ElDossierTabId=AuditReports</t>
  </si>
  <si>
    <t>ТОО "Уштаган Gold"</t>
  </si>
  <si>
    <t>170640011238</t>
  </si>
  <si>
    <t>https://opi.dfo.kz/p/ru/DfoObjects/objects/teaser-view/18777465?OptionName=ExtraData</t>
  </si>
  <si>
    <t>https://opi.dfo.kz/p/ru/DfoObjects/objects/teaser-view/18777465?ElDossierTabId=AuditReports</t>
  </si>
  <si>
    <t>АО "Горно-химическая компания "УШГЕР"</t>
  </si>
  <si>
    <t>090740018112</t>
  </si>
  <si>
    <t>https://opi.dfo.kz/p/ru/DfoObjects/objects/teaser-view/29823?OptionName=ExtraData</t>
  </si>
  <si>
    <t>https://opi.dfo.kz/p/ru/DfoObjects/objects/teaser-view/29823?ElDossierTabId=AuditReports</t>
  </si>
  <si>
    <t>ТОО "ОТАЙ"</t>
  </si>
  <si>
    <t>160540026687</t>
  </si>
  <si>
    <t>https://opi.dfo.kz/p/ru/DfoObjects/objects/teaser-view/18350935?OptionName=ExtraData</t>
  </si>
  <si>
    <t>https://opi.dfo.kz/p/ru/DfoObjects/objects/teaser-view/18350935?ElDossierTabId=AuditReports</t>
  </si>
  <si>
    <t>ТОО "Инжиниринговая компания "Горное дело"</t>
  </si>
  <si>
    <t>110240014930</t>
  </si>
  <si>
    <t>https://statsnet.co/companies/kz/38317088</t>
  </si>
  <si>
    <t>ТОО "Карабайбулак GOLDMINING"</t>
  </si>
  <si>
    <t>190840023222</t>
  </si>
  <si>
    <t>Драгметаллы и руды редких металлов</t>
  </si>
  <si>
    <t>https://opi.dfo.kz/p/ru/DfoObjects/objects/teaser-view/19237244?OptionName=ExtraData</t>
  </si>
  <si>
    <t>https://opi.dfo.kz/p/ru/DfoObjects/objects/teaser-view/19237244?ElDossierTabId=AuditReports</t>
  </si>
  <si>
    <t>АО "Акбакайский горно-металлургический комбинат"</t>
  </si>
  <si>
    <t>941240000391</t>
  </si>
  <si>
    <t>https://opi.dfo.kz/p/ru/DfoObjects/objects/teaser-view/26371?OptionName=ExtraData</t>
  </si>
  <si>
    <t>https://opi.dfo.kz/p/ru/DfoObjects/objects/teaser-view/26371?ElDossierTabId=AuditReports</t>
  </si>
  <si>
    <t>ТОО "OilGasProject"</t>
  </si>
  <si>
    <t>121240005173</t>
  </si>
  <si>
    <t>нефть,газ</t>
  </si>
  <si>
    <t>https://statsnet.co/companies/kz/16631366</t>
  </si>
  <si>
    <t>ТОО "Надеждинское"</t>
  </si>
  <si>
    <t>150140016792</t>
  </si>
  <si>
    <t>железные руды</t>
  </si>
  <si>
    <t>https://opi.dfo.kz/p/ru/DfoObjects/objects/teaser-view/18316099?OptionName=ExtraData</t>
  </si>
  <si>
    <t>https://opi.dfo.kz/p/ru/DfoObjects/objects/teaser-view/18316099?ElDossierTabId=AuditReports</t>
  </si>
  <si>
    <t xml:space="preserve">ТОО "Бозоба Ойл" </t>
  </si>
  <si>
    <t>190540010061</t>
  </si>
  <si>
    <t>https://opi.dfo.kz/p/ru/DfoObjects/objects/teaser-view/19230387?OptionName=ExtraData</t>
  </si>
  <si>
    <t>https://opi.dfo.kz/p/ru/DfoObjects/objects/teaser-view/19230387?ElDossierTabId=AuditReports</t>
  </si>
  <si>
    <t>ТОО "Талдыкөл көмір"</t>
  </si>
  <si>
    <t>130440011174</t>
  </si>
  <si>
    <t>https://opi.dfo.kz/p/ru/DfoObjects/objects/teaser-view/18164684?OptionName=ExtraData</t>
  </si>
  <si>
    <t>ТОО "Асыл Ресорсес"</t>
  </si>
  <si>
    <t>140840011577</t>
  </si>
  <si>
    <t>https://statsnet.co/companies/kz/40564686</t>
  </si>
  <si>
    <t>ТОО "Директ"</t>
  </si>
  <si>
    <t>000340000446</t>
  </si>
  <si>
    <t>https://opi.dfo.kz/p/ru/DfoObjects/objects/teaser-view/29968?OptionName=ExtraData</t>
  </si>
  <si>
    <t>https://opi.dfo.kz/p/ru/DfoObjects/objects/teaser-view/29968?ElDossierTabId=AuditReports</t>
  </si>
  <si>
    <t>ТОО "Достау-Литос"</t>
  </si>
  <si>
    <t>021240001754</t>
  </si>
  <si>
    <t>http://baritkz.kz/</t>
  </si>
  <si>
    <t>ТОО "Белогорское"</t>
  </si>
  <si>
    <t>160540026865</t>
  </si>
  <si>
    <t>https://opi.dfo.kz/p/ru/DfoObjects/objects/teaser-view/18385172?OptionName=ExtraData</t>
  </si>
  <si>
    <t>https://opi.dfo.kz/p/ru/DfoObjects/objects/teaser-view/18385172?ElDossierTabId=AuditReports</t>
  </si>
  <si>
    <t>ТОО "Кокел Мунай"</t>
  </si>
  <si>
    <t>060240013217</t>
  </si>
  <si>
    <t>https://kompra.kz/organization/060240013217</t>
  </si>
  <si>
    <t>ТОО "Lacus Mining" (Лакус Майнинг)"</t>
  </si>
  <si>
    <t>170140010688</t>
  </si>
  <si>
    <t>https://opi.dfo.kz/p/ru/DfoObjects/objects/teaser-view/19004709?OptionName=ExtraData</t>
  </si>
  <si>
    <t>https://opi.dfo.kz/p/ru/DfoObjects/objects/teaser-view/19004709?ElDossierTabId=AuditReports</t>
  </si>
  <si>
    <t>ТОО "Бирюк Алтын"</t>
  </si>
  <si>
    <t>160440006758</t>
  </si>
  <si>
    <t>драгоценные камни</t>
  </si>
  <si>
    <t>https://opi.dfo.kz/p/ru/DfoObjects/objects/teaser-view/18306956?OptionName=ExtraData</t>
  </si>
  <si>
    <t>https://opi.dfo.kz/p/ru/DfoObjects/objects/teaser-view/18306956?ElDossierTabId=AuditReports</t>
  </si>
  <si>
    <t>ТОО "Alfa Cuprum"</t>
  </si>
  <si>
    <t>160440002547</t>
  </si>
  <si>
    <t>медьсодержащие  руды</t>
  </si>
  <si>
    <t>https://opi.dfo.kz/p/ru/DfoObjects/objects/teaser-view/18537221?OptionName=ExtraData</t>
  </si>
  <si>
    <t>https://opi.dfo.kz/p/ru/DfoObjects/objects/teaser-view/18537221?ElDossierTabId=AuditReports</t>
  </si>
  <si>
    <t>ТОО "КУЛАН ТБ"</t>
  </si>
  <si>
    <t>010240004992</t>
  </si>
  <si>
    <t>https://opi.dfo.kz/p/ru/DfoObjects/objects/teaser-view/26083?OptionName=ExtraData</t>
  </si>
  <si>
    <t>https://opi.dfo.kz/p/ru/DfoObjects/objects/teaser-view/26083?ElDossierTabId=AuditReports</t>
  </si>
  <si>
    <t>ТОО "СП Комсомольское"</t>
  </si>
  <si>
    <t>161140029510</t>
  </si>
  <si>
    <t>драгоценные камни, полудрагоценные камни, самоцветы, янтарь</t>
  </si>
  <si>
    <t>https://opi.dfo.kz/p/ru/DfoObjects/objects/teaser-view/18613052?OptionName=ExtraData</t>
  </si>
  <si>
    <t>https://opi.dfo.kz/p/ru/DfoObjects/objects/teaser-view/18613052?ElDossierTabId=AuditReports</t>
  </si>
  <si>
    <t>ТОО "Караоба-2005"</t>
  </si>
  <si>
    <t>040940001710</t>
  </si>
  <si>
    <t xml:space="preserve">Вольфрам  </t>
  </si>
  <si>
    <t>https://opi.dfo.kz/p/ru/DfoObjects/objects/teaser-view/25988?OptionName=ExtraData</t>
  </si>
  <si>
    <t>https://opi.dfo.kz/p/ru/DfoObjects/objects/teaser-view/25988?ElDossierTabId=AuditReports</t>
  </si>
  <si>
    <t>ТОО "АТП-1"</t>
  </si>
  <si>
    <t>060140016258</t>
  </si>
  <si>
    <t>золото, полиметаллы</t>
  </si>
  <si>
    <t>https://opi.dfo.kz/p/ru/DfoObjects/objects/teaser-view/19232314?OptionName=ExtraData</t>
  </si>
  <si>
    <t>https://opi.dfo.kz/p/ru/DfoObjects/objects/teaser-view/19232314?ElDossierTabId=AuditReports</t>
  </si>
  <si>
    <t>ТОО "Dala Mining" (Дала Майнинг)</t>
  </si>
  <si>
    <t>050640001395</t>
  </si>
  <si>
    <t>молибден,вольфрам</t>
  </si>
  <si>
    <t>https://opi.dfo.kz/p/ru/DfoObjects/objects/teaser-view/26231?OptionName=ExtraData</t>
  </si>
  <si>
    <t>https://opi.dfo.kz/p/ru/DfoObjects/objects/teaser-view/26231?ElDossierTabId=AuditReports</t>
  </si>
  <si>
    <t>ТОО "Turan mining Group"</t>
  </si>
  <si>
    <t>180540006765</t>
  </si>
  <si>
    <t>руды цветных металлов</t>
  </si>
  <si>
    <t>https://opi.dfo.kz/p/ru/DfoObjects/objects/teaser-view/18999265?OptionName=ExtraData</t>
  </si>
  <si>
    <t>https://opi.dfo.kz/p/ru/DfoObjects/objects/teaser-view/18999265?ElDossierTabId=AuditReports</t>
  </si>
  <si>
    <t>ТОО "Нурсат-Бауыр и К"</t>
  </si>
  <si>
    <t>010140000034</t>
  </si>
  <si>
    <t>https://opi.dfo.kz/p/ru/DfoObjects/objects/teaser-view/26111?OptionName=ExtraData</t>
  </si>
  <si>
    <t>https://opi.dfo.kz/p/ru/DfoObjects/objects/teaser-view/26111?ElDossierTabId=AuditReports</t>
  </si>
  <si>
    <t>ТОО "ТЕНТЕК"</t>
  </si>
  <si>
    <t>980240000247</t>
  </si>
  <si>
    <t>марганец</t>
  </si>
  <si>
    <t>https://opi.dfo.kz/p/ru/DfoObjects/objects/teaser-view/25983?OptionName=ExtraData</t>
  </si>
  <si>
    <t>https://opi.dfo.kz/p/ru/DfoObjects/objects/teaser-view/25983?ElDossierTabId=AuditReports</t>
  </si>
  <si>
    <t>ТОО "Mining consult co"</t>
  </si>
  <si>
    <t>161240013394</t>
  </si>
  <si>
    <t>https://opi.dfo.kz/p/ru/DfoObjects/objects/teaser-view/19672450?OptionName=ExtraData</t>
  </si>
  <si>
    <t>https://opi.dfo.kz/p/ru/DfoObjects/objects/teaser-view/19672450?ElDossierTabId=AuditReports</t>
  </si>
  <si>
    <t>ТОО "TKS Geology"</t>
  </si>
  <si>
    <t>120640016745</t>
  </si>
  <si>
    <t>Медь,золото</t>
  </si>
  <si>
    <t>https://tks.kz/too-tks-geology/</t>
  </si>
  <si>
    <t>https://opi.dfo.kz/p/ru/DfoObjects/objects/teaser-view/14230305?ElDossierTabId=AuditReports</t>
  </si>
  <si>
    <t>ТОО "Emen Gold"</t>
  </si>
  <si>
    <t>140440025037</t>
  </si>
  <si>
    <t>https://opi.dfo.kz/p/ru/DfoObjects/objects/teaser-view/18547224?OptionName=ExtraData</t>
  </si>
  <si>
    <t>https://opi.dfo.kz/p/ru/DfoObjects/objects/teaser-view/18547224?ElDossierTabId=AuditReports</t>
  </si>
  <si>
    <t>ТОО "Анисимов ключ"</t>
  </si>
  <si>
    <t>170540008432</t>
  </si>
  <si>
    <t>https://fa-fa.kz/company_info/?bin=170540008432</t>
  </si>
  <si>
    <t>ТОО "САРЫАРКА полиметаллы"</t>
  </si>
  <si>
    <t>131140015179</t>
  </si>
  <si>
    <t>Свинец, цинк</t>
  </si>
  <si>
    <t>https://kompra.kz/organization/131140015179</t>
  </si>
  <si>
    <t>ТОО “Caspian Geo-Consulting Services" (Каспиан Гео-Консалтинг Сервисес)</t>
  </si>
  <si>
    <t>040440002631</t>
  </si>
  <si>
    <t>https://opi.dfo.kz/p/ru/DfoObjects/objects/teaser-view/18546800?OptionName=ExtraData</t>
  </si>
  <si>
    <t>https://opi.dfo.kz/p/ru/DfoObjects/objects/teaser-view/18546800?ElDossierTabId=AuditReports</t>
  </si>
  <si>
    <t>ТОО "Bp inc"</t>
  </si>
  <si>
    <t>021240005787</t>
  </si>
  <si>
    <t>https://statsnet.co/companies/kz/6180896</t>
  </si>
  <si>
    <t>ТОО "СП Сары-Мыс"</t>
  </si>
  <si>
    <t>120640000818</t>
  </si>
  <si>
    <t>https://statsnet.co/companies/kz/11920689</t>
  </si>
  <si>
    <t>ТОО "Тайболат"</t>
  </si>
  <si>
    <t>070740012992</t>
  </si>
  <si>
    <t>https://www.infoproff.com/en/companies/search/KAZ4020260462/070740012992/%25D0%25A2%25D0%2590%25D0%2599%25D0%2591%25D0%259E%25D0%259B%25D0%2590%25D0%25A2+%25D0%25A2%25D0%259E%25D0%259E</t>
  </si>
  <si>
    <t>ТОО "Мыстау"</t>
  </si>
  <si>
    <t>150940024584</t>
  </si>
  <si>
    <t>https://opi.dfo.kz/p/ru/DfoObjects/objects/teaser-view/18547421?OptionName=ExtraData</t>
  </si>
  <si>
    <t>https://opi.dfo.kz/p/ru/DfoObjects/objects/teaser-view/18547421?ElDossierTabId=AuditReports</t>
  </si>
  <si>
    <t>ТОО "Горно-обогатительная компания Сарыарка Көмір"</t>
  </si>
  <si>
    <t>080240004112</t>
  </si>
  <si>
    <t>https://opi.dfo.kz/p/ru/DfoObjects/objects/teaser-view/319067?OptionName=ExtraData</t>
  </si>
  <si>
    <t>https://opi.dfo.kz/p/ru/DfoObjects/objects/teaser-view/319067?ElDossierTabId=AuditReports</t>
  </si>
  <si>
    <t>ТОО "Мойынкум Минерал"</t>
  </si>
  <si>
    <t>160440009702</t>
  </si>
  <si>
    <t>Плавиковошпатовая руда</t>
  </si>
  <si>
    <t>https://opi.dfo.kz/p/ru/DfoObjects/objects/teaser-view/19236356?OptionName=ExtraData</t>
  </si>
  <si>
    <t>https://opi.dfo.kz/p/ru/DfoObjects/objects/teaser-view/19236356?ElDossierTabId=AuditReports</t>
  </si>
  <si>
    <t>ТОО "Ресурс 2018"</t>
  </si>
  <si>
    <t>180840006518</t>
  </si>
  <si>
    <t>https://opi.dfo.kz/p/ru/DfoObjects/objects/teaser-view/19001155?OptionName=ExtraData</t>
  </si>
  <si>
    <t>https://opi.dfo.kz/p/ru/DfoObjects/objects/teaser-view/19001155?ElDossierTabId=AuditReports</t>
  </si>
  <si>
    <t>ТОО "Кемир"</t>
  </si>
  <si>
    <t>160440012653</t>
  </si>
  <si>
    <t>Черные, цветные, редкие металлы</t>
  </si>
  <si>
    <t>https://opi.dfo.kz/p/ru/DfoObjects/objects/teaser-view/18757060?OptionName=ExtraData</t>
  </si>
  <si>
    <t>https://opi.dfo.kz/p/ru/DfoObjects/objects/teaser-view/18757060?ElDossierTabId=AuditReports</t>
  </si>
  <si>
    <t>ТОО "Совместное предприятие "ДЖУМБА"</t>
  </si>
  <si>
    <t>160540017737</t>
  </si>
  <si>
    <t>https://opi.dfo.kz/p/ru/DfoObjects/objects/teaser-view/18780627?flGlobalObjectId=79004&amp;OptionName=Contacts</t>
  </si>
  <si>
    <t>https://opi.dfo.kz/p/ru/DfoObjects/objects/teaser-view/18780627?ElDossierTabId=AuditReports</t>
  </si>
  <si>
    <t>ТОО "Teniz Petroleum"</t>
  </si>
  <si>
    <t>170840029327</t>
  </si>
  <si>
    <t>https://opi.dfo.kz/p/ru/DfoObjects/objects/teaser-view/18650283?OptionName=ExtraData</t>
  </si>
  <si>
    <t>https://opi.dfo.kz/p/ru/DfoObjects/objects/teaser-view/18650283?ElDossierTabId=AuditReports</t>
  </si>
  <si>
    <t>ТОО "Арқа кеншісі"</t>
  </si>
  <si>
    <t>https://statsnet.co/companies/kz/31432814</t>
  </si>
  <si>
    <t>ТОО "Энергоресурсы"</t>
  </si>
  <si>
    <t>981240002602</t>
  </si>
  <si>
    <t>Геодезия</t>
  </si>
  <si>
    <t>https://opi.dfo.kz/p/ru/DfoObjects/objects/teaser-view/26171?OptionName=ExtraData</t>
  </si>
  <si>
    <t>https://opi.dfo.kz/p/ru/DfoObjects/objects/teaser-view/26171?ElDossierTabId=AuditReports</t>
  </si>
  <si>
    <t>ТОО "Тамды-Саинбулак Project"</t>
  </si>
  <si>
    <t>171240019073</t>
  </si>
  <si>
    <t>https://opi.dfo.kz/p/ru/DfoObjects/objects/teaser-view/19226442?OptionName=ExtraData</t>
  </si>
  <si>
    <t>https://opi.dfo.kz/p/ru/DfoObjects/objects/teaser-view/19226442?ElDossierTabId=AuditReports</t>
  </si>
  <si>
    <t>ТОО "Балхаш-Сарышаган"</t>
  </si>
  <si>
    <t>140640026419</t>
  </si>
  <si>
    <t>добыча</t>
  </si>
  <si>
    <t>https://opi.dfo.kz/p/ru/DfoObjects/objects/teaser-view/18547233?OptionName=ExtraData</t>
  </si>
  <si>
    <t>https://opi.dfo.kz/p/ru/DfoObjects/objects/teaser-view/18547233?ElDossierTabId=AuditReports</t>
  </si>
  <si>
    <t>ТОО "Шукыркол"</t>
  </si>
  <si>
    <t>161040018294</t>
  </si>
  <si>
    <t>https://opi.dfo.kz/p/ru/DfoObjects/objects/teaser-view/18778592?OptionName=ExtraData</t>
  </si>
  <si>
    <t>https://opi.dfo.kz/p/ru/DfoObjects/objects/teaser-view/18778592?ElDossierTabId=AuditReports</t>
  </si>
  <si>
    <t>ТОО "Шахта Западная"</t>
  </si>
  <si>
    <t>010340000874</t>
  </si>
  <si>
    <t>https://opi.dfo.kz/p/ru/DfoObjects/objects/teaser-view/25920?OptionName=ExtraData</t>
  </si>
  <si>
    <t>https://opi.dfo.kz/p/ru/DfoObjects/objects/teaser-view/25920?ElDossierTabId=AuditReports</t>
  </si>
  <si>
    <t>ТОО "Горнорудная Компания "Тохтар"</t>
  </si>
  <si>
    <t>060440004364</t>
  </si>
  <si>
    <t>https://opi.dfo.kz/p/ru/DfoObjects/objects/teaser-view/25937?OptionName=ExtraData</t>
  </si>
  <si>
    <t>https://opi.dfo.kz/p/ru/DfoObjects/objects/teaser-view/25937?ElDossierTabId=AuditReports</t>
  </si>
  <si>
    <t>ТОО "Taraz Investment"</t>
  </si>
  <si>
    <t>180440042597</t>
  </si>
  <si>
    <t>https://statsnet.co/companies/kz/10044215</t>
  </si>
  <si>
    <t>ТОО "Ертіс-ВК Продвижение"</t>
  </si>
  <si>
    <t>140540003159</t>
  </si>
  <si>
    <t>прочие металлические руды</t>
  </si>
  <si>
    <t>https://opi.dfo.kz/p/ru/DfoObjects/objects/teaser-view/18319590?RevisionId=0&amp;ReportNodeId=2147483645&amp;PluginId=3edf0aba2bfd408b94e0392269ca7b14&amp;ReportId=60796756</t>
  </si>
  <si>
    <t>https://opi.dfo.kz/p/ru/DfoObjects/objects/teaser-view/18319590?ElDossierTabId=AuditReports</t>
  </si>
  <si>
    <t>ТОО "East Mineral Resorces"</t>
  </si>
  <si>
    <t>120840010367</t>
  </si>
  <si>
    <t>добыча металических руд</t>
  </si>
  <si>
    <t>https://opi.dfo.kz/p/ru/DfoObjects/objects/teaser-view/5087141?OptionName=ExtraData</t>
  </si>
  <si>
    <t>https://opi.dfo.kz/p/ru/DfoObjects/objects/teaser-view/5087141?ElDossierTabId=AuditReports</t>
  </si>
  <si>
    <t>ТОО "ЗЕРТТЕУ-Ш"</t>
  </si>
  <si>
    <t>011140002300</t>
  </si>
  <si>
    <t>https://opi.dfo.kz/p/ru/DfoObjects/objects/teaser-view/26115?RevisionId=0&amp;ReportNodeId=1&amp;PluginId=9b9be0e602084339b22ed1007a3c219b&amp;ReportId=4539</t>
  </si>
  <si>
    <t>https://opi.dfo.kz/p/ru/DfoObjects/objects/teaser-view/26115?ElDossierTabId=AuditReports</t>
  </si>
  <si>
    <t>ТОО "Шахта Долинская"</t>
  </si>
  <si>
    <t>100240019731</t>
  </si>
  <si>
    <t>https://opi.dfo.kz/p/ru/DfoObjects/objects/teaser-view/29962?ReportNodeId=2147483641&amp;PluginId=3edf0aba2bfd408b94e0392269ca7b14&amp;ReportId=60225572</t>
  </si>
  <si>
    <t>ТОО "Karatau Mining (Каратау Майнинг)"</t>
  </si>
  <si>
    <t>151240001542</t>
  </si>
  <si>
    <t>Ционид</t>
  </si>
  <si>
    <t>https://statsnet.co/companies/kz/16006777</t>
  </si>
  <si>
    <t>ТОО "АЛУА COMPANY НС"</t>
  </si>
  <si>
    <t>070140017545</t>
  </si>
  <si>
    <t>https://statsnet.co/companies/kz/26089935</t>
  </si>
  <si>
    <t>https://opi.dfo.kz/p/ru/DfoObjects/objects/teaser-view/6401532?ElDossierTabId=AuditReports</t>
  </si>
  <si>
    <t>ТОО "Тау Кетмень"</t>
  </si>
  <si>
    <t>121240018968</t>
  </si>
  <si>
    <t>https://opi.dfo.kz/p/ru/DfoObjects/objects/teaser-view/6401532?OptionName=ExtraData</t>
  </si>
  <si>
    <t>ТОО СП "FIAL"</t>
  </si>
  <si>
    <t>970640000468</t>
  </si>
  <si>
    <t>https://opi.dfo.kz/p/ru/DfoObjects/objects/teaser-view/26047?OptionName=ExtraData</t>
  </si>
  <si>
    <t>https://opi.dfo.kz/p/ru/DfoObjects/objects/teaser-view/26047?ElDossierTabId=AuditReports</t>
  </si>
  <si>
    <t>ТОО "TORGAI ENERGY GROUP"</t>
  </si>
  <si>
    <t>161140020339</t>
  </si>
  <si>
    <t>https://opi.dfo.kz/p/ru/DfoObjects/objects/teaser-view/18778608?OptionName=ExtraData</t>
  </si>
  <si>
    <t>https://opi.dfo.kz/p/ru/DfoObjects/objects/teaser-view/18778608?ElDossierTabId=AuditReports</t>
  </si>
  <si>
    <t>ТОО "Зере KAZgold -Ертіс"</t>
  </si>
  <si>
    <t>160540015324</t>
  </si>
  <si>
    <t>работы</t>
  </si>
  <si>
    <t>https://statsnet.co/companies/kz/42181102</t>
  </si>
  <si>
    <t>ТОО "ZHAMBAS-PV"</t>
  </si>
  <si>
    <t>161140002300</t>
  </si>
  <si>
    <t>Медные руды, благородные металлы</t>
  </si>
  <si>
    <t>https://opi.dfo.kz/p/ru/DfoObjects/objects/teaser-view/18778598?OptionName=ExtraData</t>
  </si>
  <si>
    <t>https://opi.dfo.kz/p/ru/DfoObjects/objects/teaser-view/18778598?ElDossierTabId=AuditReports</t>
  </si>
  <si>
    <t>ТОО "Ақ-Тас СК"</t>
  </si>
  <si>
    <t>150540003041</t>
  </si>
  <si>
    <t>https://statsnet.co/companies/kz/2914662</t>
  </si>
  <si>
    <t>ТОО "АлтайГео"</t>
  </si>
  <si>
    <t>180540006349</t>
  </si>
  <si>
    <t>Золото, медь, полиметаллы</t>
  </si>
  <si>
    <t>https://opi.dfo.kz/p/ru/DfoObjects/objects/teaser-view/19004315?OptionName=ExtraData</t>
  </si>
  <si>
    <t>https://opi.dfo.kz/p/ru/DfoObjects/objects/teaser-view/19004315?ElDossierTabId=AuditReports</t>
  </si>
  <si>
    <t>ТОО "Zhambyl Minerals" (Жамбыл Минералз)</t>
  </si>
  <si>
    <t>190840024392</t>
  </si>
  <si>
    <t xml:space="preserve">Железные руды </t>
  </si>
  <si>
    <t>https://opi.dfo.kz/p/ru/DfoObjects/objects/teaser-view/19234845?OptionName=ExtraData</t>
  </si>
  <si>
    <t>https://opi.dfo.kz/p/ru/DfoObjects/objects/teaser-view/19234845?ElDossierTabId=AuditReports</t>
  </si>
  <si>
    <t>ТОО "ПРАЙМ МЕТАЛС ЭЛ.ЭЛ.ПИ."</t>
  </si>
  <si>
    <t>050740010102</t>
  </si>
  <si>
    <t>Никель,  кобальт</t>
  </si>
  <si>
    <t>https://opi.dfo.kz/p/ru/DfoObjects/objects/teaser-view/26235?OptionName=ExtraData</t>
  </si>
  <si>
    <t>https://opi.dfo.kz/p/ru/DfoObjects/objects/teaser-view/26235?ElDossierTabId=AuditReports</t>
  </si>
  <si>
    <t>ТОО "Акмолит"</t>
  </si>
  <si>
    <t>120740000108</t>
  </si>
  <si>
    <t>минералы</t>
  </si>
  <si>
    <t>https://opi.dfo.kz/p/ru/DfoObjects/objects/teaser-view/18523783?OptionName=ExtraData</t>
  </si>
  <si>
    <t>https://opi.dfo.kz/p/ru/DfoObjects/objects/teaser-view/18523783?ElDossierTabId=AuditReports</t>
  </si>
  <si>
    <t>ТОО "СП "Варда Минералс"</t>
  </si>
  <si>
    <t>090340004851</t>
  </si>
  <si>
    <t>https://opi.dfo.kz/p/ru/DfoObjects/objects/teaser-view/30165?OptionName=ExtraData</t>
  </si>
  <si>
    <t>https://opi.dfo.kz/p/ru/DfoObjects/objects/teaser-view/30165?ElDossierTabId=AuditReports</t>
  </si>
  <si>
    <t>ТОО "Kaz Drill Solution"</t>
  </si>
  <si>
    <t>140540002795</t>
  </si>
  <si>
    <t xml:space="preserve">Нефть,газ </t>
  </si>
  <si>
    <t>https://opi.dfo.kz/p/ru/DfoObjects/objects/teaser-view/19631582?OptionName=ExtraData</t>
  </si>
  <si>
    <t>https://opi.dfo.kz/p/ru/DfoObjects/objects/teaser-view/19631582?ElDossierTabId=AuditReports</t>
  </si>
  <si>
    <t>ТОО "КАЗАХСТАН-АВСТРАЛИЯ"</t>
  </si>
  <si>
    <t>911040000349</t>
  </si>
  <si>
    <t>Золото, серебро, платина</t>
  </si>
  <si>
    <t>https://opi.dfo.kz/p/ru/DfoObjects/objects/teaser-view/18532858?OptionName=ExtraData</t>
  </si>
  <si>
    <t>https://opi.dfo.kz/p/ru/DfoObjects/objects/teaser-view/18532858?ElDossierTabId=AuditReports</t>
  </si>
  <si>
    <t xml:space="preserve">ТОО "Кор-Таж Мұнай" </t>
  </si>
  <si>
    <t>130640000552</t>
  </si>
  <si>
    <t>Нефть,газ</t>
  </si>
  <si>
    <t>https://opi.dfo.kz/p/ru/DfoObjects/objects/teaser-view/18261666?RevisionId=0&amp;ReportNodeId=2147483645&amp;PluginId=3edf0aba2bfd408b94e0392269ca7b14&amp;ReportId=60658340</t>
  </si>
  <si>
    <t>https://opi.dfo.kz/p/ru/DfoObjects/objects/teaser-view/18261666?ElDossierTabId=AuditReports</t>
  </si>
  <si>
    <t>ТОО "Алтын КДТ"</t>
  </si>
  <si>
    <t>031040004961</t>
  </si>
  <si>
    <t>Битум</t>
  </si>
  <si>
    <t>https://opi.dfo.kz/p/ru/DfoObjects/objects/teaser-view/26161?OptionName=ExtraData</t>
  </si>
  <si>
    <t>https://opi.dfo.kz/p/ru/DfoObjects/objects/teaser-view/26161?ElDossierTabId=AuditReports</t>
  </si>
  <si>
    <t>ТОО "Golden sky" /Голден скай/</t>
  </si>
  <si>
    <t>050140004679</t>
  </si>
  <si>
    <t>Драгметаллы, редкие металлы</t>
  </si>
  <si>
    <t>https://opi.dfo.kz/p/ru/DfoObjects/objects/teaser-view/29969?OptionName=Contacts</t>
  </si>
  <si>
    <t>https://opi.dfo.kz/p/ru/DfoObjects/objects/teaser-view/29969?ElDossierTabId=AuditReports</t>
  </si>
  <si>
    <t>ТОО "Тұран құрылыс қызмет"</t>
  </si>
  <si>
    <t>040640002034</t>
  </si>
  <si>
    <t>https://statsnet.co/companies/kz/16586492</t>
  </si>
  <si>
    <t>ТОО "Горно-рудная компания "Chang"</t>
  </si>
  <si>
    <t>130540013799</t>
  </si>
  <si>
    <t>https://opi.dfo.kz/p/ru/DfoObjects/objects/teaser-view/14223121?RevisionId=0&amp;ReportNodeId=2147483645&amp;PluginId=3edf0aba2bfd408b94e0392269ca7b14&amp;ReportId=60926285</t>
  </si>
  <si>
    <t>https://opi.dfo.kz/p/ru/DfoObjects/objects/teaser-view/14223121?ElDossierTabId=AuditReports</t>
  </si>
  <si>
    <t>ТОО "Одак 79К"</t>
  </si>
  <si>
    <t>150840001908</t>
  </si>
  <si>
    <t>Драгметаллы,редкие металлы</t>
  </si>
  <si>
    <t>https://opi.dfo.kz/p/ru/DfoObjects/objects/teaser-view/19643130?OptionName=ExtraData</t>
  </si>
  <si>
    <t>https://opi.dfo.kz/p/ru/DfoObjects/objects/teaser-view/19643130?ElDossierTabId=AuditReports</t>
  </si>
  <si>
    <t>ТОО "Central Asia Gold Corp."</t>
  </si>
  <si>
    <t>130240033811</t>
  </si>
  <si>
    <t>https://opi.dfo.kz/p/ru/DfoObjects/objects/teaser-view/14102375?OptionName=ExtraData</t>
  </si>
  <si>
    <t>https://opi.dfo.kz/p/ru/DfoObjects/objects/teaser-view/14102375?ElDossierTabId=AuditReports</t>
  </si>
  <si>
    <t>ТОО "Горнорудная компания "Қараотын"</t>
  </si>
  <si>
    <t>050540004831</t>
  </si>
  <si>
    <t>ГРК, дрбыча</t>
  </si>
  <si>
    <t>https://statsnet.co/companies/kz/10736947</t>
  </si>
  <si>
    <t>ТОО "Altin Emel Mining"</t>
  </si>
  <si>
    <t>161140002441</t>
  </si>
  <si>
    <t>https://opi.dfo.kz/p/ru/DfoObjects/objects/teaser-view/18995155?OptionName=ExtraData</t>
  </si>
  <si>
    <t>https://opi.dfo.kz/p/ru/DfoObjects/objects/teaser-view/18995155?ElDossierTabId=AuditReports</t>
  </si>
  <si>
    <t>ТОО "Жиланды"</t>
  </si>
  <si>
    <t>080840017314</t>
  </si>
  <si>
    <t>https://opi.dfo.kz/p/ru/DfoObjects/objects/teaser-view/29860?OptionName=ExtraData</t>
  </si>
  <si>
    <t>https://opi.dfo.kz/p/ru/DfoObjects/objects/teaser-view/29860?ElDossierTabId=AuditReports</t>
  </si>
  <si>
    <t>ТОО "Стройинформ Б и К"</t>
  </si>
  <si>
    <t>081040006085</t>
  </si>
  <si>
    <t>Углеводороды</t>
  </si>
  <si>
    <t>https://opi.dfo.kz/p/ru/DfoObjects/objects/teaser-view/19223238?OptionName=ExtraData</t>
  </si>
  <si>
    <t>https://opi.dfo.kz/p/ru/DfoObjects/objects/teaser-view/19223238?ElDossierTabId=AuditReports</t>
  </si>
  <si>
    <t>ТОО "АЛПЭТ"</t>
  </si>
  <si>
    <t>030240007970</t>
  </si>
  <si>
    <t>https://opi.dfo.kz/p/ru/DfoObjects/objects/teaser-view/29977?OptionName=ExtraData</t>
  </si>
  <si>
    <t>https://opi.dfo.kz/p/ru/DfoObjects/objects/teaser-view/29977?ElDossierTabId=AuditReports</t>
  </si>
  <si>
    <t>ТОО "Екі Тұз СП"</t>
  </si>
  <si>
    <t>160640007337</t>
  </si>
  <si>
    <t>https://opi.dfo.kz/p/ru/DfoObjects/objects/teaser-view/18778551?OptionName=ExtraData</t>
  </si>
  <si>
    <t>https://opi.dfo.kz/p/ru/DfoObjects/objects/teaser-view/18778551?ElDossierTabId=AuditReports</t>
  </si>
  <si>
    <t>ТОО "Tesairyk copper"</t>
  </si>
  <si>
    <t>141040027517</t>
  </si>
  <si>
    <t>https://opi.dfo.kz/p/ru/DfoObjects/objects/teaser-view/26429?RevisionId=0&amp;ReportNodeId=2147483646&amp;PluginId=83b976c29f4443f69f0f567225385f72&amp;ReportId=60781507</t>
  </si>
  <si>
    <t>ТОО "Gold Trans Industry"</t>
  </si>
  <si>
    <t>140840006243</t>
  </si>
  <si>
    <t>https://opi.dfo.kz/p/ru/DfoObjects/objects/teaser-view/19678955?OptionName=ExtraData</t>
  </si>
  <si>
    <t>https://opi.dfo.kz/p/ru/DfoObjects/objects/teaser-view/19678955?ElDossierTabId=AuditReports</t>
  </si>
  <si>
    <t>АО "Горно-обогатительный комбинат "Төрт Құдық"</t>
  </si>
  <si>
    <t>080740011420</t>
  </si>
  <si>
    <t>https://opi.dfo.kz/p/ru/DfoObjects/objects/teaser-view/25957?OptionName=ExtraData</t>
  </si>
  <si>
    <t>https://opi.dfo.kz/p/ru/DfoObjects/objects/teaser-view/25957?ElDossierTabId=AuditReports</t>
  </si>
  <si>
    <t>ТОО "CaspiOIlGas" (КаспиОйлГаз)</t>
  </si>
  <si>
    <t>980240003465</t>
  </si>
  <si>
    <t>https://opi.dfo.kz/p/ru/DfoObjects/objects/teaser-view/25989?OptionName=ExtraData</t>
  </si>
  <si>
    <t>https://opi.dfo.kz/p/ru/DfoObjects/objects/teaser-view/25989?ElDossierTabId=AuditReports</t>
  </si>
  <si>
    <t>ТОО "Родионов Лог"</t>
  </si>
  <si>
    <t>170140013932</t>
  </si>
  <si>
    <t>https://opi.dfo.kz/p/ru/DfoObjects/objects/teaser-view/19004012?OptionName=ExtraData</t>
  </si>
  <si>
    <t>https://opi.dfo.kz/p/ru/DfoObjects/objects/teaser-view/19004012?ElDossierTabId=AuditReports</t>
  </si>
  <si>
    <t>ТОО "East Copper"</t>
  </si>
  <si>
    <t>180640023997</t>
  </si>
  <si>
    <t>https://opi.dfo.kz/p/ru/DfoObjects/objects/teaser-view/19002392?OptionName=ExtraData</t>
  </si>
  <si>
    <t>https://opi.dfo.kz/p/ru/DfoObjects/objects/teaser-view/19002392?ElDossierTabId=AuditReports</t>
  </si>
  <si>
    <t xml:space="preserve">ТОО «AOC Trade Group» </t>
  </si>
  <si>
    <t>990840014002</t>
  </si>
  <si>
    <t>https://opi.dfo.kz/p/ru/DfoObjects/objects/teaser-view/18926910?OptionName=ExtraData</t>
  </si>
  <si>
    <t>ТОО "Система-Плюс 2011"</t>
  </si>
  <si>
    <t>https://opi.dfo.kz/p/ru/DfoObjects/objects/teaser-view/19447828?flGlobalObjectId=81006&amp;OptionName=Contacts</t>
  </si>
  <si>
    <t>https://opi.dfo.kz/p/ru/DfoObjects/objects/teaser-view/19447828?ElDossierTabId=AuditReports</t>
  </si>
  <si>
    <t>ТОО "Мөлдір мұнай"</t>
  </si>
  <si>
    <t>080240025938</t>
  </si>
  <si>
    <t>Золото, Нефть, газ</t>
  </si>
  <si>
    <t>https://statsnet.co/companies/kz/37009478</t>
  </si>
  <si>
    <t>ТОО "GOLD STONE LLP (ГОЛД СТОУН ЛЛП)"</t>
  </si>
  <si>
    <t>190640012646</t>
  </si>
  <si>
    <t>https://opi.dfo.kz/p/ru/DfoObjects/objects/teaser-view/19230624?OptionName=ExtraData</t>
  </si>
  <si>
    <t>https://opi.dfo.kz/p/ru/DfoObjects/objects/teaser-view/19230624?ElDossierTabId=AuditReports</t>
  </si>
  <si>
    <t>ТОО "Блок-Зет"</t>
  </si>
  <si>
    <t>000240016954</t>
  </si>
  <si>
    <t>https://opi.dfo.kz/p/ru/DfoObjects/objects/teaser-view/26263?OptionName=ExtraData</t>
  </si>
  <si>
    <t>https://opi.dfo.kz/p/ru/DfoObjects/objects/teaser-view/26263?ElDossierTabId=AuditReports</t>
  </si>
  <si>
    <t>ТОО "Алтын Олжа. кен"</t>
  </si>
  <si>
    <t>021140002977</t>
  </si>
  <si>
    <t>благородные металлы</t>
  </si>
  <si>
    <t>https://statsnet.co/companies/kz/10594652</t>
  </si>
  <si>
    <t>ТОО "Асыл Тас Инвест"</t>
  </si>
  <si>
    <t>200940005193</t>
  </si>
  <si>
    <t>https://statsnet.co/companies/kz/54995325</t>
  </si>
  <si>
    <t>ТОО "GRONSAR"</t>
  </si>
  <si>
    <t>070340012998</t>
  </si>
  <si>
    <t>https://opi.dfo.kz/p/ru/DfoObjects/objects/teaser-view/19004707?OptionName=ExtraData</t>
  </si>
  <si>
    <t>https://opi.dfo.kz/p/ru/DfoObjects/objects/teaser-view/19004707?ElDossierTabId=AuditReports</t>
  </si>
  <si>
    <t>ТОО "Каскырказган Mineral resources"</t>
  </si>
  <si>
    <t>161140007517</t>
  </si>
  <si>
    <t>https://pro.mytenge.kz/company/161140007517</t>
  </si>
  <si>
    <t>ТОО "Манырак Газ"</t>
  </si>
  <si>
    <t>201040005113</t>
  </si>
  <si>
    <t>Природный газ</t>
  </si>
  <si>
    <t>https://pro.mytenge.kz/company/201040005113</t>
  </si>
  <si>
    <t>ТОО "Малайсары Алтын"</t>
  </si>
  <si>
    <t>160740009009</t>
  </si>
  <si>
    <t>https://opi.dfo.kz/p/ru/DfoObjects/objects/teaser-view/18987871?OptionName=ExtraData</t>
  </si>
  <si>
    <t>https://opi.dfo.kz/p/ru/DfoObjects/objects/teaser-view/18987871?ElDossierTabId=AuditReports</t>
  </si>
  <si>
    <t>ТОО "НУран Комир"</t>
  </si>
  <si>
    <t>170840021460</t>
  </si>
  <si>
    <t>https://opi.dfo.kz/p/ru/DfoObjects/objects/teaser-view/19235862?OptionName=Contacts</t>
  </si>
  <si>
    <t>https://opi.dfo.kz/p/ru/DfoObjects/objects/teaser-view/19235862?ElDossierTabId=AuditReports</t>
  </si>
  <si>
    <t>ТОО "Горнорудная компания "Керегетас"</t>
  </si>
  <si>
    <t>080340018552</t>
  </si>
  <si>
    <t>https://opi.dfo.kz/p/ru/DfoObjects/objects/teaser-view/29668?OptionName=ExtraData</t>
  </si>
  <si>
    <t>https://opi.dfo.kz/p/ru/DfoObjects/objects/teaser-view/29668?ElDossierTabId=AuditReports</t>
  </si>
  <si>
    <t>ТОО "Улы-ТАУ К"</t>
  </si>
  <si>
    <t>020940004761</t>
  </si>
  <si>
    <t>https://opi.dfo.kz/p/ru/DfoObjects/objects/teaser-view/26136?OptionName=ExtraData</t>
  </si>
  <si>
    <t>https://opi.dfo.kz/p/ru/DfoObjects/objects/teaser-view/26136?ElDossierTabId=AuditReports</t>
  </si>
  <si>
    <t>ТОО "Koskol Zaman" (Косколь Заман)</t>
  </si>
  <si>
    <t>190840019879</t>
  </si>
  <si>
    <t>медь, золото</t>
  </si>
  <si>
    <t>https://opi.dfo.kz/p/ru/DfoObjects/objects/teaser-view/19257129?OptionName=ExtraData</t>
  </si>
  <si>
    <t>https://opi.dfo.kz/p/ru/DfoObjects/objects/teaser-view/19257129?ElDossierTabId=AuditReports</t>
  </si>
  <si>
    <t>ТОО "Korgantas (Коргантас)"</t>
  </si>
  <si>
    <t>140640026439</t>
  </si>
  <si>
    <t>https://opi.dfo.kz/p/ru/DfoObjects/objects/teaser-view/18547448?OptionName=ExtraData</t>
  </si>
  <si>
    <t>https://opi.dfo.kz/p/ru/DfoObjects/objects/teaser-view/18547448?ElDossierTabId=AuditReports</t>
  </si>
  <si>
    <t>ТОО "За-БэстГрупп"</t>
  </si>
  <si>
    <t>090340012832</t>
  </si>
  <si>
    <t>https://opi.dfo.kz/p/ru/DfoObjects/objects/teaser-view/318397?OptionName=ExtraData</t>
  </si>
  <si>
    <t>https://opi.dfo.kz/p/ru/DfoObjects/objects/teaser-view/318397?ElDossierTabId=AuditReports</t>
  </si>
  <si>
    <t>ТОО "VOEX COMMERCE"</t>
  </si>
  <si>
    <t>100140013213</t>
  </si>
  <si>
    <t>https://opi.dfo.kz/p/ru/DfoObjects/objects/teaser-view/18323730?OptionName=ExtraData</t>
  </si>
  <si>
    <t>https://opi.dfo.kz/p/ru/DfoObjects/objects/teaser-view/18323730?ElDossierTabId=AuditReports</t>
  </si>
  <si>
    <t>ТОО "КазНедраПроект"</t>
  </si>
  <si>
    <t>150240012931</t>
  </si>
  <si>
    <t>Углеводородное сырье</t>
  </si>
  <si>
    <t>https://opi.dfo.kz/p/ru/DfoObjects/objects/teaser-view/19235377?OptionName=ExtraData</t>
  </si>
  <si>
    <t>https://opi.dfo.kz/p/ru/DfoObjects/objects/teaser-view/19235377?ElDossierTabId=AuditReports</t>
  </si>
  <si>
    <t>ТОО "Дидар"</t>
  </si>
  <si>
    <t>920440000530</t>
  </si>
  <si>
    <t>бокситы</t>
  </si>
  <si>
    <t>https://opi.dfo.kz/p/ru/DfoObjects/objects/teaser-view/26020?OptionName=ExtraData</t>
  </si>
  <si>
    <t>https://opi.dfo.kz/p/ru/DfoObjects/objects/teaser-view/26020?ElDossierTabId=AuditReports</t>
  </si>
  <si>
    <t>ТОО "Елтай-4"</t>
  </si>
  <si>
    <t>150140017334</t>
  </si>
  <si>
    <t>https://opi.dfo.kz/p/ru/DfoObjects/objects/teaser-view/18315869?OptionName=ExtraData</t>
  </si>
  <si>
    <t>https://opi.dfo.kz/p/ru/DfoObjects/objects/teaser-view/18315869?ElDossierTabId=AuditReports</t>
  </si>
  <si>
    <t>Филиал компании "Ориент Петролеум (Сентрал Эйжа) ЛТД" в городе Кызылорде Республика Казахстан</t>
  </si>
  <si>
    <t>000841005004</t>
  </si>
  <si>
    <t>https://fa-fa.kz/company_info/?bin=000841005004</t>
  </si>
  <si>
    <t>ТОО "Volens" (Воленс)</t>
  </si>
  <si>
    <t>110940002833</t>
  </si>
  <si>
    <t>https://statsnet.co/companies/kz/6793531</t>
  </si>
  <si>
    <t>ТОО "Марсель Gold"</t>
  </si>
  <si>
    <t>080340002318</t>
  </si>
  <si>
    <t>https://opi.dfo.kz/p/ru/DfoObjects/objects/teaser-view/18662762?OptionName=ExtraData</t>
  </si>
  <si>
    <t>https://opi.dfo.kz/p/ru/DfoObjects/objects/teaser-view/18662762?ElDossierTabId=AuditReports</t>
  </si>
  <si>
    <t>ТОО "ОйлТехноГрупп"</t>
  </si>
  <si>
    <t>060640007920</t>
  </si>
  <si>
    <t>https://opi.dfo.kz/p/ru/DfoObjects/objects/teaser-view/29607?OptionName=ExtraData</t>
  </si>
  <si>
    <t>https://opi.dfo.kz/p/ru/DfoObjects/objects/teaser-view/29607?ElDossierTabId=AuditReports</t>
  </si>
  <si>
    <t>АО "Kundybai Mining"</t>
  </si>
  <si>
    <t>111040006915</t>
  </si>
  <si>
    <t>https://opi.dfo.kz/p/ru/DfoObjects/objects/teaser-view/30270?OptionName=ExtraData</t>
  </si>
  <si>
    <t>ТОО "Glauconite Kazakhstan"</t>
  </si>
  <si>
    <t>140540006292</t>
  </si>
  <si>
    <t>Химическая промышленность</t>
  </si>
  <si>
    <t>https://statsnet.co/companies/kz/246127</t>
  </si>
  <si>
    <t>ТОО "Адыр"</t>
  </si>
  <si>
    <t>161240000596</t>
  </si>
  <si>
    <t>https://opi.dfo.kz/p/ru/DfoObjects/objects/teaser-view/18995131?OptionName=ExtraData</t>
  </si>
  <si>
    <t>https://opi.dfo.kz/p/ru/DfoObjects/objects/teaser-view/18995131?ElDossierTabId=AuditReports</t>
  </si>
  <si>
    <t>ТОО "Темир-Сервис"</t>
  </si>
  <si>
    <t>930640000252</t>
  </si>
  <si>
    <t>Фосфорные Удобрения</t>
  </si>
  <si>
    <t>https://chilisai.kz/index.php?lang=ru</t>
  </si>
  <si>
    <t>https://opi.dfo.kz/p/ru/DfoObjects/objects/teaser-view/25894?ElDossierTabId=AuditReports</t>
  </si>
  <si>
    <t>ТОО "Каракамыс-Mining"</t>
  </si>
  <si>
    <t>160440012574</t>
  </si>
  <si>
    <t>https://opi.dfo.kz/p/ru/DfoObjects/objects/teaser-view/18756996?OptionName=ExtraData</t>
  </si>
  <si>
    <t>https://opi.dfo.kz/p/ru/DfoObjects/objects/teaser-view/18756996?ElDossierTabId=AuditReports</t>
  </si>
  <si>
    <t>ТОО "Бие-Бессоба"</t>
  </si>
  <si>
    <t>160440012613</t>
  </si>
  <si>
    <t>Цветные, редкие металлы</t>
  </si>
  <si>
    <t>https://opi.dfo.kz/p/ru/DfoObjects/objects/teaser-view/18757023?OptionName=ExtraData</t>
  </si>
  <si>
    <t>https://opi.dfo.kz/p/ru/DfoObjects/objects/teaser-view/18757023?ElDossierTabId=AuditReports</t>
  </si>
  <si>
    <t>ТОО "Кенг-Киик"</t>
  </si>
  <si>
    <t>160440012514</t>
  </si>
  <si>
    <t>https://opi.dfo.kz/p/ru/DfoObjects/objects/teaser-view/18757057?OptionName=ExtraData</t>
  </si>
  <si>
    <t>https://opi.dfo.kz/p/ru/DfoObjects/objects/teaser-view/18757057?ElDossierTabId=AuditReports</t>
  </si>
  <si>
    <t>ТОО "Altynsay Soltystik"</t>
  </si>
  <si>
    <t>130240013311</t>
  </si>
  <si>
    <t>https://statsnet.co/companies/kz/14446901</t>
  </si>
  <si>
    <t>ТОО "Жумыс-Стройсервис"</t>
  </si>
  <si>
    <t>060440000113</t>
  </si>
  <si>
    <t>ТОО "Сарыарка Алтын"</t>
  </si>
  <si>
    <t>140740011454</t>
  </si>
  <si>
    <t>https://statsnet.co/companies/kz/12220185</t>
  </si>
  <si>
    <t>ТОО "Бай Жол 2010"</t>
  </si>
  <si>
    <t>101240014505</t>
  </si>
  <si>
    <t>https://opi.dfo.kz/p/ru/DfoObjects/objects/teaser-view/5814796?OptionName=ExtraData</t>
  </si>
  <si>
    <t>https://opi.dfo.kz/p/ru/DfoObjects/objects/teaser-view/5814796?ElDossierTabId=AuditReports</t>
  </si>
  <si>
    <t>ТОО "ЕРТІС-SABURKHAN MINING"</t>
  </si>
  <si>
    <t>160840017699</t>
  </si>
  <si>
    <t>добыча руд</t>
  </si>
  <si>
    <t>Неиеталлические руды</t>
  </si>
  <si>
    <t>https://statsnet.co/companies/kz/30200966</t>
  </si>
  <si>
    <t>ТОО "Батыс Калий"</t>
  </si>
  <si>
    <t>090240003423</t>
  </si>
  <si>
    <t>Разведка и добыча калийных солей.</t>
  </si>
  <si>
    <t>https://opi.dfo.kz/p/ru/DfoObjects/objects/teaser-view/29720?OptionName=ExtraData</t>
  </si>
  <si>
    <t>https://opi.dfo.kz/p/ru/DfoObjects/objects/teaser-view/29720?ElDossierTabId=AuditReports</t>
  </si>
  <si>
    <t>ТОО "Алатау-Қордай"</t>
  </si>
  <si>
    <t>061140013602</t>
  </si>
  <si>
    <t>Благородные металлы</t>
  </si>
  <si>
    <t>https://statsnet.co/companies/kz/9169573</t>
  </si>
  <si>
    <t>ТОО "Zhetisu Minerals"</t>
  </si>
  <si>
    <t>191040007988</t>
  </si>
  <si>
    <t>https://opi.dfo.kz/p/ru/DfoObjects/objects/teaser-view/19667149?OptionName=ExtraData</t>
  </si>
  <si>
    <t>https://opi.dfo.kz/p/ru/DfoObjects/objects/teaser-view/19667149?ElDossierTabId=AuditReports</t>
  </si>
  <si>
    <t>ТОО "Юбилейное"</t>
  </si>
  <si>
    <t>010740002598</t>
  </si>
  <si>
    <t>Редкие Металлы</t>
  </si>
  <si>
    <t>ТОО "Gold Mining Corp." (Голд Майнинг Корп.)</t>
  </si>
  <si>
    <t>120740018428</t>
  </si>
  <si>
    <t>https://statsnet.co/companies/kz/27676268</t>
  </si>
  <si>
    <t>ТОО "Gold Minerals"</t>
  </si>
  <si>
    <t>160940014787</t>
  </si>
  <si>
    <t>https://opi.dfo.kz/p/ru/DfoObjects/objects/teaser-view/19233634?OptionName=ExtraData</t>
  </si>
  <si>
    <t>https://opi.dfo.kz/p/ru/DfoObjects/objects/teaser-view/19233634?ElDossierTabId=AuditReports</t>
  </si>
  <si>
    <t>ТОО "Служба единого заказчика и инвестиционных проектов"</t>
  </si>
  <si>
    <t>070240026598</t>
  </si>
  <si>
    <t>Золото, серебро, полиметаллы</t>
  </si>
  <si>
    <t>https://opi.dfo.kz/p/ru/DfoObjects/objects/teaser-view/18312558?OptionName=ExtraData</t>
  </si>
  <si>
    <t>https://opi.dfo.kz/p/ru/DfoObjects/objects/teaser-view/18312558?ElDossierTabId=AuditReports</t>
  </si>
  <si>
    <t>ТОО "TENIR-LOGISTIC"</t>
  </si>
  <si>
    <t>010740003030</t>
  </si>
  <si>
    <t>Титаномагнетитовые руды</t>
  </si>
  <si>
    <t>https://opi.dfo.kz/p/ru/DfoObjects/objects/teaser-view/26102?OptionName=ExtraData</t>
  </si>
  <si>
    <t>https://opi.dfo.kz/p/ru/DfoObjects/objects/teaser-view/26102?ElDossierTabId=AuditReports</t>
  </si>
  <si>
    <t>ТОО "TaldyKuduk-Gas"</t>
  </si>
  <si>
    <t>100240009754</t>
  </si>
  <si>
    <t>Метан</t>
  </si>
  <si>
    <t>https://opi.dfo.kz/p/ru/DfoObjects/objects/teaser-view/30268?OptionName=ExtraData</t>
  </si>
  <si>
    <t>https://opi.dfo.kz/p/ru/DfoObjects/objects/teaser-view/30268?ElDossierTabId=AuditReports</t>
  </si>
  <si>
    <t>ТОО "КА-ДМР"</t>
  </si>
  <si>
    <t>160240016609</t>
  </si>
  <si>
    <t>https://statsnet.co/companies/kz/29852817</t>
  </si>
  <si>
    <t xml:space="preserve">ТОО "M-Ali Petrol" </t>
  </si>
  <si>
    <t>161040025306</t>
  </si>
  <si>
    <t>https://opi.dfo.kz/p/ru/DfoObjects/objects/teaser-view/18780726?OptionName=ExtraData</t>
  </si>
  <si>
    <t>https://opi.dfo.kz/p/ru/DfoObjects/objects/teaser-view/18780726?ElDossierTabId=AuditReports</t>
  </si>
  <si>
    <t>ТОО "Алтын Кен"</t>
  </si>
  <si>
    <t>061040006923</t>
  </si>
  <si>
    <t>Золото, серебро</t>
  </si>
  <si>
    <t>https://opi.dfo.kz/p/ru/DfoObjects/objects/teaser-view/26272?OptionName=ExtraData</t>
  </si>
  <si>
    <t>https://opi.dfo.kz/p/ru/DfoObjects/objects/teaser-view/26272?ElDossierTabId=AuditReports</t>
  </si>
  <si>
    <t>ТОО "Разведка и добыча "Нурдаулет"</t>
  </si>
  <si>
    <t>081040001410</t>
  </si>
  <si>
    <t>Минеральное сырье</t>
  </si>
  <si>
    <t>https://statsnet.co/companies/kz/26695469</t>
  </si>
  <si>
    <t>ТОО "Фирма АДА"</t>
  </si>
  <si>
    <t>940840000132</t>
  </si>
  <si>
    <t>https://opi.dfo.kz/p/ru/DfoObjects/objects/teaser-view/25890?OptionName=ExtraData</t>
  </si>
  <si>
    <t>https://opi.dfo.kz/p/ru/DfoObjects/objects/teaser-view/25890?ElDossierTabId=AuditReports</t>
  </si>
  <si>
    <t>ТОО "ТКС-Жаксылык"</t>
  </si>
  <si>
    <t>140440009095</t>
  </si>
  <si>
    <t>https://opi.dfo.kz/p/ru/DfoObjects/objects/teaser-view/18162345?OptionName=ExtraData</t>
  </si>
  <si>
    <t>https://opi.dfo.kz/p/ru/DfoObjects/objects/teaser-view/18162345?ElDossierTabId=AuditReports</t>
  </si>
  <si>
    <t>ТОО "BTO Gold Production"</t>
  </si>
  <si>
    <t>120940012436</t>
  </si>
  <si>
    <t>https://statsnet.co/companies/kz/4794455</t>
  </si>
  <si>
    <t>ТОО "KAZMET Minerals"</t>
  </si>
  <si>
    <t>160440028441</t>
  </si>
  <si>
    <t>https://statsnet.co/companies/kz/42145409</t>
  </si>
  <si>
    <t>ТОО "Бузгул Аурум"</t>
  </si>
  <si>
    <t>060640015664</t>
  </si>
  <si>
    <t>https://opi.dfo.kz/p/ru/DfoObjects/objects/teaser-view/18295528?OptionName=ExtraData</t>
  </si>
  <si>
    <t>ТОО "Кольжан-Ойл"</t>
  </si>
  <si>
    <t>020240001424</t>
  </si>
  <si>
    <t>https://opi.dfo.kz/p/ru/DfoObjects/objects/teaser-view/26120?OptionName=ExtraData</t>
  </si>
  <si>
    <t>https://opi.dfo.kz/p/ru/DfoObjects/objects/teaser-view/26120?ElDossierTabId=AuditReports</t>
  </si>
  <si>
    <t>ТОО "SevenCom"</t>
  </si>
  <si>
    <t>150740025862</t>
  </si>
  <si>
    <t>https://opi.dfo.kz/p/ru/DfoObjects/objects/teaser-view/19111723?OptionName=ExtraData</t>
  </si>
  <si>
    <t>https://opi.dfo.kz/p/ru/DfoObjects/objects/teaser-view/19111723?ElDossierTabId=AuditReports</t>
  </si>
  <si>
    <t>ТОО "Инвест-РТ"</t>
  </si>
  <si>
    <t>110440022483</t>
  </si>
  <si>
    <t>инвестиции</t>
  </si>
  <si>
    <t>https://fa-fa.kz/company_info/?bin=110440022483</t>
  </si>
  <si>
    <t>ТОО "Appak Minerals"</t>
  </si>
  <si>
    <t>100840014277</t>
  </si>
  <si>
    <t>https://statsnet.co/companies/kz/11720219</t>
  </si>
  <si>
    <t>ТОО "Комир-Куат"</t>
  </si>
  <si>
    <t>021240005231</t>
  </si>
  <si>
    <t>https://statsnet.co/companies/kz/10555098</t>
  </si>
  <si>
    <t xml:space="preserve">ТОО "Мұнай Оңтүстік" </t>
  </si>
  <si>
    <t>060240016033</t>
  </si>
  <si>
    <t>https://opi.dfo.kz/p/ru/DfoObjects/objects/teaser-view/232746?OptionName=ExtraData</t>
  </si>
  <si>
    <t>https://opi.dfo.kz/p/ru/DfoObjects/objects/teaser-view/232746?ElDossierTabId=AuditReports</t>
  </si>
  <si>
    <t>ТОО "BAIR-2017"</t>
  </si>
  <si>
    <t>170240014189</t>
  </si>
  <si>
    <t>https://opi.dfo.kz/p/ru/DfoObjects/objects/teaser-view/18987687?OptionName=ExtraData</t>
  </si>
  <si>
    <t>https://opi.dfo.kz/p/ru/DfoObjects/objects/teaser-view/18987687?ElDossierTabId=AuditReports</t>
  </si>
  <si>
    <t>ТОО "ТГВ"</t>
  </si>
  <si>
    <t>060640007584</t>
  </si>
  <si>
    <t>https://statsnet.co/companies/kz/1971204</t>
  </si>
  <si>
    <t>ТОО "Saryktash Mining(Сарыкташ Майнинг)"</t>
  </si>
  <si>
    <t>170840016652</t>
  </si>
  <si>
    <t>https://pro.mytenge.kz/company/170840016652</t>
  </si>
  <si>
    <t>ТОО "Хазар Мунай"</t>
  </si>
  <si>
    <t>050440006100</t>
  </si>
  <si>
    <t>https://fa-fa.kz/company_info/?bin=131140025999</t>
  </si>
  <si>
    <t>ТОО "Гамма Талдыколь"</t>
  </si>
  <si>
    <t>https://opi.dfo.kz/p/ru/DfoObjects/objects/teaser-view/18164684?ElDossierTabId=AuditReports</t>
  </si>
  <si>
    <t>ТОО "Горнорудная компания "Нур Улытау"</t>
  </si>
  <si>
    <t>160540015374</t>
  </si>
  <si>
    <t>https://b2bhint.com/ru/company/kz/gornorudnaya-kompaniya-nur-ulytau--160540015374</t>
  </si>
  <si>
    <t>ТОО "Шагала Инвест"</t>
  </si>
  <si>
    <t>171040021206</t>
  </si>
  <si>
    <t>https://statsnet.co/companies/kz/13061376</t>
  </si>
  <si>
    <t>ТОО "CAM Technologies (ЦАМ Технолоджис)"</t>
  </si>
  <si>
    <t>170840016761</t>
  </si>
  <si>
    <t>https://pro.mytenge.kz/company/170840016761</t>
  </si>
  <si>
    <t>ТОО "CEMINCO" (СЕМИНКО)</t>
  </si>
  <si>
    <t>111240006050</t>
  </si>
  <si>
    <t>https://fa-fa.kz/company_info/?bin=111240006050</t>
  </si>
  <si>
    <t>ТОО "VTA Oil"</t>
  </si>
  <si>
    <t>191240002499</t>
  </si>
  <si>
    <t xml:space="preserve">
Предоставление прочих видов услуг</t>
  </si>
  <si>
    <t>https://pro.mytenge.kz/company/191240002499</t>
  </si>
  <si>
    <t>ТОО "Жак-Нур"</t>
  </si>
  <si>
    <t>131140011806</t>
  </si>
  <si>
    <t>Титан, магний, вольфрам, молибден</t>
  </si>
  <si>
    <t>https://statsnet.co/companies/kz/15779687</t>
  </si>
  <si>
    <t>ТОО "Горно-Рудная Компания "Аксу-Есиль"</t>
  </si>
  <si>
    <t>120240003471</t>
  </si>
  <si>
    <t>Деятельность в области инженерно-технического проектирования</t>
  </si>
  <si>
    <t>https://pro.mytenge.kz/company/120240003471</t>
  </si>
  <si>
    <t>ТОО "Esil Gold company"</t>
  </si>
  <si>
    <t>120340008496</t>
  </si>
  <si>
    <t>https://statsnet.co/companies/kz/267687</t>
  </si>
  <si>
    <t>ТОО "Altyn Esil group"</t>
  </si>
  <si>
    <t>120340009741</t>
  </si>
  <si>
    <t>https://opi.dfo.kz/p/ru/DfoObjects/objects/teaser-view/18319607?OptionName=ExtraData</t>
  </si>
  <si>
    <t>https://opi.dfo.kz/p/ru/DfoObjects/objects/teaser-view/18319607?ElDossierTabId=AuditReports</t>
  </si>
  <si>
    <t>ТОО "Esil Iron LTD"</t>
  </si>
  <si>
    <t>120540002256</t>
  </si>
  <si>
    <t>https://opi.dfo.kz/p/ru/DfoObjects/objects/teaser-view/18165655?OptionName=ExtraData</t>
  </si>
  <si>
    <t>https://opi.dfo.kz/p/ru/DfoObjects/objects/teaser-view/18165655?ElDossierTabId=AuditReports</t>
  </si>
  <si>
    <t>ТОО "BAUR MINERALS"</t>
  </si>
  <si>
    <t>140240026404</t>
  </si>
  <si>
    <t>https://statsnet.co/companies/kz/27076347</t>
  </si>
  <si>
    <t>ТОО "Сатурн инжиниринг"</t>
  </si>
  <si>
    <t>140640017172</t>
  </si>
  <si>
    <t>https://statsnet.co/companies/kz/247541</t>
  </si>
  <si>
    <t>ТОО "ASLERK GOLD COMPANY"</t>
  </si>
  <si>
    <t>160240006047</t>
  </si>
  <si>
    <t>https://statsnet.co/companies/kz/298394</t>
  </si>
  <si>
    <t>ТОО "Актобетермококс"</t>
  </si>
  <si>
    <t>120440002351</t>
  </si>
  <si>
    <t>https://statsnet.co/companies/kz/2551203</t>
  </si>
  <si>
    <t>Филиал товарищества с ограниченной ответственностью "Кен Казына"</t>
  </si>
  <si>
    <t>161041027030</t>
  </si>
  <si>
    <t>Добыча сырья для естественных и искусственных пористых заполнителей</t>
  </si>
  <si>
    <t>https://statsnet.co/companies/kz/59702472</t>
  </si>
  <si>
    <t>ТОО "Altyn Ketmen"</t>
  </si>
  <si>
    <t>180440027487</t>
  </si>
  <si>
    <t>https://opi.dfo.kz/p/ru/DfoObjects/objects/teaser-view/19668181?OptionName=ExtraData</t>
  </si>
  <si>
    <t>https://opi.dfo.kz/p/ru/DfoObjects/objects/teaser-view/19668181?ElDossierTabId=AuditReports</t>
  </si>
  <si>
    <t>ТОО "Корпесай"</t>
  </si>
  <si>
    <t>031040004317</t>
  </si>
  <si>
    <t>https://statsnet.co/companies/kz/34303692</t>
  </si>
  <si>
    <t>ТОО "Алтынсайгео"</t>
  </si>
  <si>
    <t>050640003679</t>
  </si>
  <si>
    <t>https://opi.dfo.kz/p/ru/DfoObjects/objects/teaser-view/29889?OptionName=ExtraData</t>
  </si>
  <si>
    <t>https://opi.dfo.kz/p/ru/DfoObjects/objects/teaser-view/29889?ElDossierTabId=AuditReports</t>
  </si>
  <si>
    <t>ТОО "Golden Steppe"</t>
  </si>
  <si>
    <t>190640023047</t>
  </si>
  <si>
    <t>https://opi.dfo.kz/p/ru/DfoObjects/objects/teaser-view/19666870?OptionName=ExtraData</t>
  </si>
  <si>
    <t>https://opi.dfo.kz/p/ru/DfoObjects/objects/teaser-view/19666870?ElDossierTabId=AuditReports</t>
  </si>
  <si>
    <t>ТОО "MJM-Gold"</t>
  </si>
  <si>
    <t>160340023030</t>
  </si>
  <si>
    <t>https://opi.dfo.kz/p/ru/DfoObjects/objects/teaser-view/18545258?OptionName=ExtraData</t>
  </si>
  <si>
    <t>https://opi.dfo.kz/p/ru/DfoObjects/objects/teaser-view/18545258?ElDossierTabId=AuditReports</t>
  </si>
  <si>
    <t>ТОО "Горно-рудная компания "Ashaly"</t>
  </si>
  <si>
    <t>130540012999</t>
  </si>
  <si>
    <t>https://opi.dfo.kz/p/ru/DfoObjects/objects/teaser-view/18165399?OptionName=ExtraData</t>
  </si>
  <si>
    <t>https://opi.dfo.kz/p/ru/DfoObjects/objects/teaser-view/18165399?ElDossierTabId=AuditReports</t>
  </si>
  <si>
    <t>ТОО "Горно-рудная компания "Bolatsu"</t>
  </si>
  <si>
    <t>131240011605</t>
  </si>
  <si>
    <t>https://opi.dfo.kz/p/ru/DfoObjects/objects/teaser-view/18165388?OptionName=ExtraData</t>
  </si>
  <si>
    <t>https://opi.dfo.kz/p/ru/DfoObjects/objects/teaser-view/18165388?ElDossierTabId=AuditReports</t>
  </si>
  <si>
    <t>ТОО "Горно-рудная компания "Алтын-Су"</t>
  </si>
  <si>
    <t>131240013979</t>
  </si>
  <si>
    <t>https://opi.dfo.kz/p/ru/DfoObjects/objects/teaser-view/18165513?OptionName=ExtraData</t>
  </si>
  <si>
    <t>https://opi.dfo.kz/p/ru/DfoObjects/objects/teaser-view/18165513?ElDossierTabId=AuditReports</t>
  </si>
  <si>
    <t>ТОО "Горно-рудная компания "Шығыс-Полиметалл""</t>
  </si>
  <si>
    <t>130740025908</t>
  </si>
  <si>
    <t>https://opi.dfo.kz/p/ru/DfoObjects/objects/teaser-view/18165368?OptionName=ExtraData</t>
  </si>
  <si>
    <t>https://opi.dfo.kz/p/ru/DfoObjects/objects/teaser-view/18165368?ElDossierTabId=AuditReports</t>
  </si>
  <si>
    <t>ТОО "Зыряновская геологическая экспедиция"</t>
  </si>
  <si>
    <t>960740003008</t>
  </si>
  <si>
    <t>https://statsnet.co/companies/kz/23070876</t>
  </si>
  <si>
    <t>ТОО "KGC engineering"</t>
  </si>
  <si>
    <t>121140019823</t>
  </si>
  <si>
    <t>https://statsnet.co/companies/kz/23973043</t>
  </si>
  <si>
    <t>ТОО "Такыр-Кальджир Алтын"</t>
  </si>
  <si>
    <t>150440005728</t>
  </si>
  <si>
    <t>https://statsnet.co/companies/kz/24355325</t>
  </si>
  <si>
    <t>ТОО "Ертiс ARFO"</t>
  </si>
  <si>
    <t>160540013883</t>
  </si>
  <si>
    <t>https://opi.dfo.kz/p/ru/DfoObjects/objects/teaser-view/18542494?OptionName=ExtraData</t>
  </si>
  <si>
    <t>https://opi.dfo.kz/p/ru/DfoObjects/objects/teaser-view/18542494?ElDossierTabId=AuditReports</t>
  </si>
  <si>
    <t>ТОО "СП Аксу Золото"</t>
  </si>
  <si>
    <t>161240025363</t>
  </si>
  <si>
    <t>https://opi.dfo.kz/p/ru/DfoObjects/objects/teaser-view/19001150?OptionName=ExtraData</t>
  </si>
  <si>
    <t>https://opi.dfo.kz/p/ru/DfoObjects/objects/teaser-view/19001150?ElDossierTabId=AuditReports</t>
  </si>
  <si>
    <t>ТОО "Өрнек Алтын"</t>
  </si>
  <si>
    <t>170140024569</t>
  </si>
  <si>
    <t>ПИ</t>
  </si>
  <si>
    <t>https://statsnet.co/companies/kz/24564791</t>
  </si>
  <si>
    <t>ТОО "Горно-рудная компания "Scharyk""</t>
  </si>
  <si>
    <t>130540013739</t>
  </si>
  <si>
    <t>https://opi.dfo.kz/p/ru/DfoObjects/objects/teaser-view/18163995?OptionName=ExtraData</t>
  </si>
  <si>
    <t>https://opi.dfo.kz/p/ru/DfoObjects/objects/teaser-view/18163995?ElDossierTabId=AuditReports</t>
  </si>
  <si>
    <t>ТОО "Горно-рудная компания "Ayagoz-Gold"</t>
  </si>
  <si>
    <t>131240010914</t>
  </si>
  <si>
    <t>https://opi.dfo.kz/p/ru/DfoObjects/objects/teaser-view/18164301?OptionName=ExtraData</t>
  </si>
  <si>
    <t>https://opi.dfo.kz/p/ru/DfoObjects/objects/teaser-view/18164301?ElDossierTabId=AuditReports</t>
  </si>
  <si>
    <t>ТОО "СП Шунай "</t>
  </si>
  <si>
    <t>170240009955</t>
  </si>
  <si>
    <t>https://statsnet.co/companies/kz/24588951</t>
  </si>
  <si>
    <t>ТОО "Шугул"</t>
  </si>
  <si>
    <t>150640019894</t>
  </si>
  <si>
    <t>https://opi.dfo.kz/p/ru/DfoObjects/objects/teaser-view/19668250?OptionName=ExtraData</t>
  </si>
  <si>
    <t>https://opi.dfo.kz/p/ru/DfoObjects/objects/teaser-view/19668250?ElDossierTabId=AuditReports</t>
  </si>
  <si>
    <t>ТОО "Рудгормаш"</t>
  </si>
  <si>
    <t>020640006122</t>
  </si>
  <si>
    <t>Оборудование</t>
  </si>
  <si>
    <t>https://rudgormash-kazahstan.kz24.online/</t>
  </si>
  <si>
    <t>ТОО "Угольщик-2005"</t>
  </si>
  <si>
    <t>050240016418</t>
  </si>
  <si>
    <t>Строительство</t>
  </si>
  <si>
    <t>https://b2bhint.com/ru/company/kz/ugolshik-2005--050240016418</t>
  </si>
  <si>
    <t>ТОО "EXORE Kazakhstan"</t>
  </si>
  <si>
    <t>070540013993</t>
  </si>
  <si>
    <t>Торговля</t>
  </si>
  <si>
    <t>https://statsnet.co/companies/kz/11116063</t>
  </si>
  <si>
    <t>ТОО "Казахстанская горнорудная компания"</t>
  </si>
  <si>
    <t>131040021398</t>
  </si>
  <si>
    <t>https://statsnet.co/companies/kz/12116902</t>
  </si>
  <si>
    <t>ТОО "Mining Solutions"</t>
  </si>
  <si>
    <t>140240030363</t>
  </si>
  <si>
    <t>Производство</t>
  </si>
  <si>
    <t>http://www.mining-solutions.kz/%D1%80%D0%B5%D1%88%D0%B5%D0%BD%D0%B8%D1%8F-%D0%B4%D0%BB%D1%8F-%D0%B3%D0%BE%D1%80%D0%BD%D0%BE%D1%80%D1%83%D0%B4%D0%BD%D0%BE%D0%B9-%D0%BE%D1%82%D1%80%D0%B0%D1%81%D0%BB%D0%B8.html</t>
  </si>
  <si>
    <t>ТОО "СП Сарыарка Tungsten"</t>
  </si>
  <si>
    <t>150440015091</t>
  </si>
  <si>
    <t>https://statsnet.co/companies/kz/12497402</t>
  </si>
  <si>
    <t>ТОО "BK Minerals"</t>
  </si>
  <si>
    <t>150940014458</t>
  </si>
  <si>
    <t>Финансовая и страховая деятельность</t>
  </si>
  <si>
    <t>https://statsnet.co/companies/kz/12346888</t>
  </si>
  <si>
    <t>ТОО "Silk Road Saryarka Venture (Силк Роуд Сарыарка Венчур)"</t>
  </si>
  <si>
    <t>151240001017</t>
  </si>
  <si>
    <t>https://statsnet.co/companies/kz/12635781</t>
  </si>
  <si>
    <t>ТОО "Арка Gold company"</t>
  </si>
  <si>
    <t>160340013717</t>
  </si>
  <si>
    <t>https://opi.dfo.kz/p/ru/DfoObjects/objects/teaser-view/19000101?OptionName=ExtraData</t>
  </si>
  <si>
    <t>https://opi.dfo.kz/p/ru/DfoObjects/objects/teaser-view/19000101?ElDossierTabId=AuditReports</t>
  </si>
  <si>
    <t>ТОО "Shahan Komir"</t>
  </si>
  <si>
    <t>170140032768</t>
  </si>
  <si>
    <t>https://opi.dfo.kz/p/ru/DfoObjects/objects/teaser-view/18779415?OptionName=ExtraData%D1%81</t>
  </si>
  <si>
    <t>https://opi.dfo.kz/p/ru/DfoObjects/objects/teaser-view/18779415?ElDossierTabId=AuditReports</t>
  </si>
  <si>
    <t>ТОО "Arkharsu Construction"</t>
  </si>
  <si>
    <t>170940014164</t>
  </si>
  <si>
    <t>https://opi.dfo.kz/p/ru/DfoObjects/objects/teaser-view/19666162?OptionName=ExtraData</t>
  </si>
  <si>
    <t>https://opi.dfo.kz/p/ru/DfoObjects/objects/teaser-view/19666162?ElDossierTabId=AuditReports</t>
  </si>
  <si>
    <t>ТОО "Балхашская геологическая артель"</t>
  </si>
  <si>
    <t>010540001592</t>
  </si>
  <si>
    <t>https://opi.dfo.kz/p/ru/DfoObjects/objects/teaser-view/26200?OptionName=ExtraData</t>
  </si>
  <si>
    <t>https://opi.dfo.kz/p/ru/DfoObjects/objects/teaser-view/26200?ElDossierTabId=AuditReports</t>
  </si>
  <si>
    <t>ТОО "PROFILEX CUPRUMS"</t>
  </si>
  <si>
    <t>120440001393</t>
  </si>
  <si>
    <t>https://opi.dfo.kz/p/ru/DfoObjects/objects/teaser-view/14216894?OptionName=ExtraData</t>
  </si>
  <si>
    <t>https://opi.dfo.kz/p/ru/DfoObjects/objects/teaser-view/14216894?ElDossierTabId=AuditReports</t>
  </si>
  <si>
    <t>ТОО "БзАРТИ-Казахстан"</t>
  </si>
  <si>
    <t>060740004137</t>
  </si>
  <si>
    <t>https://statsnet.co/companies/kz/10984854</t>
  </si>
  <si>
    <t>ТОО "Казахстанско-Российская компания "Разрез Приозерный"</t>
  </si>
  <si>
    <t>990340003316</t>
  </si>
  <si>
    <t>https://too-krk-razrez-prioz.satu.kz/about_us</t>
  </si>
  <si>
    <t>ТОО "Горнорудная компания "Кундыбай"</t>
  </si>
  <si>
    <t>060640007980</t>
  </si>
  <si>
    <t>https://statsnet.co/companies/kz/36197868</t>
  </si>
  <si>
    <t>ТОО "Тобол-Тагам"</t>
  </si>
  <si>
    <t>081140006811</t>
  </si>
  <si>
    <t>https://opi.dfo.kz/p/ru/DfoObjects/objects/teaser-view/14073955?OptionName=ExtraData</t>
  </si>
  <si>
    <t>https://opi.dfo.kz/p/ru/DfoObjects/objects/teaser-view/14073955?ElDossierTabId=AuditReports</t>
  </si>
  <si>
    <t>ТОО "ТОБОЛ-ПОЛИМЕТАЛЛ"</t>
  </si>
  <si>
    <t>111040000014</t>
  </si>
  <si>
    <t>https://legat.by/?country=kz&amp;entity=111040000014#:~:text=%D0%A2%D0%BE%D0%B2%D0%B0%D1%80%D0%B8%D1%89%D0%B5%D1%81%D1%82%D0%B2%D0%BE%20%D1%81%20%D0%BE%D0%B3%D1%80%D0%B0%D0%BD%D0%B8%D1%87%D0%B5%D0%BD%D0%BD%D0%BE%D0%B9%20%D0%BE%D1%82%D0%B2%D0%B5%D1%82%D1%81%D1%82%D0%B2%D0%B5%D0%BD%D0%BD%D0%BE%D1%81%D1%82%D1%8C%D1%8E%20%22%D0%A2%D0%BE%D0%B1%D0%BE%D0%BB%2D%D0%BF%D0%BE%D0%BB%D0%B8%D0%BC%D0%B5%D1%82%D0%B0%D0%BB%D0%BB%22%2C,%D0%B1%D0%B8%D0%BD(%D0%98%D0%9D%D0%9D)%20111040000014%20%D0%9F%D1%80%D0%B8%D1%81%D0%B2%D0%BE%D0%B5%D0%BD%20%D1%80%D0%BD%D0%BD%20391700267881</t>
  </si>
  <si>
    <t>ТОО "Казтемир iron"</t>
  </si>
  <si>
    <t>130440003470</t>
  </si>
  <si>
    <t>https://opi.dfo.kz/p/ru/DfoObjects/objects/teaser-view/18320827?OptionName=ExtraData</t>
  </si>
  <si>
    <t>https://opi.dfo.kz/p/ru/DfoObjects/objects/teaser-view/18320827?ElDossierTabId=AuditReports</t>
  </si>
  <si>
    <t>ТОО "Тобол-Энерджи"</t>
  </si>
  <si>
    <t>130940001006</t>
  </si>
  <si>
    <t>https://opi.dfo.kz/p/ru/DfoObjects/objects/teaser-view/18544160?OptionName=ExtraData</t>
  </si>
  <si>
    <t>https://opi.dfo.kz/p/ru/DfoObjects/objects/teaser-view/18544160?ElDossierTabId=AuditReports</t>
  </si>
  <si>
    <t>ТОО "PETROTEL"</t>
  </si>
  <si>
    <t>070340012660</t>
  </si>
  <si>
    <t>https://flagma.kz/1527530/</t>
  </si>
  <si>
    <t>ТОО «Батыс Стандарт KZ»</t>
  </si>
  <si>
    <t>111140009686</t>
  </si>
  <si>
    <t>https://statsnet.co/companies/kz/16647026</t>
  </si>
  <si>
    <t>ТОО "Тastobe Resources"</t>
  </si>
  <si>
    <t>121040015718</t>
  </si>
  <si>
    <t>https://opi.dfo.kz/p/ru/DfoObjects/objects/teaser-view/975682?OptionName=ExtraData</t>
  </si>
  <si>
    <t>https://opi.dfo.kz/p/ru/DfoObjects/objects/teaser-view/975682?ElDossierTabId=AuditReports</t>
  </si>
  <si>
    <t>ТОО "Павлодарский Вторчермет"</t>
  </si>
  <si>
    <t>031040006165</t>
  </si>
  <si>
    <t>https://opi.dfo.kz/p/ru/DfoObjects/objects/teaser-view/25929?OptionName=ExtraData</t>
  </si>
  <si>
    <t>https://opi.dfo.kz/p/ru/DfoObjects/objects/teaser-view/25929?ElDossierTabId=AuditReports</t>
  </si>
  <si>
    <t>ТОО "ГРК СевКаз олово"</t>
  </si>
  <si>
    <t>160540013695</t>
  </si>
  <si>
    <t>https://statsnet.co/companies/kz/22430129</t>
  </si>
  <si>
    <t>ТОО "Ар-Ман"</t>
  </si>
  <si>
    <t>010140004433</t>
  </si>
  <si>
    <t>https://old.infopark.kz/index.php?g=158&amp;frm=929467773</t>
  </si>
  <si>
    <t>ТОО "Altyn Semey" (Алтын Семей)</t>
  </si>
  <si>
    <t>970740003733</t>
  </si>
  <si>
    <t>https://opi.dfo.kz/p/ru/DfoObjects/objects/teaser-view/26241?OptionName=ExtraData</t>
  </si>
  <si>
    <t>https://opi.dfo.kz/p/ru/DfoObjects/objects/teaser-view/26241?ElDossierTabId=AuditReports</t>
  </si>
  <si>
    <t>ТОО "Терискей"</t>
  </si>
  <si>
    <t>000240016914</t>
  </si>
  <si>
    <t>ГРк</t>
  </si>
  <si>
    <t>https://www.emis.com/php/company-profile/KZ/Teriskei_TOO__%D0%A2%D0%B5%D1%80%D0%B8%D1%81%D0%BA%D0%B5%D0%B9_%D0%A2%D0%9E%D0%9E__ru_2606985.html</t>
  </si>
  <si>
    <t>ТОО "Сырдария Қызыл мия"</t>
  </si>
  <si>
    <t>120240003947</t>
  </si>
  <si>
    <t>https://statsnet.co/companies/kz/51581257</t>
  </si>
  <si>
    <t>ТОО "Металинвест"</t>
  </si>
  <si>
    <t>970740002755</t>
  </si>
  <si>
    <t>http://metall-invest.kz/</t>
  </si>
  <si>
    <t>https://opi.dfo.kz/p/ru/DfoObjects/objects/teaser-view/26154?ElDossierTabId=AuditReports</t>
  </si>
  <si>
    <t>ТОО "North Oil"</t>
  </si>
  <si>
    <t>130840001379</t>
  </si>
  <si>
    <t>https://opi.dfo.kz/p/ru/DfoObjects/objects/teaser-view/19233612?OptionName=ExtraData</t>
  </si>
  <si>
    <t>https://opi.dfo.kz/p/ru/DfoObjects/objects/teaser-view/19233612?ElDossierTabId=AuditReports</t>
  </si>
  <si>
    <t>ТОО "АлтынГео"</t>
  </si>
  <si>
    <t>140740026274</t>
  </si>
  <si>
    <t>https://opi.dfo.kz/p/ru/DfoObjects/objects/teaser-view/18547503?OptionName=ExtraData</t>
  </si>
  <si>
    <t>https://opi.dfo.kz/p/ru/DfoObjects/objects/teaser-view/18547503?ElDossierTabId=AuditReports</t>
  </si>
  <si>
    <t>ТОО "Али Тур KZ"</t>
  </si>
  <si>
    <t>150940019518</t>
  </si>
  <si>
    <t>https://statsnet.co/companies/kz/52164603</t>
  </si>
  <si>
    <t>ТОО "Кентау ЦМ"</t>
  </si>
  <si>
    <t>170940019076</t>
  </si>
  <si>
    <t>https://too-kentau-tsm.satu.kz/</t>
  </si>
  <si>
    <t>ТОО "Металл инвест 17"</t>
  </si>
  <si>
    <t>180840013937</t>
  </si>
  <si>
    <t>https://statsnet.co/companies/kz/52711741</t>
  </si>
  <si>
    <t>ТОО "Риддерский гидрометталургический завод "Алтын Суңкар"</t>
  </si>
  <si>
    <t>070340017007</t>
  </si>
  <si>
    <t>Полиметаллы,, драгметаллы</t>
  </si>
  <si>
    <t>https://statsnet.co/companies/kz/23410783</t>
  </si>
  <si>
    <t>ТОО "ЕМЕ"</t>
  </si>
  <si>
    <t>990340000381</t>
  </si>
  <si>
    <t>https://statsnet.co/companies/kz/7079841</t>
  </si>
  <si>
    <t>https://opi.dfo.kz/p/ru/DfoObjects/objects/teaser-view/30021?ElDossierTabId=AuditReports</t>
  </si>
  <si>
    <t>ТОО "Байтерек Даму"</t>
  </si>
  <si>
    <t>130440020341</t>
  </si>
  <si>
    <t>https://opi.dfo.kz/p/ru/DfoObjects/objects/teaser-view/18537460?OptionName=ExtraData</t>
  </si>
  <si>
    <t>https://opi.dfo.kz/p/ru/DfoObjects/objects/teaser-view/18537460?ElDossierTabId=AuditReports</t>
  </si>
  <si>
    <t>ТОО "North Rare Metals Group" (Норд Рейр Металс Групп)</t>
  </si>
  <si>
    <t>131140012616</t>
  </si>
  <si>
    <t>https://pro.mytenge.kz/company/131140012616</t>
  </si>
  <si>
    <t>ТОО "Qazaq Oil (Казак Ойл)"</t>
  </si>
  <si>
    <t>160440009801</t>
  </si>
  <si>
    <t>https://statsnet.co/companies/kz/42042891</t>
  </si>
  <si>
    <t>ТОО "QUMMUNAIGAZ"</t>
  </si>
  <si>
    <t>190740014130</t>
  </si>
  <si>
    <t>https://statsnet.co/companies/kz/49346000</t>
  </si>
  <si>
    <t>ТОО "Компания "PROFIT (ПРОФИТ)"</t>
  </si>
  <si>
    <t>020140001212</t>
  </si>
  <si>
    <t>https://profit-a.kz/about-us</t>
  </si>
  <si>
    <t>https://opi.dfo.kz/p/ru/DfoObjects/objects/teaser-view/26119?ElDossierTabId=AuditReports</t>
  </si>
  <si>
    <t>ТОО "Бугуты-Палм"</t>
  </si>
  <si>
    <t>970540004060</t>
  </si>
  <si>
    <t>https://opi.dfo.kz/p/ru/DfoObjects/objects/teaser-view/26043?RevisionId=0&amp;ReportNodeId=2147483645&amp;PluginId=3edf0aba2bfd408b94e0392269ca7b14&amp;ReportId=60793235</t>
  </si>
  <si>
    <t>https://opi.dfo.kz/p/ru/DfoObjects/objects/teaser-view/26043?ElDossierTabId=AuditReports</t>
  </si>
  <si>
    <t>ТОО "ЭмбаЮгНефть"</t>
  </si>
  <si>
    <t>https://embayugneft.kz24.online/</t>
  </si>
  <si>
    <t>ТОО "АкваТан"</t>
  </si>
  <si>
    <t>081140014951</t>
  </si>
  <si>
    <t>https://statsnet.co/companies/kz/36600261</t>
  </si>
  <si>
    <t>ТОО "ТриасМұнайГаз"</t>
  </si>
  <si>
    <t>121140018904</t>
  </si>
  <si>
    <t>https://opi.dfo.kz/p/ru/DfoObjects/objects/teaser-view/18544170?OptionName=ExtraData</t>
  </si>
  <si>
    <t>https://opi.dfo.kz/p/ru/DfoObjects/objects/teaser-view/18544170?ElDossierTabId=AuditReports</t>
  </si>
  <si>
    <t>ТОО "Mynaral Resources"</t>
  </si>
  <si>
    <t>160140020683</t>
  </si>
  <si>
    <t>https://opi.dfo.kz/p/ru/DfoObjects/objects/teaser-view/18532674?OptionName=ExtraData</t>
  </si>
  <si>
    <t>https://opi.dfo.kz/p/ru/DfoObjects/objects/teaser-view/18532674?ElDossierTabId=AuditReports</t>
  </si>
  <si>
    <t>ТОО "Mynaral Gold"</t>
  </si>
  <si>
    <t>160140020663</t>
  </si>
  <si>
    <t>https://opi.dfo.kz/p/ru/DfoObjects/objects/teaser-view/18532624?OptionName=ExtraData</t>
  </si>
  <si>
    <t>https://opi.dfo.kz/p/ru/DfoObjects/objects/teaser-view/18532624?ElDossierTabId=AuditReports</t>
  </si>
  <si>
    <t>ТОО "Совместное предприятие "Сага Крик Голд Компани"</t>
  </si>
  <si>
    <t>010140000906</t>
  </si>
  <si>
    <t>https://opi.dfo.kz/p/ru/DfoObjects/objects/teaser-view/26082?OptionName=ExtraData</t>
  </si>
  <si>
    <t>ТОО "Маятас"</t>
  </si>
  <si>
    <t>000540005662</t>
  </si>
  <si>
    <t>https://opi.dfo.kz/p/ru/DfoObjects/objects/teaser-view/26002?OptionName=ExtraData</t>
  </si>
  <si>
    <t>https://opi.dfo.kz/p/ru/DfoObjects/objects/teaser-view/26002?ElDossierTabId=AuditReports</t>
  </si>
  <si>
    <t>ТОО "GeoLink Consulting"</t>
  </si>
  <si>
    <t>030840011247</t>
  </si>
  <si>
    <t>https://b2bhint.com/ru/company/kz/geolink-consulting--030840011247</t>
  </si>
  <si>
    <t>ТОО "Асыл Мура "Компаниясы"</t>
  </si>
  <si>
    <t>050640001870</t>
  </si>
  <si>
    <t>https://opi.dfo.kz/p/ru/DfoObjects/objects/teaser-view/26233?OptionName=ExtraData</t>
  </si>
  <si>
    <t>https://opi.dfo.kz/p/ru/DfoObjects/objects/teaser-view/26233?ElDossierTabId=AuditReports</t>
  </si>
  <si>
    <t>ТОО "OCEAN TRADE"</t>
  </si>
  <si>
    <t>090740000893</t>
  </si>
  <si>
    <t>ТОО "Балкер Тау"</t>
  </si>
  <si>
    <t>110640020974</t>
  </si>
  <si>
    <t>https://statsnet.co/companies/kz/27365392</t>
  </si>
  <si>
    <t>ТОО "ZZ GROUP"</t>
  </si>
  <si>
    <t>171040001915</t>
  </si>
  <si>
    <t>https://statsnet.co/companies/kz/43746618</t>
  </si>
  <si>
    <t>ТОО "Caspian Exploration Company"</t>
  </si>
  <si>
    <t>190840015192</t>
  </si>
  <si>
    <t>https://statsnet.co/companies/kz/49384597</t>
  </si>
  <si>
    <t>ТОО "Совместное предприятие "Тау голд коппер"</t>
  </si>
  <si>
    <t>120740015057</t>
  </si>
  <si>
    <t>https://opi.dfo.kz/p/ru/DfoObjects/objects/teaser-view/6401523?OptionName=ExtraData</t>
  </si>
  <si>
    <t>https://opi.dfo.kz/p/ru/DfoObjects/objects/teaser-view/6401523?ElDossierTabId=AuditReports</t>
  </si>
  <si>
    <t>ТОО "Самир-Алтын"</t>
  </si>
  <si>
    <t>160440006768</t>
  </si>
  <si>
    <t>https://statsnet.co/companies/kz/29828344</t>
  </si>
  <si>
    <t>ТОО "Алау партнерс"</t>
  </si>
  <si>
    <t>171040017377</t>
  </si>
  <si>
    <t>https://statsnet.co/companies/kz/30886042</t>
  </si>
  <si>
    <t>ТОО "Алтай бизнес"</t>
  </si>
  <si>
    <t>171040017406</t>
  </si>
  <si>
    <t>https://opi.dfo.kz/p/ru/DfoObjects/objects/teaser-view/19234739?OptionName=ExtraData</t>
  </si>
  <si>
    <t>https://opi.dfo.kz/p/ru/DfoObjects/objects/teaser-view/19234739?ElDossierTabId=AuditReports</t>
  </si>
  <si>
    <t>ТОО "North Gold company"</t>
  </si>
  <si>
    <t>140840013771</t>
  </si>
  <si>
    <t>https://statsnet.co/companies/kz/28720282</t>
  </si>
  <si>
    <t>ТОО "Кайыркен"</t>
  </si>
  <si>
    <t>160340015634</t>
  </si>
  <si>
    <t>https://statsnet.co/companies/kz/29899232</t>
  </si>
  <si>
    <t>ТОО "COAST OIL" (КОСТ ОЙЛ)</t>
  </si>
  <si>
    <t>141140003523</t>
  </si>
  <si>
    <t>УВс</t>
  </si>
  <si>
    <t>https://statsnet.co/companies/kz/28921062</t>
  </si>
  <si>
    <t>ТОО "СТА Инновация"</t>
  </si>
  <si>
    <t>161240000982</t>
  </si>
  <si>
    <t>Недвижимость</t>
  </si>
  <si>
    <t>https://b2bhint.com/ru/company/kz/sta-innovaciya--161240000982</t>
  </si>
  <si>
    <t>ТОО "KazАлтынGroup"</t>
  </si>
  <si>
    <t>170440019187</t>
  </si>
  <si>
    <t>https://statsnet.co/companies/kz/30592352</t>
  </si>
  <si>
    <t>ТОО "Балбраун"</t>
  </si>
  <si>
    <t>https://allcompanies.by/kz/company?query=181040030792_tovarishchestvo-s-ogranichennoy-otvetstvennostyu-balbraun</t>
  </si>
  <si>
    <t>ТОО "GeoGuide"</t>
  </si>
  <si>
    <t>100240000760</t>
  </si>
  <si>
    <t>https://opi.dfo.kz/p/ru/DfoObjects/objects/teaser-view/18927068?OptionName=ExtraData</t>
  </si>
  <si>
    <t>https://opi.dfo.kz/p/ru/DfoObjects/objects/teaser-view/18927068?ElDossierTabId=AuditReports</t>
  </si>
  <si>
    <t>ТОО "Комплексная геолого-экологическая экспедиция"</t>
  </si>
  <si>
    <t>060440009048</t>
  </si>
  <si>
    <t>https://opi.dfo.kz/p/ru/DfoObjects/objects/teaser-view/25944?OptionName=ExtraData</t>
  </si>
  <si>
    <t>https://opi.dfo.kz/p/ru/DfoObjects/objects/teaser-view/25944?ElDossierTabId=AuditReports</t>
  </si>
  <si>
    <t>ТОО "Южспецгеология"</t>
  </si>
  <si>
    <t>050640006128</t>
  </si>
  <si>
    <t>https://opi.dfo.kz/p/ru/DfoObjects/objects/teaser-view/29937?OptionName=ExtraData</t>
  </si>
  <si>
    <t>https://opi.dfo.kz/p/ru/DfoObjects/objects/teaser-view/29937?ElDossierTabId=AuditReports</t>
  </si>
  <si>
    <t>ТОО "Айгерим"</t>
  </si>
  <si>
    <t>940840000866</t>
  </si>
  <si>
    <t>https://statsnet.co/companies/kz/19746551</t>
  </si>
  <si>
    <t>ТОО "Цес - Астана"</t>
  </si>
  <si>
    <t>970640004400</t>
  </si>
  <si>
    <t xml:space="preserve">ТПИ </t>
  </si>
  <si>
    <t>https://statsnet.co/companies/kz/25031188</t>
  </si>
  <si>
    <t>ТОО "Алтын Байжигит"</t>
  </si>
  <si>
    <t>160140020118</t>
  </si>
  <si>
    <t>https://statsnet.co/companies/kz/24431406</t>
  </si>
  <si>
    <t>ТОО "DRIVEN FORCE company"</t>
  </si>
  <si>
    <t>140740012978</t>
  </si>
  <si>
    <t>https://opi.dfo.kz/p/ru/DfoObjects/objects/teaser-view/18780733?OptionName=ExtraData</t>
  </si>
  <si>
    <t>ТОО "Асыл G"</t>
  </si>
  <si>
    <t>160740015679</t>
  </si>
  <si>
    <t>https://statsnet.co/companies/kz/24496380</t>
  </si>
  <si>
    <t>ТОО "Горно-рудная компания "Ayagoz-Gold""</t>
  </si>
  <si>
    <t>ТОО "KOMIRTEC"</t>
  </si>
  <si>
    <t>120340004394</t>
  </si>
  <si>
    <t>https://legat.by/?country=kz&amp;entity=120340004394#:~:text=%D0%A2%D0%BE%D0%B2%D0%B0%D1%80%D0%B8%D1%89%D0%B5%D1%81%D1%82%D0%B2%D0%BE%20%D1%81%20%D0%BE%D0%B3%D1%80%D0%B0%D0%BD%D0%B8%D1%87%D0%B5%D0%BD%D0%BD%D0%BE%D0%B9%20%D0%BE%D1%82%D0%B2%D0%B5%D1%82%D1%81%D1%82%D0%B2%D0%B5%D0%BD%D0%BD%D0%BE%D1%81%D1%82%D1%8C%D1%8E%20%22Komirtec%22%2C,%D0%B1%D0%B8%D0%BD(%D0%98%D0%9D%D0%9D)%20120340004394%20%D0%9F%D1%80%D0%B8%D1%81%D0%B2%D0%BE%D0%B5%D0%BD%20%D1%80%D0%BD%D0%BD%20302000326815</t>
  </si>
  <si>
    <t>ТОО "Сарыарка-Mn"</t>
  </si>
  <si>
    <t>160540010383</t>
  </si>
  <si>
    <t>https://statsnet.co/companies/kz/29951956</t>
  </si>
  <si>
    <t>ТОО "Баксинское MZM"</t>
  </si>
  <si>
    <t>080740014475</t>
  </si>
  <si>
    <t>https://opi.dfo.kz/p/ru/DfoObjects/objects/teaser-view/18159250?OptionName=ExtraData</t>
  </si>
  <si>
    <t>ТОО "Смирновский редмет"</t>
  </si>
  <si>
    <t>130340024408</t>
  </si>
  <si>
    <t>Редкие, цветные и драгоценные металлы</t>
  </si>
  <si>
    <t>https://opi.dfo.kz/p/ru/DfoObjects/objects/teaser-view/18322461?OptionName=ExtraData</t>
  </si>
  <si>
    <t>https://opi.dfo.kz/p/ru/DfoObjects/objects/teaser-view/18322461?ElDossierTabId=AuditReports</t>
  </si>
  <si>
    <t>ТОО "СП Сатпаевское"</t>
  </si>
  <si>
    <t>150240015400</t>
  </si>
  <si>
    <t>https://opi.dfo.kz/p/ru/DfoObjects/objects/teaser-view/18284302?OptionName=ExtraData</t>
  </si>
  <si>
    <t>https://opi.dfo.kz/p/ru/DfoObjects/objects/teaser-view/18284302?ElDossierTabId=AuditReports</t>
  </si>
  <si>
    <t>TOO "Tastobe Resources"</t>
  </si>
  <si>
    <t>ТОО "ПВ-5"</t>
  </si>
  <si>
    <t>971040003483</t>
  </si>
  <si>
    <t>инженерно-техническое проектирование</t>
  </si>
  <si>
    <t>https://statsnet.co/companies/kz/32637088</t>
  </si>
  <si>
    <t>ТОО "BENEFIT ltd"</t>
  </si>
  <si>
    <t>070340001734</t>
  </si>
  <si>
    <t>https://statsnet.co/companies/kz/36484688</t>
  </si>
  <si>
    <t>ТОО "Е.М.Е."</t>
  </si>
  <si>
    <t>780128300473</t>
  </si>
  <si>
    <t>https://b2bhint.com/ru/company/kz/eem--780128300473</t>
  </si>
  <si>
    <t>ТОО "Score-Group"</t>
  </si>
  <si>
    <t>150340008253</t>
  </si>
  <si>
    <t>https://statsnet.co/companies/kz/41381422</t>
  </si>
  <si>
    <t>ТОО "Коксай-Музбель"</t>
  </si>
  <si>
    <t>050640003242</t>
  </si>
  <si>
    <t>Медь, золото, серебро, молибден</t>
  </si>
  <si>
    <t>https://koksai-muzbel.kz24.online/</t>
  </si>
  <si>
    <t>https://opi.dfo.kz/p/ru/DfoObjects/objects/teaser-view/26234?ElDossierTabId=AuditReports</t>
  </si>
  <si>
    <t>ТОО Внешнеэкономическая компания "ТЕК КАЗИНВЕСТ"</t>
  </si>
  <si>
    <t>921040000271</t>
  </si>
  <si>
    <t>https://opi.dfo.kz/p/ru/DfoObjects/objects/teaser-view/26144?OptionName=ExtraData</t>
  </si>
  <si>
    <t>https://opi.dfo.kz/p/ru/DfoObjects/objects/teaser-view/26144?ElDossierTabId=AuditReports</t>
  </si>
  <si>
    <t>ТОО "Корпорация "Дүние"</t>
  </si>
  <si>
    <t>020440001648</t>
  </si>
  <si>
    <t>Строительство, торговля</t>
  </si>
  <si>
    <t>https://opi.dfo.kz/p/ru/DfoObjects/objects/teaser-view/28311?OptionName=ExtraData</t>
  </si>
  <si>
    <t>https://opi.dfo.kz/p/ru/DfoObjects/objects/teaser-view/28311?ElDossierTabId=AuditReports</t>
  </si>
  <si>
    <t>ТОО "Altyn Aidahar Building"</t>
  </si>
  <si>
    <t>150440025851</t>
  </si>
  <si>
    <t>https://b2bhint.com/ru/company/kz/altyn-aidahar-building--150440025851</t>
  </si>
  <si>
    <t xml:space="preserve">ТОО "COAST OIL" (КОСТ ОЙЛ). </t>
  </si>
  <si>
    <t>ТОО "«BiK Invest Company»"</t>
  </si>
  <si>
    <t>150940023060</t>
  </si>
  <si>
    <t>Аренда</t>
  </si>
  <si>
    <t>https://statsnet.co/companies/kz/29697418</t>
  </si>
  <si>
    <t>ТОО "Qaz Mine Invest"</t>
  </si>
  <si>
    <t>161140015411</t>
  </si>
  <si>
    <t>https://statsnet.co/companies/kz/30270074</t>
  </si>
  <si>
    <t xml:space="preserve">ТОО "СТА Инновация". </t>
  </si>
  <si>
    <t>https://statsnet.co/companies/kz/30259218</t>
  </si>
  <si>
    <t>Филиал Акционерного общества "Алюминий Казахстана" Краснооктябрьское бокситовое рудоуправление (КБРУ)</t>
  </si>
  <si>
    <t>Алюминий</t>
  </si>
  <si>
    <t>https://statsnet.co/companies/kz/59689125</t>
  </si>
  <si>
    <t>ТОО "Жаналык GOLD"</t>
  </si>
  <si>
    <t>030240004113</t>
  </si>
  <si>
    <t>http://horizon.kz/</t>
  </si>
  <si>
    <t>https://opi.dfo.kz/p/ru/DfoObjects/objects/teaser-view/26042?ElDossierTabId=AuditReports</t>
  </si>
  <si>
    <t>ТОО "Батыс Стандарт KZ"</t>
  </si>
  <si>
    <t>Грузовые перевозки</t>
  </si>
  <si>
    <t>ТОО "Іскер-ЭК"</t>
  </si>
  <si>
    <t>051140006559</t>
  </si>
  <si>
    <t>https://statsnet.co/companies/kz/20147184</t>
  </si>
  <si>
    <t>ТОО "АЛТЫН-ТАС"</t>
  </si>
  <si>
    <t>000240006651</t>
  </si>
  <si>
    <t>https://statsnet.co/companies/kz/50741516</t>
  </si>
  <si>
    <t>Summary data template</t>
  </si>
  <si>
    <r>
      <rPr>
        <b/>
        <sz val="11"/>
        <color rgb="FF000000"/>
        <rFont val="Franklin Gothic Book"/>
        <family val="2"/>
      </rPr>
      <t xml:space="preserve">Часть 4 (Доходы правительства) </t>
    </r>
    <r>
      <rPr>
        <sz val="11"/>
        <color rgb="FF000000"/>
        <rFont val="Franklin Gothic Book"/>
        <family val="2"/>
      </rPr>
      <t>содержит полные данные о доходах правительства на поток доходов в соответствии с классификацией в Руководстве по финансовой статистике государства.</t>
    </r>
  </si>
  <si>
    <r>
      <rPr>
        <i/>
        <sz val="11"/>
        <color theme="1"/>
        <rFont val="Franklin Gothic Book"/>
        <family val="2"/>
      </rP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название всех </t>
    </r>
    <r>
      <rPr>
        <b/>
        <i/>
        <sz val="11"/>
        <color theme="1"/>
        <rFont val="Franklin Gothic Book"/>
        <family val="2"/>
      </rPr>
      <t>Потоков доходов</t>
    </r>
    <r>
      <rPr>
        <i/>
        <sz val="11"/>
        <color theme="1"/>
        <rFont val="Franklin Gothic Book"/>
        <family val="2"/>
      </rPr>
      <t xml:space="preserve"> правительства для добывающих секторов, включая доходы, которые ниже согласованных порогов существенности (одну строку следует использовать для каждого отдельного потока доходов и отдельного государственного субъекта)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</si>
  <si>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название </t>
    </r>
    <r>
      <rPr>
        <b/>
        <i/>
        <sz val="11"/>
        <color rgb="FF000000"/>
        <rFont val="Franklin Gothic Book"/>
        <family val="2"/>
      </rPr>
      <t>получающего государственного субъекта</t>
    </r>
    <r>
      <rPr>
        <i/>
        <sz val="11"/>
        <color rgb="FF000000"/>
        <rFont val="Franklin Gothic Book"/>
        <family val="2"/>
      </rPr>
      <t xml:space="preserve"> (выберите из раскрывающегося списка.</t>
    </r>
    <r>
      <rPr>
        <i/>
        <sz val="11"/>
        <color rgb="FF000000"/>
        <rFont val="Franklin Gothic Book"/>
        <family val="2"/>
      </rPr>
      <t xml:space="preserve"> </t>
    </r>
    <r>
      <rPr>
        <i/>
        <sz val="11"/>
        <color rgb="FF000000"/>
        <rFont val="Franklin Gothic Book"/>
        <family val="2"/>
      </rPr>
      <t>Он отобразится там, так как вы уже ввели государственный субъект в Части 3).</t>
    </r>
  </si>
  <si>
    <r>
      <rPr>
        <i/>
        <sz val="11"/>
        <color theme="1"/>
        <rFont val="Franklin Gothic Book"/>
        <family val="2"/>
      </rPr>
      <t xml:space="preserve">3.  Выберите </t>
    </r>
    <r>
      <rPr>
        <b/>
        <i/>
        <sz val="11"/>
        <color rgb="FF000000"/>
        <rFont val="Franklin Gothic Book"/>
        <family val="2"/>
      </rPr>
      <t>Сектор</t>
    </r>
    <r>
      <rPr>
        <i/>
        <sz val="11"/>
        <color rgb="FF000000"/>
        <rFont val="Franklin Gothic Book"/>
        <family val="2"/>
      </rPr>
      <t xml:space="preserve"> и </t>
    </r>
    <r>
      <rPr>
        <b/>
        <i/>
        <sz val="11"/>
        <color rgb="FF000000"/>
        <rFont val="Franklin Gothic Book"/>
        <family val="2"/>
      </rPr>
      <t>Классификацию на основе Системы государственной финансовой статистики (GFS)</t>
    </r>
    <r>
      <rPr>
        <i/>
        <sz val="11"/>
        <color rgb="FF000000"/>
        <rFont val="Franklin Gothic Book"/>
        <family val="2"/>
      </rPr>
      <t xml:space="preserve">, к которым относится данный доход. Воспользуйтесь инструкциями, предоставленными в </t>
    </r>
    <r>
      <rPr>
        <i/>
        <u/>
        <sz val="11"/>
        <color rgb="FF000000"/>
        <rFont val="Franklin Gothic Book"/>
        <family val="2"/>
      </rPr>
      <t>Системе GFS</t>
    </r>
    <r>
      <rPr>
        <b/>
        <i/>
        <u/>
        <sz val="11"/>
        <color rgb="FF000000"/>
        <rFont val="Franklin Gothic Book"/>
        <family val="2"/>
      </rPr>
      <t xml:space="preserve"> </t>
    </r>
    <r>
      <rPr>
        <i/>
        <u/>
        <sz val="11"/>
        <color rgb="FF000000"/>
        <rFont val="Franklin Gothic Book"/>
        <family val="2"/>
      </rPr>
      <t xml:space="preserve">для отчетности ИПДО. </t>
    </r>
    <r>
      <rPr>
        <sz val="11"/>
        <color rgb="FF000000"/>
        <rFont val="Franklin Gothic Book"/>
        <family val="2"/>
      </rPr>
      <t>Если поток доходов не может быть разукрупнен по секторам, выберите «Другое».</t>
    </r>
  </si>
  <si>
    <r>
      <rPr>
        <i/>
        <sz val="11"/>
        <color theme="1"/>
        <rFont val="Franklin Gothic Book"/>
        <family val="2"/>
      </rPr>
      <t xml:space="preserve">4. В столбце </t>
    </r>
    <r>
      <rPr>
        <b/>
        <i/>
        <sz val="11"/>
        <color rgb="FF000000"/>
        <rFont val="Franklin Gothic Book"/>
        <family val="2"/>
      </rPr>
      <t>Размер доходов</t>
    </r>
    <r>
      <rPr>
        <i/>
        <sz val="11"/>
        <color rgb="FF000000"/>
        <rFont val="Franklin Gothic Book"/>
        <family val="2"/>
      </rPr>
      <t xml:space="preserve"> введите совокупное значение каждого потока доходов, раскрытого правительством, включая доходы, не подвергшиеся выверке.</t>
    </r>
  </si>
  <si>
    <t xml:space="preserve"> Помните: Не следует включать поступления, получаемые правительствами от компаний и выплачиваемые от имени их сотрудников (например, подоходный налог, взимаемый по мере поступления доходов, отчисления на социальное обеспечение сотрудников, налог на доход у источника выплаты), поскольку они не считаются платежами от компаний в адрес правительства.</t>
  </si>
  <si>
    <t>5. Если есть какие-либо платежи, которые указаны в Отчете ИПДО, но не могут быть отнесены к одной из категорий в системе GFS, перечислите их ниже в поле под названием «Дополнительная информация».</t>
  </si>
  <si>
    <t>Совокупные доходы правительства от добывающего сектора (на основе системы Системы государственной финансовой статистики (GFS))</t>
  </si>
  <si>
    <t>Система GFS для Отчетности ИПДО</t>
  </si>
  <si>
    <r>
      <rPr>
        <i/>
        <u/>
        <sz val="11"/>
        <color rgb="FF188FBB"/>
        <rFont val="Franklin Gothic Book"/>
        <family val="2"/>
      </rPr>
      <t>Требование ИПДО 5.1.b</t>
    </r>
    <r>
      <rPr>
        <i/>
        <sz val="11"/>
        <color rgb="FF000000"/>
        <rFont val="Franklin Gothic Book"/>
        <family val="2"/>
      </rPr>
      <t>: Классификация доходов</t>
    </r>
  </si>
  <si>
    <r>
      <t>Требование ИПДО 4.1.d</t>
    </r>
    <r>
      <rPr>
        <b/>
        <i/>
        <sz val="11"/>
        <rFont val="Franklin Gothic Book"/>
        <family val="2"/>
      </rPr>
      <t>: Полное раскрытие доходов правительством</t>
    </r>
  </si>
  <si>
    <t>GFS Level 1</t>
  </si>
  <si>
    <t>GFS Level 2</t>
  </si>
  <si>
    <t>GFS Level 3</t>
  </si>
  <si>
    <t>GFS Level 4</t>
  </si>
  <si>
    <t>Классификация на основе Системы GFS</t>
  </si>
  <si>
    <t>Название потока доходов</t>
  </si>
  <si>
    <t>Государственный субъект</t>
  </si>
  <si>
    <t>Размер доходов</t>
  </si>
  <si>
    <t>Валюта</t>
  </si>
  <si>
    <t>Что такое GFS?</t>
  </si>
  <si>
    <t>Обычные налоги на доходы, прибыль и прирост капитала (1112E1)</t>
  </si>
  <si>
    <t>Корпоративный подоходный налог с юридических лиц организаций нефтяного сектора</t>
  </si>
  <si>
    <r>
      <rPr>
        <i/>
        <sz val="11"/>
        <rFont val="Franklin Gothic Book"/>
        <family val="2"/>
      </rPr>
      <t>Для получения дополнительных инструкций перейдите по ссылке</t>
    </r>
    <r>
      <rPr>
        <sz val="11"/>
        <rFont val="Franklin Gothic Book"/>
        <family val="2"/>
      </rPr>
      <t xml:space="preserve"> </t>
    </r>
    <r>
      <rPr>
        <sz val="11"/>
        <color rgb="FF0070C0"/>
        <rFont val="Franklin Gothic Book"/>
        <family val="2"/>
      </rPr>
      <t>https://eiti.org/ru/document/eiti-summary-data-template</t>
    </r>
  </si>
  <si>
    <t>Отчисления на социальное страхование работодателей (1212E)</t>
  </si>
  <si>
    <t>Социальный налог</t>
  </si>
  <si>
    <r>
      <rPr>
        <i/>
        <u/>
        <sz val="11"/>
        <color rgb="FF000000"/>
        <rFont val="Franklin Gothic Book"/>
        <family val="2"/>
      </rPr>
      <t xml:space="preserve">или </t>
    </r>
    <r>
      <rPr>
        <b/>
        <u/>
        <sz val="11"/>
        <color rgb="FF188FBB"/>
        <rFont val="Franklin Gothic Book"/>
        <family val="2"/>
      </rPr>
      <t>https://www.imf.org/external/np/sta/gfsm/</t>
    </r>
  </si>
  <si>
    <t>Налоги на недвижимость (113E)</t>
  </si>
  <si>
    <t>Налог на имущество юр.лиц и индив. предпр-ей</t>
  </si>
  <si>
    <t>Лицензионные платежи (114521E)</t>
  </si>
  <si>
    <t>Земельный налог</t>
  </si>
  <si>
    <t>Налоги на транспортные средства (11451E)</t>
  </si>
  <si>
    <t>Hалог на транспортные средства с юр.лиц</t>
  </si>
  <si>
    <t>Общие налоги на товары и услуги (НДС, налог с продаж, налог с оборота) (1141E)</t>
  </si>
  <si>
    <t>HДС на товары, импорт.на терр.РК, кр.НДС на товары, импорт.с терр.РФ и Республики Беларусь</t>
  </si>
  <si>
    <t>Налог на доб. стоимость за нерезидента</t>
  </si>
  <si>
    <t>Особые налоги на доходы, прибыль и прирост капитала (1112E2)</t>
  </si>
  <si>
    <t>Налог на сверхприбыль от организаций нефтяного сектора</t>
  </si>
  <si>
    <t>Налоги на атмосферные выбросы и загрязнение окружающей среды (114522E)</t>
  </si>
  <si>
    <t>Нефть &amp; Газ</t>
  </si>
  <si>
    <t>Плата за пользов. водными ресурсами поверхностных источников</t>
  </si>
  <si>
    <t>Налоги на экспорт (1152E)</t>
  </si>
  <si>
    <t>Рентный налог на экспорт от организаций нефтяного сектора</t>
  </si>
  <si>
    <t>Роялти (1415E1)</t>
  </si>
  <si>
    <t>Добывающая отрасль</t>
  </si>
  <si>
    <t>Налог на добычу полезных ископаемых от организаций нефтяного сектора</t>
  </si>
  <si>
    <t>Налог на добычу полезных ископаемых, за искл.поступл.от организ. нефт.сект.</t>
  </si>
  <si>
    <t>Плата за польз. зем. Участками</t>
  </si>
  <si>
    <t>Плата за негативное воздействие на окружающую среду</t>
  </si>
  <si>
    <t>Бонусы (1415E2)</t>
  </si>
  <si>
    <t>Бонусы от организаций нефтяного сектора</t>
  </si>
  <si>
    <t>Доля РК по разделу продукции по заключенным контрактам от организаций нефтяного сектора</t>
  </si>
  <si>
    <t>Прочие арендные платежи (1415E5)</t>
  </si>
  <si>
    <t>Доп.платеж недропользователя, осуществляющего деятельность по контракту о разделе продукции, и альтернативный налог на недропользование от орг.нефт сектора</t>
  </si>
  <si>
    <t>Прочие поступления от недропользователей</t>
  </si>
  <si>
    <t>Сбор за проезд автотр. ср-в по терр. РК</t>
  </si>
  <si>
    <t>Таможенные и другие импортные пошлины (1151E)</t>
  </si>
  <si>
    <t>Вывозн. тамож. пошл. на сырую нефть</t>
  </si>
  <si>
    <t>Вывозн. тамож. пошл. на товары, выработанные из нефти</t>
  </si>
  <si>
    <t>Итого USD</t>
  </si>
  <si>
    <t>Итого KZT</t>
  </si>
  <si>
    <t>Дополнительная информация</t>
  </si>
  <si>
    <t>Дополнительную информацию, которая не может быть включена в таблицу выше, укажите ниже в виде комментариев.</t>
  </si>
  <si>
    <t>Комментарий 1</t>
  </si>
  <si>
    <t>Комментарий 2</t>
  </si>
  <si>
    <t>Индивидуальный подоходный налог с доходов, облагаемых у источника выплаты</t>
  </si>
  <si>
    <t>Комментарий 3</t>
  </si>
  <si>
    <t>Комментарий 4</t>
  </si>
  <si>
    <t>Комментарий 5</t>
  </si>
  <si>
    <r>
      <rPr>
        <b/>
        <sz val="11"/>
        <color rgb="FF000000"/>
        <rFont val="Franklin Gothic Book"/>
        <family val="2"/>
      </rPr>
      <t xml:space="preserve">Часть 5 (Данные о компаниях) </t>
    </r>
    <r>
      <rPr>
        <sz val="11"/>
        <color rgb="FF000000"/>
        <rFont val="Franklin Gothic Book"/>
        <family val="2"/>
      </rPr>
      <t>содержит данные на уровне компаний и проектов по каждому потоку доходов.</t>
    </r>
    <r>
      <rPr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Компании и проекты доступны в раскрывающемся меню, так как данные вводятся на листе 3.</t>
    </r>
    <r>
      <rPr>
        <sz val="11"/>
        <color rgb="FF000000"/>
        <rFont val="Franklin Gothic Book"/>
        <family val="2"/>
      </rPr>
      <t xml:space="preserve"> </t>
    </r>
  </si>
  <si>
    <r>
      <rPr>
        <i/>
        <sz val="11"/>
        <color theme="1"/>
        <rFont val="Franklin Gothic Book"/>
        <family val="2"/>
      </rP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Выберите название </t>
    </r>
    <r>
      <rPr>
        <b/>
        <i/>
        <sz val="11"/>
        <color theme="1"/>
        <rFont val="Franklin Gothic Book"/>
        <family val="2"/>
      </rPr>
      <t>компании</t>
    </r>
    <r>
      <rPr>
        <i/>
        <sz val="11"/>
        <color theme="1"/>
        <rFont val="Franklin Gothic Book"/>
        <family val="2"/>
      </rPr>
      <t xml:space="preserve"> из раскрывающегося меню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</si>
  <si>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Выберите </t>
    </r>
    <r>
      <rPr>
        <b/>
        <i/>
        <sz val="11"/>
        <color theme="1"/>
        <rFont val="Franklin Gothic Book"/>
        <family val="2"/>
      </rPr>
      <t>государственный субъект, занимающийся сбором платежей,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название платежа</t>
    </r>
    <r>
      <rPr>
        <i/>
        <sz val="11"/>
        <color theme="1"/>
        <rFont val="Franklin Gothic Book"/>
        <family val="2"/>
      </rPr>
      <t xml:space="preserve"> из раскрывающегося меню</t>
    </r>
  </si>
  <si>
    <r>
      <t xml:space="preserve">3. Укажите, </t>
    </r>
    <r>
      <rPr>
        <b/>
        <i/>
        <sz val="11"/>
        <color theme="1"/>
        <rFont val="Franklin Gothic Book"/>
        <family val="2"/>
      </rPr>
      <t>взимается</t>
    </r>
    <r>
      <rPr>
        <i/>
        <sz val="11"/>
        <color theme="1"/>
        <rFont val="Franklin Gothic Book"/>
        <family val="2"/>
      </rPr>
      <t xml:space="preserve"> ли поток платежей (i) </t>
    </r>
    <r>
      <rPr>
        <b/>
        <i/>
        <sz val="11"/>
        <color theme="1"/>
        <rFont val="Franklin Gothic Book"/>
        <family val="2"/>
      </rPr>
      <t>на уровне проекта</t>
    </r>
    <r>
      <rPr>
        <i/>
        <sz val="11"/>
        <color theme="1"/>
        <rFont val="Franklin Gothic Book"/>
        <family val="2"/>
      </rPr>
      <t xml:space="preserve"> и (ii) </t>
    </r>
    <r>
      <rPr>
        <b/>
        <i/>
        <sz val="11"/>
        <color theme="1"/>
        <rFont val="Franklin Gothic Book"/>
        <family val="2"/>
      </rPr>
      <t>осуществляется ли отчетность по проектам</t>
    </r>
  </si>
  <si>
    <r>
      <rPr>
        <i/>
        <sz val="11"/>
        <color theme="1"/>
        <rFont val="Franklin Gothic Book"/>
        <family val="2"/>
      </rPr>
      <t>4.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Введите информацию о проекте:</t>
    </r>
    <r>
      <rPr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название проекта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валюта отчетности</t>
    </r>
  </si>
  <si>
    <r>
      <rPr>
        <i/>
        <sz val="11"/>
        <color theme="1"/>
        <rFont val="Franklin Gothic Book"/>
        <family val="2"/>
      </rPr>
      <t>5.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</t>
    </r>
    <r>
      <rPr>
        <b/>
        <i/>
        <sz val="11"/>
        <color theme="1"/>
        <rFont val="Franklin Gothic Book"/>
        <family val="2"/>
      </rPr>
      <t>размер доходов</t>
    </r>
    <r>
      <rPr>
        <i/>
        <sz val="11"/>
        <color theme="1"/>
        <rFont val="Franklin Gothic Book"/>
        <family val="2"/>
      </rPr>
      <t>,</t>
    </r>
    <r>
      <rPr>
        <i/>
        <u/>
        <sz val="11"/>
        <color theme="1"/>
        <rFont val="Franklin Gothic Book"/>
        <family val="2"/>
      </rPr>
      <t xml:space="preserve"> раскрытый правительством,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комментарии</t>
    </r>
    <r>
      <rPr>
        <i/>
        <sz val="11"/>
        <color theme="1"/>
        <rFont val="Franklin Gothic Book"/>
        <family val="2"/>
      </rPr>
      <t>, которые могут быть применимы</t>
    </r>
  </si>
  <si>
    <t>Доходы правительства по компаниям и проектам</t>
  </si>
  <si>
    <r>
      <t>Требование ИПДО 4.1.c</t>
    </r>
    <r>
      <rPr>
        <b/>
        <i/>
        <sz val="11"/>
        <rFont val="Franklin Gothic Book"/>
        <family val="2"/>
      </rPr>
      <t>: Платежи от компаний</t>
    </r>
    <r>
      <rPr>
        <b/>
        <i/>
        <u/>
        <sz val="11"/>
        <color theme="10"/>
        <rFont val="Franklin Gothic Book"/>
        <family val="2"/>
      </rPr>
      <t>;  Требование ИПДО 4.7</t>
    </r>
    <r>
      <rPr>
        <b/>
        <i/>
        <sz val="11"/>
        <rFont val="Franklin Gothic Book"/>
        <family val="2"/>
      </rPr>
      <t>: Отчетность на уровне проектов</t>
    </r>
  </si>
  <si>
    <t>Sector</t>
  </si>
  <si>
    <t>Компания</t>
  </si>
  <si>
    <t>Взимается на уровне проекта (Да/Нет)</t>
  </si>
  <si>
    <t>Отчетность осуществляется по проектам (Да/Нет)</t>
  </si>
  <si>
    <t>Название проекта</t>
  </si>
  <si>
    <t>Валюта отчетности</t>
  </si>
  <si>
    <t>Оплата осуществляется в натуральной форме (Да/Нет)</t>
  </si>
  <si>
    <t>Объем оплаты в натуральной форме (если применимо)</t>
  </si>
  <si>
    <t>Единица измерения (если применимо)</t>
  </si>
  <si>
    <t>Комментарии</t>
  </si>
  <si>
    <t>Aggregate reporting from extractive companies *not disaggregated per revenue stream)</t>
  </si>
  <si>
    <t>&lt;Выберите единицу измерения&gt;</t>
  </si>
  <si>
    <t>Налог на имущество юридических лиц и индивидуальных предпринимателей</t>
  </si>
  <si>
    <t>Налог на транспортные средства с юридических лиц</t>
  </si>
  <si>
    <t>Налог на добавленную стоимость на товары, импортируемые на территорию Республики Казахстан, кроме налога на добавленную стоимость на товары, импортируемые с территории Российской Федерации и Республики Беларусь</t>
  </si>
  <si>
    <t>Поступления за использование природных и других ресурсов</t>
  </si>
  <si>
    <t>Плата за пользование водными ресурсами поверхностных источников</t>
  </si>
  <si>
    <t>Налог на добычу полезных ископаемых, за исключением поступлений от организаций нефтяного сектора</t>
  </si>
  <si>
    <t>Плата за пользование земельными участками</t>
  </si>
  <si>
    <t>Дополнительный платеж недропользователя, осуществляющего деятельность по контракту о разделе продукции, и альтернативный налог на недропользование от организаций нефтяного сектора</t>
  </si>
  <si>
    <t xml:space="preserve">Прочие поступления от недропользователей </t>
  </si>
  <si>
    <t>Сбор за проезд автотранспортных средств по территории Республики Казахстан</t>
  </si>
  <si>
    <t>Таможенные платежи</t>
  </si>
  <si>
    <t>Вывозные таможенные пошлины на сырую нефть</t>
  </si>
  <si>
    <t>Вывозные таможенные пошлины на товары, выработанные из нефти</t>
  </si>
  <si>
    <t>Table 1 - Country codes</t>
  </si>
  <si>
    <t>Table 2 - Simple options</t>
  </si>
  <si>
    <t>Table 3 - Reporting options</t>
  </si>
  <si>
    <t>Table 5 - Commodities list</t>
  </si>
  <si>
    <t>Table 6 - GFS Codes / Classification</t>
  </si>
  <si>
    <t>Table 7 - Sectors</t>
  </si>
  <si>
    <t>Table 8 - Project phases</t>
  </si>
  <si>
    <t>Table 9 - Government entity types</t>
  </si>
  <si>
    <t>Country or Area name</t>
  </si>
  <si>
    <t>ISO Alpha-2 Code</t>
  </si>
  <si>
    <t>ISO Alpha-3 Code</t>
  </si>
  <si>
    <t>ISO Numeric Code (UN M49)</t>
  </si>
  <si>
    <t>Currency code (ISO-4217)</t>
  </si>
  <si>
    <t>Currency code num (ISO-4217)</t>
  </si>
  <si>
    <t>Currency</t>
  </si>
  <si>
    <t>List</t>
  </si>
  <si>
    <t>HS ProductCode</t>
  </si>
  <si>
    <t>HS Product Description</t>
  </si>
  <si>
    <t>HS Product Description w volume</t>
  </si>
  <si>
    <t>Combined</t>
  </si>
  <si>
    <t>GFS description</t>
  </si>
  <si>
    <t>GFS Code</t>
  </si>
  <si>
    <t>Sector(s)</t>
  </si>
  <si>
    <t>Project phases</t>
  </si>
  <si>
    <t>&lt; Тип органа &gt;</t>
  </si>
  <si>
    <t>United States of America</t>
  </si>
  <si>
    <t>US</t>
  </si>
  <si>
    <t>USA</t>
  </si>
  <si>
    <t>840</t>
  </si>
  <si>
    <t>United States dollar</t>
  </si>
  <si>
    <t>&lt; Выберите вариант &gt;</t>
  </si>
  <si>
    <t>2501</t>
  </si>
  <si>
    <t>Соль (2501)</t>
  </si>
  <si>
    <t>Соль (2501), объем</t>
  </si>
  <si>
    <t>Обычные налоги на доходы, прибыль и прирост капитала</t>
  </si>
  <si>
    <t>1112E1</t>
  </si>
  <si>
    <t>Налоги (11E)</t>
  </si>
  <si>
    <t>Налоги на доходы, прибыль и прирост капитала (111E)</t>
  </si>
  <si>
    <t>&lt;Выберите сектор&gt;</t>
  </si>
  <si>
    <t>&lt; Выберите стадию &gt;</t>
  </si>
  <si>
    <t>Центральное правительство</t>
  </si>
  <si>
    <t>Afghanistan</t>
  </si>
  <si>
    <t>AF</t>
  </si>
  <si>
    <t>AFG</t>
  </si>
  <si>
    <t>4</t>
  </si>
  <si>
    <t>AFN</t>
  </si>
  <si>
    <t>Afghan afghani</t>
  </si>
  <si>
    <t>2502</t>
  </si>
  <si>
    <t>Пирит Необожженный (2502)</t>
  </si>
  <si>
    <t>Пирит Необожженный (2502), объем</t>
  </si>
  <si>
    <t>Особые налоги на доходы, прибыль и прирост капитала</t>
  </si>
  <si>
    <t>1112E2</t>
  </si>
  <si>
    <t>Исследование</t>
  </si>
  <si>
    <t>Региональное правительство</t>
  </si>
  <si>
    <t>Aland Islands</t>
  </si>
  <si>
    <t>AX</t>
  </si>
  <si>
    <t>ALA</t>
  </si>
  <si>
    <t>248</t>
  </si>
  <si>
    <t>EUR</t>
  </si>
  <si>
    <t>Euro</t>
  </si>
  <si>
    <t>2503</t>
  </si>
  <si>
    <t>Сера Всех Видов (2503)</t>
  </si>
  <si>
    <t>Сера Всех Видов (2503), объем</t>
  </si>
  <si>
    <t>Налоги на заработную плату и персонал (112E)</t>
  </si>
  <si>
    <t>Налоги на заработную плату и персонал</t>
  </si>
  <si>
    <t>112E</t>
  </si>
  <si>
    <t>Добыча</t>
  </si>
  <si>
    <t>Местное правительство</t>
  </si>
  <si>
    <t>Albania</t>
  </si>
  <si>
    <t>AL</t>
  </si>
  <si>
    <t>ALB</t>
  </si>
  <si>
    <t>8</t>
  </si>
  <si>
    <t>ALL</t>
  </si>
  <si>
    <t>Albanian lek</t>
  </si>
  <si>
    <t>Нет</t>
  </si>
  <si>
    <t>2504</t>
  </si>
  <si>
    <t>Графит Природный (2504)</t>
  </si>
  <si>
    <t>Графит Природный (2504), объем</t>
  </si>
  <si>
    <t>Налоги на недвижимость</t>
  </si>
  <si>
    <t>113E</t>
  </si>
  <si>
    <t>Разработка</t>
  </si>
  <si>
    <t xml:space="preserve">Государственные предприятия и публичные корпорации </t>
  </si>
  <si>
    <t>Algeria</t>
  </si>
  <si>
    <t>DZ</t>
  </si>
  <si>
    <t>DZA</t>
  </si>
  <si>
    <t>12</t>
  </si>
  <si>
    <t>DZD</t>
  </si>
  <si>
    <t>Algerian dinar</t>
  </si>
  <si>
    <t>2505</t>
  </si>
  <si>
    <t>Пески Природные (2505)</t>
  </si>
  <si>
    <t>Пески Природные (2505), объем</t>
  </si>
  <si>
    <t>Общие налоги на товары и услуги (НДС, налог с продаж, налог с оборота)</t>
  </si>
  <si>
    <t>1141E</t>
  </si>
  <si>
    <t>Налоги на товары и услуги (114E)</t>
  </si>
  <si>
    <t>Другое</t>
  </si>
  <si>
    <t>American Samoa</t>
  </si>
  <si>
    <t>AS</t>
  </si>
  <si>
    <t>ASM</t>
  </si>
  <si>
    <t>16</t>
  </si>
  <si>
    <t>7202</t>
  </si>
  <si>
    <t>Ферросплавы (7202)</t>
  </si>
  <si>
    <t>Ферросплавы (7202), объем</t>
  </si>
  <si>
    <t>Акцизные налоги (1142E)</t>
  </si>
  <si>
    <t>Акцизные налоги</t>
  </si>
  <si>
    <t>1142E</t>
  </si>
  <si>
    <t>Andorra</t>
  </si>
  <si>
    <t>AD</t>
  </si>
  <si>
    <t>AND</t>
  </si>
  <si>
    <t>20</t>
  </si>
  <si>
    <t>Table 4 - Currency code list</t>
  </si>
  <si>
    <t>2506</t>
  </si>
  <si>
    <t>Кварц  (2506)</t>
  </si>
  <si>
    <t>Кварц  (2506), объем</t>
  </si>
  <si>
    <t>Лицензионные платежи</t>
  </si>
  <si>
    <t>114521E</t>
  </si>
  <si>
    <t>Налоги на использование товаров/разрешение на использование товаров или выполнение работ (1145E)</t>
  </si>
  <si>
    <t>Angola</t>
  </si>
  <si>
    <t>AO</t>
  </si>
  <si>
    <t>AGO</t>
  </si>
  <si>
    <t>24</t>
  </si>
  <si>
    <t>AOA</t>
  </si>
  <si>
    <t>Angolan kwanza</t>
  </si>
  <si>
    <t>2507</t>
  </si>
  <si>
    <t>Каолин (2507)</t>
  </si>
  <si>
    <t>Каолин (2507), объем</t>
  </si>
  <si>
    <t>Налоги на атмосферные выбросы и загрязнение окружающей среды</t>
  </si>
  <si>
    <t>114522E</t>
  </si>
  <si>
    <t>Anguilla</t>
  </si>
  <si>
    <t>AI</t>
  </si>
  <si>
    <t>AIA</t>
  </si>
  <si>
    <t>660</t>
  </si>
  <si>
    <t>XCD</t>
  </si>
  <si>
    <t>East Caribbean dollar</t>
  </si>
  <si>
    <t>AED</t>
  </si>
  <si>
    <t>United Arab Emirates dirham</t>
  </si>
  <si>
    <t>2508</t>
  </si>
  <si>
    <t>Глины Прочие  (2508)</t>
  </si>
  <si>
    <t>Глины Прочие  (2508), объем</t>
  </si>
  <si>
    <t>Налоги на транспортные средства</t>
  </si>
  <si>
    <t>11451E</t>
  </si>
  <si>
    <t>Antigua and Barbuda</t>
  </si>
  <si>
    <t>AG</t>
  </si>
  <si>
    <t>ATG</t>
  </si>
  <si>
    <t>28</t>
  </si>
  <si>
    <t>2509</t>
  </si>
  <si>
    <t>Мел (2509)</t>
  </si>
  <si>
    <t>Мел (2509), объем</t>
  </si>
  <si>
    <t>Таможенные и другие импортные пошлины</t>
  </si>
  <si>
    <t>1151E</t>
  </si>
  <si>
    <t>Налоги на международную торговлю и транзакции (115E)</t>
  </si>
  <si>
    <t>Argentina</t>
  </si>
  <si>
    <t>AR</t>
  </si>
  <si>
    <t>ARG</t>
  </si>
  <si>
    <t>32</t>
  </si>
  <si>
    <t>ARS</t>
  </si>
  <si>
    <t>Argentine peso</t>
  </si>
  <si>
    <t>2510</t>
  </si>
  <si>
    <t>Фосфаты Кальция Природные (2510)</t>
  </si>
  <si>
    <t>Фосфаты Кальция Природные (2510), объем</t>
  </si>
  <si>
    <t>Налоги на экспорт</t>
  </si>
  <si>
    <t>1152E</t>
  </si>
  <si>
    <t>Armenia</t>
  </si>
  <si>
    <t>AM</t>
  </si>
  <si>
    <t>ARM</t>
  </si>
  <si>
    <t>51</t>
  </si>
  <si>
    <t>AMD</t>
  </si>
  <si>
    <t>Armenian dram</t>
  </si>
  <si>
    <t>2511</t>
  </si>
  <si>
    <t>Сульфат Бария Природный  (2511)</t>
  </si>
  <si>
    <t>Сульфат Бария Природный  (2511), объем</t>
  </si>
  <si>
    <t>Прибыль монополий по экспорту природных ресурсов (1153E1)</t>
  </si>
  <si>
    <t>Прибыль монополий по экспорту природных ресурсов</t>
  </si>
  <si>
    <t>1153E1</t>
  </si>
  <si>
    <t>Aruba</t>
  </si>
  <si>
    <t>AW</t>
  </si>
  <si>
    <t>ABW</t>
  </si>
  <si>
    <t>533</t>
  </si>
  <si>
    <t>AWG</t>
  </si>
  <si>
    <t>Aruban florin</t>
  </si>
  <si>
    <t>ANG</t>
  </si>
  <si>
    <t>Netherlands Antillean guilder</t>
  </si>
  <si>
    <t>2512</t>
  </si>
  <si>
    <t>Земли Инфузорные Кремнистые  (2512)</t>
  </si>
  <si>
    <t>Земли Инфузорные Кремнистые  (2512), объем</t>
  </si>
  <si>
    <t>Прочие налоги, уплачиваемые компаниями по природным ресурсам (116E)</t>
  </si>
  <si>
    <t>Прочие налоги, уплачиваемые компаниями по природным ресурсам</t>
  </si>
  <si>
    <t>116E</t>
  </si>
  <si>
    <t>Australia</t>
  </si>
  <si>
    <t>AU</t>
  </si>
  <si>
    <t>AUS</t>
  </si>
  <si>
    <t>36</t>
  </si>
  <si>
    <t>AUD</t>
  </si>
  <si>
    <t>Australian dollar</t>
  </si>
  <si>
    <t>2513</t>
  </si>
  <si>
    <t>Пемза; Наждак;  (2513)</t>
  </si>
  <si>
    <t>Пемза; Наждак;  (2513), объем</t>
  </si>
  <si>
    <t>Отчисления на социальное страхование работодателей</t>
  </si>
  <si>
    <t>1212E</t>
  </si>
  <si>
    <t>Социальные взносы (12E)</t>
  </si>
  <si>
    <t>Austria</t>
  </si>
  <si>
    <t>AT</t>
  </si>
  <si>
    <t>AUT</t>
  </si>
  <si>
    <t>40</t>
  </si>
  <si>
    <t>2514</t>
  </si>
  <si>
    <t>Сланец (2514)</t>
  </si>
  <si>
    <t>Сланец (2514), объем</t>
  </si>
  <si>
    <t>От государственных предприятий (1412E1)</t>
  </si>
  <si>
    <t>От государственных предприятий</t>
  </si>
  <si>
    <t>1412E1</t>
  </si>
  <si>
    <t>Прочие доходы (14E)</t>
  </si>
  <si>
    <t>Доходы от имущества (141E)</t>
  </si>
  <si>
    <t>Дивиденды (1412E)</t>
  </si>
  <si>
    <t>Azerbaijan</t>
  </si>
  <si>
    <t>AZ</t>
  </si>
  <si>
    <t>AZE</t>
  </si>
  <si>
    <t>31</t>
  </si>
  <si>
    <t>AZN</t>
  </si>
  <si>
    <t>Azerbaijani manat</t>
  </si>
  <si>
    <t>2515</t>
  </si>
  <si>
    <t>Мрамор (2515)</t>
  </si>
  <si>
    <t>Мрамор (2515), объем</t>
  </si>
  <si>
    <t>От участия правительства (акционерный капитал) (1412E2)</t>
  </si>
  <si>
    <t>От участия правительства (акционерный капитал)</t>
  </si>
  <si>
    <t>1412E2</t>
  </si>
  <si>
    <t>Bahamas</t>
  </si>
  <si>
    <t>BS</t>
  </si>
  <si>
    <t>BHS</t>
  </si>
  <si>
    <t>44</t>
  </si>
  <si>
    <t>BSD</t>
  </si>
  <si>
    <t>Bahamian dollar</t>
  </si>
  <si>
    <t>2516</t>
  </si>
  <si>
    <t>Гранит (2516)</t>
  </si>
  <si>
    <t>Гранит (2516), объем</t>
  </si>
  <si>
    <t>Отчисления из доходов квази-корпораций (1413E)</t>
  </si>
  <si>
    <t>Отчисления из доходов квази-корпораций</t>
  </si>
  <si>
    <t>1413E</t>
  </si>
  <si>
    <t>Bahrain</t>
  </si>
  <si>
    <t>BH</t>
  </si>
  <si>
    <t>BHR</t>
  </si>
  <si>
    <t>48</t>
  </si>
  <si>
    <t>BHD</t>
  </si>
  <si>
    <t>Bahraini dinar</t>
  </si>
  <si>
    <t>2517</t>
  </si>
  <si>
    <t>Галька, Гравий, Щебень (2517)</t>
  </si>
  <si>
    <t>Галька, Гравий, Щебень (2517), объем</t>
  </si>
  <si>
    <t>Роялти</t>
  </si>
  <si>
    <t>1415E1</t>
  </si>
  <si>
    <t>Аренда (1415E)</t>
  </si>
  <si>
    <t>Bangladesh</t>
  </si>
  <si>
    <t>BD</t>
  </si>
  <si>
    <t>BGD</t>
  </si>
  <si>
    <t>50</t>
  </si>
  <si>
    <t>BDT</t>
  </si>
  <si>
    <t>Bangladeshi taka</t>
  </si>
  <si>
    <t>BAM</t>
  </si>
  <si>
    <t>Bosnia and Herzegovina convertible mark</t>
  </si>
  <si>
    <t>2518</t>
  </si>
  <si>
    <t>Доломит (2518)</t>
  </si>
  <si>
    <t>Доломит (2518), объем</t>
  </si>
  <si>
    <t>Бонусы</t>
  </si>
  <si>
    <t>1415E2</t>
  </si>
  <si>
    <t>Barbados</t>
  </si>
  <si>
    <t>BB</t>
  </si>
  <si>
    <t>BRB</t>
  </si>
  <si>
    <t>52</t>
  </si>
  <si>
    <t>BBD</t>
  </si>
  <si>
    <t>Barbadian dollar</t>
  </si>
  <si>
    <t>2519</t>
  </si>
  <si>
    <t>Карбонат Магния Природный  (2519)</t>
  </si>
  <si>
    <t>Карбонат Магния Природный  (2519), объем</t>
  </si>
  <si>
    <t>Доставлено/ уплачено напрямую правительству (1415E31)</t>
  </si>
  <si>
    <t>Доставлено/ уплачено напрямую правительству</t>
  </si>
  <si>
    <t>1415E31</t>
  </si>
  <si>
    <t>Право на продукцию (в натуральной или денежной форме) (1415E3)</t>
  </si>
  <si>
    <t>Belarus</t>
  </si>
  <si>
    <t>BY</t>
  </si>
  <si>
    <t>BLR</t>
  </si>
  <si>
    <t>112</t>
  </si>
  <si>
    <t>BYR</t>
  </si>
  <si>
    <t>Belarussian ruble</t>
  </si>
  <si>
    <t>2520</t>
  </si>
  <si>
    <t>Гипс;  (2520)</t>
  </si>
  <si>
    <t>Гипс;  (2520), объем</t>
  </si>
  <si>
    <t>Доставлено/ уплачено государственным организациям (1415E32)</t>
  </si>
  <si>
    <t>Доставлено/ уплачено государственным организациям</t>
  </si>
  <si>
    <t>1415E32</t>
  </si>
  <si>
    <t>Belgium</t>
  </si>
  <si>
    <t>BE</t>
  </si>
  <si>
    <t>BEL</t>
  </si>
  <si>
    <t>56</t>
  </si>
  <si>
    <t>BGN</t>
  </si>
  <si>
    <t>Bulgarian lev (old)</t>
  </si>
  <si>
    <t>2521</t>
  </si>
  <si>
    <t>Известняк;  (2521)</t>
  </si>
  <si>
    <t>Известняк;  (2521), объем</t>
  </si>
  <si>
    <t>Обязательные переводы правительству (инфраструктура и пр.) (1415E4)</t>
  </si>
  <si>
    <t>Обязательные переводы правительству (инфраструктура и пр.)</t>
  </si>
  <si>
    <t>1415E4</t>
  </si>
  <si>
    <t>Belize</t>
  </si>
  <si>
    <t>BZ</t>
  </si>
  <si>
    <t>BLZ</t>
  </si>
  <si>
    <t>84</t>
  </si>
  <si>
    <t>BZD</t>
  </si>
  <si>
    <t>Belize dollar</t>
  </si>
  <si>
    <t>2522</t>
  </si>
  <si>
    <t>Известь Негашеная (2522)</t>
  </si>
  <si>
    <t>Известь Негашеная (2522), объем</t>
  </si>
  <si>
    <t>Прочие арендные платежи</t>
  </si>
  <si>
    <t>1415E5</t>
  </si>
  <si>
    <t>Benin</t>
  </si>
  <si>
    <t>BJ</t>
  </si>
  <si>
    <t>BEN</t>
  </si>
  <si>
    <t>204</t>
  </si>
  <si>
    <t>XOF</t>
  </si>
  <si>
    <t>West African CFA franc</t>
  </si>
  <si>
    <t>BIF</t>
  </si>
  <si>
    <t>Burundian franc</t>
  </si>
  <si>
    <t>2523</t>
  </si>
  <si>
    <t>Портландцемент (2523)</t>
  </si>
  <si>
    <t>Портландцемент (2523), объем</t>
  </si>
  <si>
    <t>Продажа товаров и услуг государственными органами (1421E)</t>
  </si>
  <si>
    <t>Продажа товаров и услуг государственными органами</t>
  </si>
  <si>
    <t>1421E</t>
  </si>
  <si>
    <t>Продажа товаров и услуг (142E)</t>
  </si>
  <si>
    <t>Bermuda</t>
  </si>
  <si>
    <t>BM</t>
  </si>
  <si>
    <t>BMU</t>
  </si>
  <si>
    <t>60</t>
  </si>
  <si>
    <t>BMD</t>
  </si>
  <si>
    <t>Bermudian dollar</t>
  </si>
  <si>
    <t>2524</t>
  </si>
  <si>
    <t>Асбест (2524)</t>
  </si>
  <si>
    <t>Асбест (2524), объем</t>
  </si>
  <si>
    <t>Административные сборы за услуги государства (1422E)</t>
  </si>
  <si>
    <t>Административные сборы за услуги государства</t>
  </si>
  <si>
    <t>1422E</t>
  </si>
  <si>
    <t>Bhutan</t>
  </si>
  <si>
    <t>BT</t>
  </si>
  <si>
    <t>BTN</t>
  </si>
  <si>
    <t>64</t>
  </si>
  <si>
    <t>Bhutanese ngultrum</t>
  </si>
  <si>
    <t>BND</t>
  </si>
  <si>
    <t>Brunei dollar</t>
  </si>
  <si>
    <t>2525</t>
  </si>
  <si>
    <t>Слюда (2525)</t>
  </si>
  <si>
    <t>Слюда (2525), объем</t>
  </si>
  <si>
    <t>Штрафы, пени и неустойки (143E)</t>
  </si>
  <si>
    <t>Штрафы, пени и неустойки</t>
  </si>
  <si>
    <t>143E</t>
  </si>
  <si>
    <t>Bolivia</t>
  </si>
  <si>
    <t>BO</t>
  </si>
  <si>
    <t>BOL</t>
  </si>
  <si>
    <t>68</t>
  </si>
  <si>
    <t>BOB</t>
  </si>
  <si>
    <t>Bolivian boliviano</t>
  </si>
  <si>
    <t>2526</t>
  </si>
  <si>
    <t>Стеатит Природный (2526)</t>
  </si>
  <si>
    <t>Стеатит Природный (2526), объем</t>
  </si>
  <si>
    <t>Добровольные переводы государству (пожертвования) (144E1)</t>
  </si>
  <si>
    <t>Добровольные переводы государству (пожертвования)</t>
  </si>
  <si>
    <t>144E1</t>
  </si>
  <si>
    <t>Bosnia and Herzegovina</t>
  </si>
  <si>
    <t>BA</t>
  </si>
  <si>
    <t>BIH</t>
  </si>
  <si>
    <t>70</t>
  </si>
  <si>
    <t>BRL</t>
  </si>
  <si>
    <t>Brazilian real</t>
  </si>
  <si>
    <t>2527</t>
  </si>
  <si>
    <t>Криолит (2527)</t>
  </si>
  <si>
    <t>Криолит (2527), объем</t>
  </si>
  <si>
    <t>&lt;Выберите из меню&gt;</t>
  </si>
  <si>
    <t>Botswana</t>
  </si>
  <si>
    <t>BW</t>
  </si>
  <si>
    <t>BWA</t>
  </si>
  <si>
    <t>72</t>
  </si>
  <si>
    <t>BWP</t>
  </si>
  <si>
    <t>Botswana pula</t>
  </si>
  <si>
    <t>2528</t>
  </si>
  <si>
    <t>Бораты Природные  (2528)</t>
  </si>
  <si>
    <t>Бораты Природные  (2528), объем</t>
  </si>
  <si>
    <t>Brazil</t>
  </si>
  <si>
    <t>BR</t>
  </si>
  <si>
    <t>BRA</t>
  </si>
  <si>
    <t>76</t>
  </si>
  <si>
    <t>2529</t>
  </si>
  <si>
    <t>Полевой Шпат; (2529)</t>
  </si>
  <si>
    <t>Полевой Шпат; (2529), объем</t>
  </si>
  <si>
    <t>British Indian Ocean Territory</t>
  </si>
  <si>
    <t>IO</t>
  </si>
  <si>
    <t>IOT</t>
  </si>
  <si>
    <t>86</t>
  </si>
  <si>
    <t>2530</t>
  </si>
  <si>
    <t>Вещества Минеральные, В Другом Месте Не Поименованные (2530)</t>
  </si>
  <si>
    <t>Вещества Минеральные, В Другом Месте Не Поименованные (2530), объем</t>
  </si>
  <si>
    <t>British Virgin Islands</t>
  </si>
  <si>
    <t>VG</t>
  </si>
  <si>
    <t>VGB</t>
  </si>
  <si>
    <t>92</t>
  </si>
  <si>
    <t>2601</t>
  </si>
  <si>
    <t>Железо (2601)</t>
  </si>
  <si>
    <t>Brunei Darussalam</t>
  </si>
  <si>
    <t>BN</t>
  </si>
  <si>
    <t>BRN</t>
  </si>
  <si>
    <t>96</t>
  </si>
  <si>
    <t>2602</t>
  </si>
  <si>
    <t>Марганец (2602)</t>
  </si>
  <si>
    <t>Марганец (2602), объем</t>
  </si>
  <si>
    <t>Bulgaria</t>
  </si>
  <si>
    <t>BG</t>
  </si>
  <si>
    <t>BGR</t>
  </si>
  <si>
    <t>100</t>
  </si>
  <si>
    <t>CAD</t>
  </si>
  <si>
    <t>Canadian dollar</t>
  </si>
  <si>
    <t>2603</t>
  </si>
  <si>
    <t>Медь (2603)</t>
  </si>
  <si>
    <t>Burkina Faso</t>
  </si>
  <si>
    <t>BF</t>
  </si>
  <si>
    <t>BFA</t>
  </si>
  <si>
    <t>854</t>
  </si>
  <si>
    <t>CDF</t>
  </si>
  <si>
    <t>Congolese franc</t>
  </si>
  <si>
    <t>2604</t>
  </si>
  <si>
    <t>Никель (2604)</t>
  </si>
  <si>
    <t>Никель (2604), объем</t>
  </si>
  <si>
    <t>Burundi</t>
  </si>
  <si>
    <t>BI</t>
  </si>
  <si>
    <t>BDI</t>
  </si>
  <si>
    <t>108</t>
  </si>
  <si>
    <t>CHF</t>
  </si>
  <si>
    <t>Swiss franc</t>
  </si>
  <si>
    <t>2605</t>
  </si>
  <si>
    <t>Кобальт (2605)</t>
  </si>
  <si>
    <t>Кобальт (2605), объем</t>
  </si>
  <si>
    <t>Cambodia</t>
  </si>
  <si>
    <t>KH</t>
  </si>
  <si>
    <t>KHM</t>
  </si>
  <si>
    <t>116</t>
  </si>
  <si>
    <t>KHR</t>
  </si>
  <si>
    <t>Cambodian Riel</t>
  </si>
  <si>
    <t>CLF</t>
  </si>
  <si>
    <t>Chilean Unidad de Fomento</t>
  </si>
  <si>
    <t>2606</t>
  </si>
  <si>
    <t>Алюминий (2606)</t>
  </si>
  <si>
    <t>Алюминий (2606), объем</t>
  </si>
  <si>
    <t>Cameroon</t>
  </si>
  <si>
    <t>CM</t>
  </si>
  <si>
    <t>CMR</t>
  </si>
  <si>
    <t>120</t>
  </si>
  <si>
    <t>XAF</t>
  </si>
  <si>
    <t>Central African CFA franc</t>
  </si>
  <si>
    <t>CNH</t>
  </si>
  <si>
    <t>Chinese yuan renminbi (offshore)</t>
  </si>
  <si>
    <t>2607</t>
  </si>
  <si>
    <t>Свинец (2607)</t>
  </si>
  <si>
    <t>Свинец (2607), объем</t>
  </si>
  <si>
    <t>Canada</t>
  </si>
  <si>
    <t>CA</t>
  </si>
  <si>
    <t>CAN</t>
  </si>
  <si>
    <t>124</t>
  </si>
  <si>
    <t>COP</t>
  </si>
  <si>
    <t>Colombian peso</t>
  </si>
  <si>
    <t>2608</t>
  </si>
  <si>
    <t>Цинк (2608)</t>
  </si>
  <si>
    <t>Цинк (2608), объем</t>
  </si>
  <si>
    <t>Cape Verde</t>
  </si>
  <si>
    <t>CV</t>
  </si>
  <si>
    <t>CPV</t>
  </si>
  <si>
    <t>132</t>
  </si>
  <si>
    <t>CVE</t>
  </si>
  <si>
    <t>Cape Verdean escudo</t>
  </si>
  <si>
    <t>CRC</t>
  </si>
  <si>
    <t>Costa Rican colon</t>
  </si>
  <si>
    <t>2609</t>
  </si>
  <si>
    <t>Олово (2609)</t>
  </si>
  <si>
    <t>Олово (2609), объем</t>
  </si>
  <si>
    <t>Cayman Islands</t>
  </si>
  <si>
    <t>KY</t>
  </si>
  <si>
    <t>CYM</t>
  </si>
  <si>
    <t>136</t>
  </si>
  <si>
    <t>KYD</t>
  </si>
  <si>
    <t>Cayman Islands Dollar</t>
  </si>
  <si>
    <t>CUC</t>
  </si>
  <si>
    <t>Cuban peso convertible</t>
  </si>
  <si>
    <t>2610</t>
  </si>
  <si>
    <t>Хром (2610)</t>
  </si>
  <si>
    <t>Хром (2610), объем</t>
  </si>
  <si>
    <t>Central African Republic</t>
  </si>
  <si>
    <t>CF</t>
  </si>
  <si>
    <t>CAF</t>
  </si>
  <si>
    <t>140</t>
  </si>
  <si>
    <t>2611</t>
  </si>
  <si>
    <t>Вольфрам (2611)</t>
  </si>
  <si>
    <t>Вольфрам (2611), объем</t>
  </si>
  <si>
    <t>Chad</t>
  </si>
  <si>
    <t>TD</t>
  </si>
  <si>
    <t>TCD</t>
  </si>
  <si>
    <t>148</t>
  </si>
  <si>
    <t>CZK</t>
  </si>
  <si>
    <t>Czech koruna</t>
  </si>
  <si>
    <t>2612</t>
  </si>
  <si>
    <t>Уран Или Торий (2612)</t>
  </si>
  <si>
    <t>Уран Или Торий (2612), объем</t>
  </si>
  <si>
    <t>Chile</t>
  </si>
  <si>
    <t>CL</t>
  </si>
  <si>
    <t>CHL</t>
  </si>
  <si>
    <t>152</t>
  </si>
  <si>
    <t>DJF</t>
  </si>
  <si>
    <t>Djiboutian franc</t>
  </si>
  <si>
    <t>2613</t>
  </si>
  <si>
    <t>Молибден (2613)</t>
  </si>
  <si>
    <t>Молибден (2613), объем</t>
  </si>
  <si>
    <t>China</t>
  </si>
  <si>
    <t>CN</t>
  </si>
  <si>
    <t>CHN</t>
  </si>
  <si>
    <t>156</t>
  </si>
  <si>
    <t>DKK</t>
  </si>
  <si>
    <t>Danish krone</t>
  </si>
  <si>
    <t>2614</t>
  </si>
  <si>
    <t>Титан (2614)</t>
  </si>
  <si>
    <t>Титан (2614), объем</t>
  </si>
  <si>
    <t>Christmas Island</t>
  </si>
  <si>
    <t>CX</t>
  </si>
  <si>
    <t>CXR</t>
  </si>
  <si>
    <t>162</t>
  </si>
  <si>
    <t>DOP</t>
  </si>
  <si>
    <t>Dominican peso</t>
  </si>
  <si>
    <t>2615</t>
  </si>
  <si>
    <t>ниобий, ванадий, цирконий (2615)</t>
  </si>
  <si>
    <t>ниобий, ванадий, цирконий (2615), объем</t>
  </si>
  <si>
    <t>Cocos (Keeling) Islands</t>
  </si>
  <si>
    <t>CC</t>
  </si>
  <si>
    <t>CCK</t>
  </si>
  <si>
    <t>166</t>
  </si>
  <si>
    <t>2616</t>
  </si>
  <si>
    <t>Драгоценные Металлы (2616)</t>
  </si>
  <si>
    <t>Драгоценные Металлы (2616), объем</t>
  </si>
  <si>
    <t>Colombia</t>
  </si>
  <si>
    <t>CO</t>
  </si>
  <si>
    <t>COL</t>
  </si>
  <si>
    <t>170</t>
  </si>
  <si>
    <t>EGP</t>
  </si>
  <si>
    <t>Egyptian pound</t>
  </si>
  <si>
    <t>2617</t>
  </si>
  <si>
    <t>Прочие (2617)</t>
  </si>
  <si>
    <t>Прочие (2617), объем</t>
  </si>
  <si>
    <t>Comoros</t>
  </si>
  <si>
    <t>KM</t>
  </si>
  <si>
    <t>COM</t>
  </si>
  <si>
    <t>174</t>
  </si>
  <si>
    <t>KMF</t>
  </si>
  <si>
    <t>Comorian Franc</t>
  </si>
  <si>
    <t>ERN</t>
  </si>
  <si>
    <t>Eritrean nakfa</t>
  </si>
  <si>
    <t>2618</t>
  </si>
  <si>
    <t>Шлак Гранулированный (2618)</t>
  </si>
  <si>
    <t>Шлак Гранулированный (2618), объем</t>
  </si>
  <si>
    <t>Costa Rica</t>
  </si>
  <si>
    <t>CR</t>
  </si>
  <si>
    <t>CRI</t>
  </si>
  <si>
    <t>188</t>
  </si>
  <si>
    <t>ETB</t>
  </si>
  <si>
    <t>Ethiopian birr</t>
  </si>
  <si>
    <t>2619</t>
  </si>
  <si>
    <t>Шлак (2619)</t>
  </si>
  <si>
    <t>Шлак (2619), объем</t>
  </si>
  <si>
    <t>Cote d'Ivoire</t>
  </si>
  <si>
    <t>CI</t>
  </si>
  <si>
    <t>CIV</t>
  </si>
  <si>
    <t>384</t>
  </si>
  <si>
    <t>2620</t>
  </si>
  <si>
    <t>Шлак, Зола  (2620)</t>
  </si>
  <si>
    <t>Шлак, Зола  (2620), объем</t>
  </si>
  <si>
    <t>Croatia</t>
  </si>
  <si>
    <t>HR</t>
  </si>
  <si>
    <t>HRV</t>
  </si>
  <si>
    <t>191</t>
  </si>
  <si>
    <t>HRK</t>
  </si>
  <si>
    <t>Croatian Kuna</t>
  </si>
  <si>
    <t>FJD</t>
  </si>
  <si>
    <t>Fijian dollar</t>
  </si>
  <si>
    <t>2621</t>
  </si>
  <si>
    <t>Шлак И Зола Прочие (2621)</t>
  </si>
  <si>
    <t>Шлак И Зола Прочие (2621), объем</t>
  </si>
  <si>
    <t>Cuba</t>
  </si>
  <si>
    <t>CU</t>
  </si>
  <si>
    <t>CUB</t>
  </si>
  <si>
    <t>192</t>
  </si>
  <si>
    <t>FKP</t>
  </si>
  <si>
    <t>Falkland Islands pound</t>
  </si>
  <si>
    <t>2701</t>
  </si>
  <si>
    <t>Уголь  (2701)</t>
  </si>
  <si>
    <t>Уголь  (2701), объем</t>
  </si>
  <si>
    <t>Cyprus</t>
  </si>
  <si>
    <t>CY</t>
  </si>
  <si>
    <t>CYP</t>
  </si>
  <si>
    <t>196</t>
  </si>
  <si>
    <t>GBP</t>
  </si>
  <si>
    <t>Pound sterling</t>
  </si>
  <si>
    <t>2702</t>
  </si>
  <si>
    <t>Лигнит (2702)</t>
  </si>
  <si>
    <t>Czech Republic</t>
  </si>
  <si>
    <t>CZ</t>
  </si>
  <si>
    <t>CZE</t>
  </si>
  <si>
    <t>203</t>
  </si>
  <si>
    <t>GEL</t>
  </si>
  <si>
    <t>Georgian lari</t>
  </si>
  <si>
    <t>2703</t>
  </si>
  <si>
    <t>Торф  (2703)</t>
  </si>
  <si>
    <t>Торф  (2703), объем</t>
  </si>
  <si>
    <t>Democratic Republic of Congo</t>
  </si>
  <si>
    <t>CD</t>
  </si>
  <si>
    <t>COD</t>
  </si>
  <si>
    <t>180</t>
  </si>
  <si>
    <t>GGP</t>
  </si>
  <si>
    <t>Pound</t>
  </si>
  <si>
    <t>2704</t>
  </si>
  <si>
    <t>Кокс И Полукокс (2704)</t>
  </si>
  <si>
    <t>Кокс И Полукокс (2704), объем</t>
  </si>
  <si>
    <t>Denmark</t>
  </si>
  <si>
    <t>DK</t>
  </si>
  <si>
    <t>DNK</t>
  </si>
  <si>
    <t>208</t>
  </si>
  <si>
    <t>GHS</t>
  </si>
  <si>
    <t>Ghanaian cedi</t>
  </si>
  <si>
    <t>2705</t>
  </si>
  <si>
    <t>Газ Каменноугольный (2705)</t>
  </si>
  <si>
    <t>Газ Каменноугольный (2705), объем</t>
  </si>
  <si>
    <t>Djibouti</t>
  </si>
  <si>
    <t>DJ</t>
  </si>
  <si>
    <t>DJI</t>
  </si>
  <si>
    <t>262</t>
  </si>
  <si>
    <t>GIP</t>
  </si>
  <si>
    <t>Gibraltar pound</t>
  </si>
  <si>
    <t>2706</t>
  </si>
  <si>
    <t>Смолы Каменноугольные (2706)</t>
  </si>
  <si>
    <t>Смолы Каменноугольные (2706), объем</t>
  </si>
  <si>
    <t>Dominica</t>
  </si>
  <si>
    <t>DM</t>
  </si>
  <si>
    <t>DMA</t>
  </si>
  <si>
    <t>212</t>
  </si>
  <si>
    <t>GMD</t>
  </si>
  <si>
    <t>Gambian dalasi</t>
  </si>
  <si>
    <t>2707</t>
  </si>
  <si>
    <t>Масла И Другие Продукты От Перегонки Каменноугольной Смолы; (2707)</t>
  </si>
  <si>
    <t>Масла И Другие Продукты От Перегонки Каменноугольной Смолы; (2707), объем</t>
  </si>
  <si>
    <t>Dominican Republic</t>
  </si>
  <si>
    <t>DO</t>
  </si>
  <si>
    <t>DOM</t>
  </si>
  <si>
    <t>214</t>
  </si>
  <si>
    <t>GNF</t>
  </si>
  <si>
    <t>Guinean franc</t>
  </si>
  <si>
    <t>2708</t>
  </si>
  <si>
    <t>Пек И Кокс Пековый (2708)</t>
  </si>
  <si>
    <t>Пек И Кокс Пековый (2708), объем</t>
  </si>
  <si>
    <t>Ecuador</t>
  </si>
  <si>
    <t>EC</t>
  </si>
  <si>
    <t>ECU</t>
  </si>
  <si>
    <t>218</t>
  </si>
  <si>
    <t>GTQ</t>
  </si>
  <si>
    <t>Guatemalan quetzal</t>
  </si>
  <si>
    <t>2709</t>
  </si>
  <si>
    <t>Нефть Сырая (2709)</t>
  </si>
  <si>
    <t>Egypt</t>
  </si>
  <si>
    <t>EG</t>
  </si>
  <si>
    <t>EGY</t>
  </si>
  <si>
    <t>818</t>
  </si>
  <si>
    <t>GYD</t>
  </si>
  <si>
    <t>Guyanese Dollar</t>
  </si>
  <si>
    <t>2710</t>
  </si>
  <si>
    <t>Нефть И Нефтепродукты (2710)</t>
  </si>
  <si>
    <t>Нефть И Нефтепродукты (2710), объем</t>
  </si>
  <si>
    <t>El Salvador</t>
  </si>
  <si>
    <t>SV</t>
  </si>
  <si>
    <t>SLV</t>
  </si>
  <si>
    <t>222</t>
  </si>
  <si>
    <t>HKD</t>
  </si>
  <si>
    <t>Hong Kong Dollar</t>
  </si>
  <si>
    <t>2711</t>
  </si>
  <si>
    <t>Природный Газ (2711)</t>
  </si>
  <si>
    <t>Природный Газ (2711), объем</t>
  </si>
  <si>
    <t>Equatorial Guinea</t>
  </si>
  <si>
    <t>GQ</t>
  </si>
  <si>
    <t>GNQ</t>
  </si>
  <si>
    <t>226</t>
  </si>
  <si>
    <t>HNL</t>
  </si>
  <si>
    <t>Honduran Lempira</t>
  </si>
  <si>
    <t>2712</t>
  </si>
  <si>
    <t>Парафин (2712)</t>
  </si>
  <si>
    <t>Парафин (2712), объем</t>
  </si>
  <si>
    <t>Eritrea</t>
  </si>
  <si>
    <t>ER</t>
  </si>
  <si>
    <t>ERI</t>
  </si>
  <si>
    <t>232</t>
  </si>
  <si>
    <t>2713</t>
  </si>
  <si>
    <t>Кокс Нефтяной (2713)</t>
  </si>
  <si>
    <t>Кокс Нефтяной (2713), объем</t>
  </si>
  <si>
    <t>Estonia</t>
  </si>
  <si>
    <t>EE</t>
  </si>
  <si>
    <t>EST</t>
  </si>
  <si>
    <t>233</t>
  </si>
  <si>
    <t>HTG</t>
  </si>
  <si>
    <t>Haitian Gourde</t>
  </si>
  <si>
    <t>2714</t>
  </si>
  <si>
    <t>Битум И Асфальт (2714)</t>
  </si>
  <si>
    <t>Битум И Асфальт (2714), объем</t>
  </si>
  <si>
    <t>Eswatini</t>
  </si>
  <si>
    <t>SZ</t>
  </si>
  <si>
    <t>SWZ</t>
  </si>
  <si>
    <t>748</t>
  </si>
  <si>
    <t>SZL</t>
  </si>
  <si>
    <t>Swazi Lilangeni</t>
  </si>
  <si>
    <t>HUF</t>
  </si>
  <si>
    <t>Hungarian Forint</t>
  </si>
  <si>
    <t>2715</t>
  </si>
  <si>
    <t>Смеси Битумные (2715)</t>
  </si>
  <si>
    <t>Смеси Битумные (2715), объем</t>
  </si>
  <si>
    <t>Ethiopia</t>
  </si>
  <si>
    <t>ET</t>
  </si>
  <si>
    <t>ETH</t>
  </si>
  <si>
    <t>231</t>
  </si>
  <si>
    <t>IDR</t>
  </si>
  <si>
    <t>Indonesian Rupiah</t>
  </si>
  <si>
    <t>2716</t>
  </si>
  <si>
    <t>Электроэнергия (2716)</t>
  </si>
  <si>
    <t>Электроэнергия (2716), объем</t>
  </si>
  <si>
    <t>Falkland Islands</t>
  </si>
  <si>
    <t>FK</t>
  </si>
  <si>
    <t>FLK</t>
  </si>
  <si>
    <t>238</t>
  </si>
  <si>
    <t>ILS</t>
  </si>
  <si>
    <t>Israeli New Shekel</t>
  </si>
  <si>
    <t>7102</t>
  </si>
  <si>
    <t>Алмазы  (7102)</t>
  </si>
  <si>
    <t>Алмазы  (7102), объем</t>
  </si>
  <si>
    <t>Faroe Islands</t>
  </si>
  <si>
    <t>FO</t>
  </si>
  <si>
    <t>FRO</t>
  </si>
  <si>
    <t>234</t>
  </si>
  <si>
    <t>IMP</t>
  </si>
  <si>
    <t>Isle of Man Pound</t>
  </si>
  <si>
    <t>7106</t>
  </si>
  <si>
    <t>Серебро  (7106)</t>
  </si>
  <si>
    <t>Серебро  (7106), объем</t>
  </si>
  <si>
    <t>Fiji</t>
  </si>
  <si>
    <t>FJ</t>
  </si>
  <si>
    <t>FJI</t>
  </si>
  <si>
    <t>242</t>
  </si>
  <si>
    <t>INR</t>
  </si>
  <si>
    <t>Indian Rupee</t>
  </si>
  <si>
    <t>7108</t>
  </si>
  <si>
    <t>Золото  (7108)</t>
  </si>
  <si>
    <t>Золото  (7108), объем</t>
  </si>
  <si>
    <t>Finland</t>
  </si>
  <si>
    <t>FI</t>
  </si>
  <si>
    <t>FIN</t>
  </si>
  <si>
    <t>246</t>
  </si>
  <si>
    <t>IQD</t>
  </si>
  <si>
    <t>Iraqi dinar</t>
  </si>
  <si>
    <t>France</t>
  </si>
  <si>
    <t>FR</t>
  </si>
  <si>
    <t>FRA</t>
  </si>
  <si>
    <t>250</t>
  </si>
  <si>
    <t>IRR</t>
  </si>
  <si>
    <t>Iranian Rial</t>
  </si>
  <si>
    <t>French Guiana</t>
  </si>
  <si>
    <t>GF</t>
  </si>
  <si>
    <t>GUF</t>
  </si>
  <si>
    <t>254</t>
  </si>
  <si>
    <t>ISK</t>
  </si>
  <si>
    <t>Icelandic króna</t>
  </si>
  <si>
    <t>French Polynesia</t>
  </si>
  <si>
    <t>PF</t>
  </si>
  <si>
    <t>PYF</t>
  </si>
  <si>
    <t>258</t>
  </si>
  <si>
    <t>JEP</t>
  </si>
  <si>
    <t>Jersey Pound</t>
  </si>
  <si>
    <t>French Southern Territories</t>
  </si>
  <si>
    <t>TF</t>
  </si>
  <si>
    <t>ATF</t>
  </si>
  <si>
    <t>260</t>
  </si>
  <si>
    <t>JMD</t>
  </si>
  <si>
    <t>Jamaican Dollar</t>
  </si>
  <si>
    <t>Gabon</t>
  </si>
  <si>
    <t>GA</t>
  </si>
  <si>
    <t>GAB</t>
  </si>
  <si>
    <t>266</t>
  </si>
  <si>
    <t>JOD</t>
  </si>
  <si>
    <t>Jordanian Dinar</t>
  </si>
  <si>
    <t>Gambia</t>
  </si>
  <si>
    <t>GM</t>
  </si>
  <si>
    <t>GMB</t>
  </si>
  <si>
    <t>270</t>
  </si>
  <si>
    <t>JPY</t>
  </si>
  <si>
    <t>Japanese Yen</t>
  </si>
  <si>
    <t>Georgia</t>
  </si>
  <si>
    <t>GE</t>
  </si>
  <si>
    <t>GEO</t>
  </si>
  <si>
    <t>268</t>
  </si>
  <si>
    <t>KES</t>
  </si>
  <si>
    <t>Kenyan Shilling</t>
  </si>
  <si>
    <t>Germany</t>
  </si>
  <si>
    <t>DE</t>
  </si>
  <si>
    <t>DEU</t>
  </si>
  <si>
    <t>276</t>
  </si>
  <si>
    <t>KGS</t>
  </si>
  <si>
    <t>Kyrgyzstani Som</t>
  </si>
  <si>
    <t>Ghana</t>
  </si>
  <si>
    <t>GH</t>
  </si>
  <si>
    <t>GHA</t>
  </si>
  <si>
    <t>288</t>
  </si>
  <si>
    <t>Gibraltar</t>
  </si>
  <si>
    <t>GI</t>
  </si>
  <si>
    <t>GIB</t>
  </si>
  <si>
    <t>292</t>
  </si>
  <si>
    <t>Greece</t>
  </si>
  <si>
    <t>GR</t>
  </si>
  <si>
    <t>GRC</t>
  </si>
  <si>
    <t>300</t>
  </si>
  <si>
    <t>KPW</t>
  </si>
  <si>
    <t>North Korean Won</t>
  </si>
  <si>
    <t>Greenland</t>
  </si>
  <si>
    <t>GL</t>
  </si>
  <si>
    <t>GRL</t>
  </si>
  <si>
    <t>304</t>
  </si>
  <si>
    <t>KRW</t>
  </si>
  <si>
    <t>South Korean Won</t>
  </si>
  <si>
    <t>Grenada</t>
  </si>
  <si>
    <t>GD</t>
  </si>
  <si>
    <t>GRD</t>
  </si>
  <si>
    <t>308</t>
  </si>
  <si>
    <t>KWD</t>
  </si>
  <si>
    <t>Kuwaiti Dinar</t>
  </si>
  <si>
    <t>Guadeloupe</t>
  </si>
  <si>
    <t>GP</t>
  </si>
  <si>
    <t>GLP</t>
  </si>
  <si>
    <t>312</t>
  </si>
  <si>
    <t>Guam</t>
  </si>
  <si>
    <t>GU</t>
  </si>
  <si>
    <t>GUM</t>
  </si>
  <si>
    <t>316</t>
  </si>
  <si>
    <t>Kazakhstani Tenge</t>
  </si>
  <si>
    <t>Guatemala</t>
  </si>
  <si>
    <t>GT</t>
  </si>
  <si>
    <t>GTM</t>
  </si>
  <si>
    <t>320</t>
  </si>
  <si>
    <t>LAK</t>
  </si>
  <si>
    <t>Lao Kip</t>
  </si>
  <si>
    <t>Guernsey</t>
  </si>
  <si>
    <t>GG</t>
  </si>
  <si>
    <t>GGY</t>
  </si>
  <si>
    <t>831</t>
  </si>
  <si>
    <t>LBP</t>
  </si>
  <si>
    <t>Lebanese Pound</t>
  </si>
  <si>
    <t>Guinea</t>
  </si>
  <si>
    <t>GN</t>
  </si>
  <si>
    <t>GIN</t>
  </si>
  <si>
    <t>324</t>
  </si>
  <si>
    <t>LKR</t>
  </si>
  <si>
    <t>Sri Lankan Rupee</t>
  </si>
  <si>
    <t>Guinea-Bissau</t>
  </si>
  <si>
    <t>GW</t>
  </si>
  <si>
    <t>GNB</t>
  </si>
  <si>
    <t>624</t>
  </si>
  <si>
    <t>LRD</t>
  </si>
  <si>
    <t>Liberian Dollar</t>
  </si>
  <si>
    <t>Guyana</t>
  </si>
  <si>
    <t>GY</t>
  </si>
  <si>
    <t>GUY</t>
  </si>
  <si>
    <t>328</t>
  </si>
  <si>
    <t>LSL</t>
  </si>
  <si>
    <t>Lesotho loti</t>
  </si>
  <si>
    <t>Haiti</t>
  </si>
  <si>
    <t>HT</t>
  </si>
  <si>
    <t>HTI</t>
  </si>
  <si>
    <t>332</t>
  </si>
  <si>
    <t>LYD</t>
  </si>
  <si>
    <t>Libyan Dinar</t>
  </si>
  <si>
    <t>Heard and Mcdonald Islands</t>
  </si>
  <si>
    <t>HM</t>
  </si>
  <si>
    <t>HMD</t>
  </si>
  <si>
    <t>334</t>
  </si>
  <si>
    <t>MAD</t>
  </si>
  <si>
    <t>Moroccan Dirham</t>
  </si>
  <si>
    <t>Honduras</t>
  </si>
  <si>
    <t>HN</t>
  </si>
  <si>
    <t>HND</t>
  </si>
  <si>
    <t>340</t>
  </si>
  <si>
    <t>MDL</t>
  </si>
  <si>
    <t>Moldovan Leu</t>
  </si>
  <si>
    <t>Hong Kong</t>
  </si>
  <si>
    <t>HK</t>
  </si>
  <si>
    <t>HKG</t>
  </si>
  <si>
    <t>344</t>
  </si>
  <si>
    <t>MGA</t>
  </si>
  <si>
    <t>Malagasy Ariary</t>
  </si>
  <si>
    <t>Hungary</t>
  </si>
  <si>
    <t>HU</t>
  </si>
  <si>
    <t>HUN</t>
  </si>
  <si>
    <t>348</t>
  </si>
  <si>
    <t>MKD</t>
  </si>
  <si>
    <t>Macedonian denar</t>
  </si>
  <si>
    <t>Iceland</t>
  </si>
  <si>
    <t>IS</t>
  </si>
  <si>
    <t>ISL</t>
  </si>
  <si>
    <t>352</t>
  </si>
  <si>
    <t>MMK</t>
  </si>
  <si>
    <t>Burmese Kyat</t>
  </si>
  <si>
    <t>India</t>
  </si>
  <si>
    <t>IN</t>
  </si>
  <si>
    <t>IND</t>
  </si>
  <si>
    <t>356</t>
  </si>
  <si>
    <t>MNT</t>
  </si>
  <si>
    <t>Mongolian Tugrik</t>
  </si>
  <si>
    <t>Indonesia</t>
  </si>
  <si>
    <t>ID</t>
  </si>
  <si>
    <t>IDN</t>
  </si>
  <si>
    <t>360</t>
  </si>
  <si>
    <t>MOP</t>
  </si>
  <si>
    <t>Macanese patca</t>
  </si>
  <si>
    <t>Iran</t>
  </si>
  <si>
    <t>IR</t>
  </si>
  <si>
    <t>IRN</t>
  </si>
  <si>
    <t>364</t>
  </si>
  <si>
    <t>MRO</t>
  </si>
  <si>
    <t>Mauritanian Ouguiya</t>
  </si>
  <si>
    <t>Iraq</t>
  </si>
  <si>
    <t>IQ</t>
  </si>
  <si>
    <t>IRQ</t>
  </si>
  <si>
    <t>368</t>
  </si>
  <si>
    <t>MUR</t>
  </si>
  <si>
    <t>Mauritian Rupee</t>
  </si>
  <si>
    <t>Ireland</t>
  </si>
  <si>
    <t>IE</t>
  </si>
  <si>
    <t>IRL</t>
  </si>
  <si>
    <t>372</t>
  </si>
  <si>
    <t>MVR</t>
  </si>
  <si>
    <t>Maldivian Rufiyaa</t>
  </si>
  <si>
    <t>Isle of Man</t>
  </si>
  <si>
    <t>IM</t>
  </si>
  <si>
    <t>IMN</t>
  </si>
  <si>
    <t>833</t>
  </si>
  <si>
    <t>MWK</t>
  </si>
  <si>
    <t>Malawian kwacha</t>
  </si>
  <si>
    <t>Israel</t>
  </si>
  <si>
    <t>IL</t>
  </si>
  <si>
    <t>ISR</t>
  </si>
  <si>
    <t>376</t>
  </si>
  <si>
    <t>MXN</t>
  </si>
  <si>
    <t>Mexican Peso</t>
  </si>
  <si>
    <t>Italy</t>
  </si>
  <si>
    <t>IT</t>
  </si>
  <si>
    <t>ITA</t>
  </si>
  <si>
    <t>380</t>
  </si>
  <si>
    <t>MYR</t>
  </si>
  <si>
    <t>Malaysian Ringgit</t>
  </si>
  <si>
    <t>Jamaica</t>
  </si>
  <si>
    <t>JM</t>
  </si>
  <si>
    <t>JAM</t>
  </si>
  <si>
    <t>388</t>
  </si>
  <si>
    <t>MZN</t>
  </si>
  <si>
    <t>Mozambique Metical</t>
  </si>
  <si>
    <t>Japan</t>
  </si>
  <si>
    <t>JP</t>
  </si>
  <si>
    <t>JPN</t>
  </si>
  <si>
    <t>392</t>
  </si>
  <si>
    <t>NAD</t>
  </si>
  <si>
    <t>Namibian Dollar</t>
  </si>
  <si>
    <t>Jersey</t>
  </si>
  <si>
    <t>JE</t>
  </si>
  <si>
    <t>JEY</t>
  </si>
  <si>
    <t>832</t>
  </si>
  <si>
    <t>NGN</t>
  </si>
  <si>
    <t>Nigerian Naira</t>
  </si>
  <si>
    <t>Jordan</t>
  </si>
  <si>
    <t>JO</t>
  </si>
  <si>
    <t>JOR</t>
  </si>
  <si>
    <t>400</t>
  </si>
  <si>
    <t>NIO</t>
  </si>
  <si>
    <t>Nicaraguan córdoba oro</t>
  </si>
  <si>
    <t>KZ</t>
  </si>
  <si>
    <t>KAZ</t>
  </si>
  <si>
    <t>398</t>
  </si>
  <si>
    <t>NOK</t>
  </si>
  <si>
    <t>Norwegian Krone</t>
  </si>
  <si>
    <t>Kenya</t>
  </si>
  <si>
    <t>KE</t>
  </si>
  <si>
    <t>KEN</t>
  </si>
  <si>
    <t>404</t>
  </si>
  <si>
    <t>NPR</t>
  </si>
  <si>
    <t>Nepalese Rupee</t>
  </si>
  <si>
    <t>Kiribati</t>
  </si>
  <si>
    <t>KI</t>
  </si>
  <si>
    <t>KIR</t>
  </si>
  <si>
    <t>296</t>
  </si>
  <si>
    <t>NZD</t>
  </si>
  <si>
    <t>New Zealand Dollar</t>
  </si>
  <si>
    <t>Korea (North)</t>
  </si>
  <si>
    <t>KP</t>
  </si>
  <si>
    <t>PRK</t>
  </si>
  <si>
    <t>408</t>
  </si>
  <si>
    <t>OMR</t>
  </si>
  <si>
    <t>Omani Rial</t>
  </si>
  <si>
    <t>Korea (South)</t>
  </si>
  <si>
    <t>KR</t>
  </si>
  <si>
    <t>KOR</t>
  </si>
  <si>
    <t>410</t>
  </si>
  <si>
    <t>PAB</t>
  </si>
  <si>
    <t>Panamanian balboa</t>
  </si>
  <si>
    <t>Kosovo</t>
  </si>
  <si>
    <t>XK</t>
  </si>
  <si>
    <t>XKX</t>
  </si>
  <si>
    <t>PEN</t>
  </si>
  <si>
    <t>Peruvian Sol</t>
  </si>
  <si>
    <t>Kuwait</t>
  </si>
  <si>
    <t>KW</t>
  </si>
  <si>
    <t>KWT</t>
  </si>
  <si>
    <t>414</t>
  </si>
  <si>
    <t>PGK</t>
  </si>
  <si>
    <t>Papua New Guinean Kina</t>
  </si>
  <si>
    <t>Kyrgyz Republic</t>
  </si>
  <si>
    <t>KG</t>
  </si>
  <si>
    <t>KGZ</t>
  </si>
  <si>
    <t>417</t>
  </si>
  <si>
    <t>PHP</t>
  </si>
  <si>
    <t>Philippine Peso</t>
  </si>
  <si>
    <t>Lao PDR</t>
  </si>
  <si>
    <t>LA</t>
  </si>
  <si>
    <t>LAO</t>
  </si>
  <si>
    <t>418</t>
  </si>
  <si>
    <t>PKR</t>
  </si>
  <si>
    <t>Pakistani Rupee</t>
  </si>
  <si>
    <t>Latvia</t>
  </si>
  <si>
    <t>LV</t>
  </si>
  <si>
    <t>LVA</t>
  </si>
  <si>
    <t>428</t>
  </si>
  <si>
    <t>PLN</t>
  </si>
  <si>
    <t>Polish Zloty</t>
  </si>
  <si>
    <t>Lebanon</t>
  </si>
  <si>
    <t>LB</t>
  </si>
  <si>
    <t>LBN</t>
  </si>
  <si>
    <t>422</t>
  </si>
  <si>
    <t>PYG</t>
  </si>
  <si>
    <t>Paraguayan guaraní</t>
  </si>
  <si>
    <t>Lesotho</t>
  </si>
  <si>
    <t>LS</t>
  </si>
  <si>
    <t>LSO</t>
  </si>
  <si>
    <t>426</t>
  </si>
  <si>
    <t>QAR</t>
  </si>
  <si>
    <t>Qatari Riyal</t>
  </si>
  <si>
    <t>Liberia</t>
  </si>
  <si>
    <t>LR</t>
  </si>
  <si>
    <t>LBR</t>
  </si>
  <si>
    <t>430</t>
  </si>
  <si>
    <t>RON</t>
  </si>
  <si>
    <t>Romanian Leu</t>
  </si>
  <si>
    <t>Libya</t>
  </si>
  <si>
    <t>LY</t>
  </si>
  <si>
    <t>LBY</t>
  </si>
  <si>
    <t>434</t>
  </si>
  <si>
    <t>RSD</t>
  </si>
  <si>
    <t>Serbian Dinar</t>
  </si>
  <si>
    <t>Liechtenstein</t>
  </si>
  <si>
    <t>LI</t>
  </si>
  <si>
    <t>LIE</t>
  </si>
  <si>
    <t>438</t>
  </si>
  <si>
    <t>RUB</t>
  </si>
  <si>
    <t>Russian Ruble</t>
  </si>
  <si>
    <t>Lithuania</t>
  </si>
  <si>
    <t>LT</t>
  </si>
  <si>
    <t>LTU</t>
  </si>
  <si>
    <t>440</t>
  </si>
  <si>
    <t>RWF</t>
  </si>
  <si>
    <t>Rwandan Franc</t>
  </si>
  <si>
    <t>Luxembourg</t>
  </si>
  <si>
    <t>LU</t>
  </si>
  <si>
    <t>LUX</t>
  </si>
  <si>
    <t>442</t>
  </si>
  <si>
    <t>SAR</t>
  </si>
  <si>
    <t>Saudi Riyal</t>
  </si>
  <si>
    <t>Macao</t>
  </si>
  <si>
    <t>MO</t>
  </si>
  <si>
    <t>MAC</t>
  </si>
  <si>
    <t>446</t>
  </si>
  <si>
    <t>SBD</t>
  </si>
  <si>
    <t>Solomon Islands Dollar</t>
  </si>
  <si>
    <t>Macedonia</t>
  </si>
  <si>
    <t>MK</t>
  </si>
  <si>
    <t>807</t>
  </si>
  <si>
    <t>SCR</t>
  </si>
  <si>
    <t>Seychellois rupee</t>
  </si>
  <si>
    <t>Madagascar</t>
  </si>
  <si>
    <t>MG</t>
  </si>
  <si>
    <t>MDG</t>
  </si>
  <si>
    <t>450</t>
  </si>
  <si>
    <t>SDG</t>
  </si>
  <si>
    <t>Sudanese Pound</t>
  </si>
  <si>
    <t>Malawi</t>
  </si>
  <si>
    <t>MW</t>
  </si>
  <si>
    <t>MWI</t>
  </si>
  <si>
    <t>454</t>
  </si>
  <si>
    <t>SEK</t>
  </si>
  <si>
    <t>Swedish Krona</t>
  </si>
  <si>
    <t>Malaysia</t>
  </si>
  <si>
    <t>MY</t>
  </si>
  <si>
    <t>MYS</t>
  </si>
  <si>
    <t>458</t>
  </si>
  <si>
    <t>SGD</t>
  </si>
  <si>
    <t>Singapore Dollar</t>
  </si>
  <si>
    <t>Maldives</t>
  </si>
  <si>
    <t>MV</t>
  </si>
  <si>
    <t>MDV</t>
  </si>
  <si>
    <t>462</t>
  </si>
  <si>
    <t>SHP</t>
  </si>
  <si>
    <t>Saint Helena Pound</t>
  </si>
  <si>
    <t>Mali</t>
  </si>
  <si>
    <t>ML</t>
  </si>
  <si>
    <t>MLI</t>
  </si>
  <si>
    <t>466</t>
  </si>
  <si>
    <t>SLL</t>
  </si>
  <si>
    <t>Sierra Leonean leone</t>
  </si>
  <si>
    <t>Malta</t>
  </si>
  <si>
    <t>MT</t>
  </si>
  <si>
    <t>MLT</t>
  </si>
  <si>
    <t>470</t>
  </si>
  <si>
    <t>SOS</t>
  </si>
  <si>
    <t>Somali Shilling</t>
  </si>
  <si>
    <t>Marshall Islands</t>
  </si>
  <si>
    <t>MH</t>
  </si>
  <si>
    <t>MHL</t>
  </si>
  <si>
    <t>584</t>
  </si>
  <si>
    <t>SRD</t>
  </si>
  <si>
    <t>Surinamese dollar</t>
  </si>
  <si>
    <t>Martinique</t>
  </si>
  <si>
    <t>MQ</t>
  </si>
  <si>
    <t>MTQ</t>
  </si>
  <si>
    <t>474</t>
  </si>
  <si>
    <t>SSP</t>
  </si>
  <si>
    <t>South Sudanese Pound</t>
  </si>
  <si>
    <t>Mauritania</t>
  </si>
  <si>
    <t>MR</t>
  </si>
  <si>
    <t>MRT</t>
  </si>
  <si>
    <t>478</t>
  </si>
  <si>
    <t>STD</t>
  </si>
  <si>
    <t>São Tomé and Príncipe Dobra</t>
  </si>
  <si>
    <t>Mauritius</t>
  </si>
  <si>
    <t>MU</t>
  </si>
  <si>
    <t>MUS</t>
  </si>
  <si>
    <t>480</t>
  </si>
  <si>
    <t>SYP</t>
  </si>
  <si>
    <t>Syrian Pound</t>
  </si>
  <si>
    <t>Mayotte</t>
  </si>
  <si>
    <t>YT</t>
  </si>
  <si>
    <t>MYT</t>
  </si>
  <si>
    <t>175</t>
  </si>
  <si>
    <t>Mexico</t>
  </si>
  <si>
    <t>MX</t>
  </si>
  <si>
    <t>MEX</t>
  </si>
  <si>
    <t>484</t>
  </si>
  <si>
    <t>THB</t>
  </si>
  <si>
    <t>Thai Baht</t>
  </si>
  <si>
    <t>Micronesia</t>
  </si>
  <si>
    <t>FM</t>
  </si>
  <si>
    <t>FSM</t>
  </si>
  <si>
    <t>583</t>
  </si>
  <si>
    <t>TJS</t>
  </si>
  <si>
    <t>Tajikistani Somoni</t>
  </si>
  <si>
    <t>Moldova</t>
  </si>
  <si>
    <t>MD</t>
  </si>
  <si>
    <t>MDA</t>
  </si>
  <si>
    <t>498</t>
  </si>
  <si>
    <t>TMT</t>
  </si>
  <si>
    <t>Turkmenistan New Manat</t>
  </si>
  <si>
    <t>Monaco</t>
  </si>
  <si>
    <t>MC</t>
  </si>
  <si>
    <t>MCO</t>
  </si>
  <si>
    <t>492</t>
  </si>
  <si>
    <t>TND</t>
  </si>
  <si>
    <t>Tunisian dinar</t>
  </si>
  <si>
    <t>Mongolia</t>
  </si>
  <si>
    <t>MN</t>
  </si>
  <si>
    <t>MNG</t>
  </si>
  <si>
    <t>496</t>
  </si>
  <si>
    <t>TOP</t>
  </si>
  <si>
    <t>Tongan pa'anga</t>
  </si>
  <si>
    <t>Montenegro</t>
  </si>
  <si>
    <t>ME</t>
  </si>
  <si>
    <t>MNE</t>
  </si>
  <si>
    <t>499</t>
  </si>
  <si>
    <t>TRY</t>
  </si>
  <si>
    <t>Turkish lira</t>
  </si>
  <si>
    <t>Montserrat</t>
  </si>
  <si>
    <t>MS</t>
  </si>
  <si>
    <t>MSR</t>
  </si>
  <si>
    <t>500</t>
  </si>
  <si>
    <t>TTD</t>
  </si>
  <si>
    <t>Trinidad and Tobago Dollar</t>
  </si>
  <si>
    <t>Morocco</t>
  </si>
  <si>
    <t>MA</t>
  </si>
  <si>
    <t>MAR</t>
  </si>
  <si>
    <t>504</t>
  </si>
  <si>
    <t>TVD</t>
  </si>
  <si>
    <t>Tuvaluan dollar</t>
  </si>
  <si>
    <t>Mozambique</t>
  </si>
  <si>
    <t>MZ</t>
  </si>
  <si>
    <t>MOZ</t>
  </si>
  <si>
    <t>508</t>
  </si>
  <si>
    <t>TWD</t>
  </si>
  <si>
    <t>New Taiwan dollar</t>
  </si>
  <si>
    <t>Myanmar</t>
  </si>
  <si>
    <t>MM</t>
  </si>
  <si>
    <t>MMR</t>
  </si>
  <si>
    <t>104</t>
  </si>
  <si>
    <t>TZS</t>
  </si>
  <si>
    <t>Tanzanian shilling</t>
  </si>
  <si>
    <t>Namibia</t>
  </si>
  <si>
    <t>NA</t>
  </si>
  <si>
    <t>NAM</t>
  </si>
  <si>
    <t>516</t>
  </si>
  <si>
    <t>UAH</t>
  </si>
  <si>
    <t>Ukrainian Hryvnia</t>
  </si>
  <si>
    <t>Nauru</t>
  </si>
  <si>
    <t>NR</t>
  </si>
  <si>
    <t>NRU</t>
  </si>
  <si>
    <t>520</t>
  </si>
  <si>
    <t>UGX</t>
  </si>
  <si>
    <t>Ugandan shilling</t>
  </si>
  <si>
    <t>Nepal</t>
  </si>
  <si>
    <t>NP</t>
  </si>
  <si>
    <t>NPL</t>
  </si>
  <si>
    <t>524</t>
  </si>
  <si>
    <t>Netherlands</t>
  </si>
  <si>
    <t>NL</t>
  </si>
  <si>
    <t>NLD</t>
  </si>
  <si>
    <t>528</t>
  </si>
  <si>
    <t>Netherlands Antilles</t>
  </si>
  <si>
    <t>AN</t>
  </si>
  <si>
    <t>ANT</t>
  </si>
  <si>
    <t>530</t>
  </si>
  <si>
    <t>UYU</t>
  </si>
  <si>
    <t>Uruguayan Peso</t>
  </si>
  <si>
    <t>New Caledonia</t>
  </si>
  <si>
    <t>NC</t>
  </si>
  <si>
    <t>NCL</t>
  </si>
  <si>
    <t>540</t>
  </si>
  <si>
    <t>UZS</t>
  </si>
  <si>
    <t>Uzbekistani Som</t>
  </si>
  <si>
    <t>New Zealand</t>
  </si>
  <si>
    <t>NZ</t>
  </si>
  <si>
    <t>NZL</t>
  </si>
  <si>
    <t>554</t>
  </si>
  <si>
    <t>VEF</t>
  </si>
  <si>
    <t>Venezuelan Bolívar fuerte</t>
  </si>
  <si>
    <t>Nicaragua</t>
  </si>
  <si>
    <t>NI</t>
  </si>
  <si>
    <t>NIC</t>
  </si>
  <si>
    <t>558</t>
  </si>
  <si>
    <t>VND</t>
  </si>
  <si>
    <t>Vietnamese Dong</t>
  </si>
  <si>
    <t>Niger</t>
  </si>
  <si>
    <t>NE</t>
  </si>
  <si>
    <t>NER</t>
  </si>
  <si>
    <t>562</t>
  </si>
  <si>
    <t>VUV</t>
  </si>
  <si>
    <t>Vanuatu Vatu</t>
  </si>
  <si>
    <t>Nigeria</t>
  </si>
  <si>
    <t>NG</t>
  </si>
  <si>
    <t>NGA</t>
  </si>
  <si>
    <t>566</t>
  </si>
  <si>
    <t>WST</t>
  </si>
  <si>
    <t>Samoan tala</t>
  </si>
  <si>
    <t>Niue</t>
  </si>
  <si>
    <t>NU</t>
  </si>
  <si>
    <t>NIU</t>
  </si>
  <si>
    <t>570</t>
  </si>
  <si>
    <t>Norfolk Island</t>
  </si>
  <si>
    <t>NF</t>
  </si>
  <si>
    <t>NFK</t>
  </si>
  <si>
    <t>574</t>
  </si>
  <si>
    <t>Northern Mariana Islands</t>
  </si>
  <si>
    <t>MP</t>
  </si>
  <si>
    <t>MNP</t>
  </si>
  <si>
    <t>580</t>
  </si>
  <si>
    <t>Norway</t>
  </si>
  <si>
    <t>NO</t>
  </si>
  <si>
    <t>NOR</t>
  </si>
  <si>
    <t>578</t>
  </si>
  <si>
    <t>YER</t>
  </si>
  <si>
    <t>Yemeni Rial</t>
  </si>
  <si>
    <t>Oman</t>
  </si>
  <si>
    <t>OM</t>
  </si>
  <si>
    <t>OMN</t>
  </si>
  <si>
    <t>512</t>
  </si>
  <si>
    <t>ZAR</t>
  </si>
  <si>
    <t>South African Rand</t>
  </si>
  <si>
    <t>Pakistan</t>
  </si>
  <si>
    <t>PK</t>
  </si>
  <si>
    <t>PAK</t>
  </si>
  <si>
    <t>586</t>
  </si>
  <si>
    <t>ZMW</t>
  </si>
  <si>
    <t>Zambian Kwacha</t>
  </si>
  <si>
    <t>Palau</t>
  </si>
  <si>
    <t>PW</t>
  </si>
  <si>
    <t>PLW</t>
  </si>
  <si>
    <t>585</t>
  </si>
  <si>
    <t>Palestinian Territory</t>
  </si>
  <si>
    <t>PS</t>
  </si>
  <si>
    <t>PSE</t>
  </si>
  <si>
    <t>275</t>
  </si>
  <si>
    <t>Panama</t>
  </si>
  <si>
    <t>PA</t>
  </si>
  <si>
    <t>PAN</t>
  </si>
  <si>
    <t>591</t>
  </si>
  <si>
    <t>Papua New Guinea</t>
  </si>
  <si>
    <t>PG</t>
  </si>
  <si>
    <t>PNG</t>
  </si>
  <si>
    <t>598</t>
  </si>
  <si>
    <t>Paraguay</t>
  </si>
  <si>
    <t>PY</t>
  </si>
  <si>
    <t>PRY</t>
  </si>
  <si>
    <t>600</t>
  </si>
  <si>
    <t>Peru</t>
  </si>
  <si>
    <t>PE</t>
  </si>
  <si>
    <t>PER</t>
  </si>
  <si>
    <t>604</t>
  </si>
  <si>
    <t>Philippines</t>
  </si>
  <si>
    <t>PH</t>
  </si>
  <si>
    <t>PHL</t>
  </si>
  <si>
    <t>608</t>
  </si>
  <si>
    <t>Pitcairn</t>
  </si>
  <si>
    <t>PN</t>
  </si>
  <si>
    <t>PCN</t>
  </si>
  <si>
    <t>612</t>
  </si>
  <si>
    <t>Poland</t>
  </si>
  <si>
    <t>PL</t>
  </si>
  <si>
    <t>POL</t>
  </si>
  <si>
    <t>616</t>
  </si>
  <si>
    <t>Portugal</t>
  </si>
  <si>
    <t>PT</t>
  </si>
  <si>
    <t>PRT</t>
  </si>
  <si>
    <t>620</t>
  </si>
  <si>
    <t>Puerto Rico</t>
  </si>
  <si>
    <t>PR</t>
  </si>
  <si>
    <t>PRI</t>
  </si>
  <si>
    <t>630</t>
  </si>
  <si>
    <t>Qatar</t>
  </si>
  <si>
    <t>QA</t>
  </si>
  <si>
    <t>QAT</t>
  </si>
  <si>
    <t>634</t>
  </si>
  <si>
    <t>Republic of the Congo</t>
  </si>
  <si>
    <t>CG</t>
  </si>
  <si>
    <t>COG</t>
  </si>
  <si>
    <t>178</t>
  </si>
  <si>
    <t>Reunion</t>
  </si>
  <si>
    <t>RE</t>
  </si>
  <si>
    <t>REU</t>
  </si>
  <si>
    <t>638</t>
  </si>
  <si>
    <t>Romania</t>
  </si>
  <si>
    <t>RO</t>
  </si>
  <si>
    <t>ROU</t>
  </si>
  <si>
    <t>642</t>
  </si>
  <si>
    <t>Russian Federation</t>
  </si>
  <si>
    <t>RU</t>
  </si>
  <si>
    <t>RUS</t>
  </si>
  <si>
    <t>643</t>
  </si>
  <si>
    <t>Rwanda</t>
  </si>
  <si>
    <t>RW</t>
  </si>
  <si>
    <t>RWA</t>
  </si>
  <si>
    <t>646</t>
  </si>
  <si>
    <t>Saint Helena</t>
  </si>
  <si>
    <t>SH</t>
  </si>
  <si>
    <t>SHN</t>
  </si>
  <si>
    <t>654</t>
  </si>
  <si>
    <t>Saint Kitts and Nevis</t>
  </si>
  <si>
    <t>KN</t>
  </si>
  <si>
    <t>KNA</t>
  </si>
  <si>
    <t>659</t>
  </si>
  <si>
    <t>Saint Lucia</t>
  </si>
  <si>
    <t>LC</t>
  </si>
  <si>
    <t>LCA</t>
  </si>
  <si>
    <t>662</t>
  </si>
  <si>
    <t>Saint Pierre and Miquelon</t>
  </si>
  <si>
    <t>PM</t>
  </si>
  <si>
    <t>SPM</t>
  </si>
  <si>
    <t>666</t>
  </si>
  <si>
    <t>Saint Vincent and Grenadines</t>
  </si>
  <si>
    <t>VC</t>
  </si>
  <si>
    <t>VCT</t>
  </si>
  <si>
    <t>670</t>
  </si>
  <si>
    <t>Saint-Barthelemy</t>
  </si>
  <si>
    <t>BL</t>
  </si>
  <si>
    <t>BLM</t>
  </si>
  <si>
    <t>652</t>
  </si>
  <si>
    <t>Saint-Martin</t>
  </si>
  <si>
    <t>MF</t>
  </si>
  <si>
    <t>MAF</t>
  </si>
  <si>
    <t>663</t>
  </si>
  <si>
    <t>Samoa</t>
  </si>
  <si>
    <t>WS</t>
  </si>
  <si>
    <t>WSM</t>
  </si>
  <si>
    <t>882</t>
  </si>
  <si>
    <t>San Marino</t>
  </si>
  <si>
    <t>SM</t>
  </si>
  <si>
    <t>SMR</t>
  </si>
  <si>
    <t>674</t>
  </si>
  <si>
    <t>Sao Tome and Principe</t>
  </si>
  <si>
    <t>ST</t>
  </si>
  <si>
    <t>STP</t>
  </si>
  <si>
    <t>678</t>
  </si>
  <si>
    <t>Saudi Arabia</t>
  </si>
  <si>
    <t>SA</t>
  </si>
  <si>
    <t>SAU</t>
  </si>
  <si>
    <t>682</t>
  </si>
  <si>
    <t>Senegal</t>
  </si>
  <si>
    <t>SN</t>
  </si>
  <si>
    <t>SEN</t>
  </si>
  <si>
    <t>686</t>
  </si>
  <si>
    <t>Serbia</t>
  </si>
  <si>
    <t>RS</t>
  </si>
  <si>
    <t>SRB</t>
  </si>
  <si>
    <t>688</t>
  </si>
  <si>
    <t>Seychelles</t>
  </si>
  <si>
    <t>SC</t>
  </si>
  <si>
    <t>SYC</t>
  </si>
  <si>
    <t>690</t>
  </si>
  <si>
    <t>Sierra Leone</t>
  </si>
  <si>
    <t>SL</t>
  </si>
  <si>
    <t>SLE</t>
  </si>
  <si>
    <t>694</t>
  </si>
  <si>
    <t>Singapore</t>
  </si>
  <si>
    <t>SG</t>
  </si>
  <si>
    <t>SGP</t>
  </si>
  <si>
    <t>702</t>
  </si>
  <si>
    <t>Slovakia</t>
  </si>
  <si>
    <t>SK</t>
  </si>
  <si>
    <t>SVK</t>
  </si>
  <si>
    <t>703</t>
  </si>
  <si>
    <t>Slovenia</t>
  </si>
  <si>
    <t>SI</t>
  </si>
  <si>
    <t>SVN</t>
  </si>
  <si>
    <t>705</t>
  </si>
  <si>
    <t>Solomon Islands</t>
  </si>
  <si>
    <t>SB</t>
  </si>
  <si>
    <t>SLB</t>
  </si>
  <si>
    <t>90</t>
  </si>
  <si>
    <t>Somalia</t>
  </si>
  <si>
    <t>SO</t>
  </si>
  <si>
    <t>SOM</t>
  </si>
  <si>
    <t>706</t>
  </si>
  <si>
    <t>South Africa</t>
  </si>
  <si>
    <t>ZA</t>
  </si>
  <si>
    <t>ZAF</t>
  </si>
  <si>
    <t>710</t>
  </si>
  <si>
    <t>South Georgia and the South Sandwich Islands</t>
  </si>
  <si>
    <t>GS</t>
  </si>
  <si>
    <t>SGS</t>
  </si>
  <si>
    <t>239</t>
  </si>
  <si>
    <t>South Sudan</t>
  </si>
  <si>
    <t>SS</t>
  </si>
  <si>
    <t>SSD</t>
  </si>
  <si>
    <t>728</t>
  </si>
  <si>
    <t>Spain</t>
  </si>
  <si>
    <t>ES</t>
  </si>
  <si>
    <t>ESP</t>
  </si>
  <si>
    <t>724</t>
  </si>
  <si>
    <t>Sri Lanka</t>
  </si>
  <si>
    <t>LK</t>
  </si>
  <si>
    <t>LKA</t>
  </si>
  <si>
    <t>144</t>
  </si>
  <si>
    <t>Sudan</t>
  </si>
  <si>
    <t>SD</t>
  </si>
  <si>
    <t>SDN</t>
  </si>
  <si>
    <t>736</t>
  </si>
  <si>
    <t>Suriname</t>
  </si>
  <si>
    <t>SR</t>
  </si>
  <si>
    <t>SUR</t>
  </si>
  <si>
    <t>740</t>
  </si>
  <si>
    <t>Svalbard and Jan Mayen Islands</t>
  </si>
  <si>
    <t>SJ</t>
  </si>
  <si>
    <t>SJM</t>
  </si>
  <si>
    <t>744</t>
  </si>
  <si>
    <t>Sweden</t>
  </si>
  <si>
    <t>SE</t>
  </si>
  <si>
    <t>SWE</t>
  </si>
  <si>
    <t>752</t>
  </si>
  <si>
    <t>Switzerland</t>
  </si>
  <si>
    <t>CH</t>
  </si>
  <si>
    <t>CHE</t>
  </si>
  <si>
    <t>756</t>
  </si>
  <si>
    <t>Syria</t>
  </si>
  <si>
    <t>SY</t>
  </si>
  <si>
    <t>SYR</t>
  </si>
  <si>
    <t>760</t>
  </si>
  <si>
    <t>Taiwan</t>
  </si>
  <si>
    <t>TW</t>
  </si>
  <si>
    <t>TWN</t>
  </si>
  <si>
    <t>158</t>
  </si>
  <si>
    <t>Tajikistan</t>
  </si>
  <si>
    <t>TJ</t>
  </si>
  <si>
    <t>TJK</t>
  </si>
  <si>
    <t>762</t>
  </si>
  <si>
    <t>Tanzania</t>
  </si>
  <si>
    <t>TZ</t>
  </si>
  <si>
    <t>TZA</t>
  </si>
  <si>
    <t>834</t>
  </si>
  <si>
    <t>Thailand</t>
  </si>
  <si>
    <t>TH</t>
  </si>
  <si>
    <t>THA</t>
  </si>
  <si>
    <t>764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</si>
  <si>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</si>
  <si>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</si>
  <si>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</si>
  <si>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</si>
  <si>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</si>
  <si>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</si>
  <si>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</si>
  <si>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</si>
  <si>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</si>
  <si>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</si>
  <si>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</si>
  <si>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</si>
  <si>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</si>
  <si>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</si>
  <si>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</si>
  <si>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</si>
  <si>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Trinidad and Tobago</t>
  </si>
  <si>
    <t>TT</t>
  </si>
  <si>
    <t>TTO</t>
  </si>
  <si>
    <t>780</t>
  </si>
  <si>
    <t>Tunisia</t>
  </si>
  <si>
    <t>TN</t>
  </si>
  <si>
    <t>TUN</t>
  </si>
  <si>
    <t>788</t>
  </si>
  <si>
    <t>Turkey</t>
  </si>
  <si>
    <t>TR</t>
  </si>
  <si>
    <t>TUR</t>
  </si>
  <si>
    <t>792</t>
  </si>
  <si>
    <t>Turkmenistan</t>
  </si>
  <si>
    <t>TM</t>
  </si>
  <si>
    <t>TKM</t>
  </si>
  <si>
    <t>795</t>
  </si>
  <si>
    <t>Turks and Caicos Islands</t>
  </si>
  <si>
    <t>TC</t>
  </si>
  <si>
    <t>TCA</t>
  </si>
  <si>
    <t>796</t>
  </si>
  <si>
    <t>Tuvalu</t>
  </si>
  <si>
    <t>TV</t>
  </si>
  <si>
    <t>TUV</t>
  </si>
  <si>
    <t>798</t>
  </si>
  <si>
    <t>Uganda</t>
  </si>
  <si>
    <t>UG</t>
  </si>
  <si>
    <t>UGA</t>
  </si>
  <si>
    <t>800</t>
  </si>
  <si>
    <t>Ukraine</t>
  </si>
  <si>
    <t>UA</t>
  </si>
  <si>
    <t>UKR</t>
  </si>
  <si>
    <t>804</t>
  </si>
  <si>
    <t>United Arab Emirates</t>
  </si>
  <si>
    <t>AE</t>
  </si>
  <si>
    <t>ARE</t>
  </si>
  <si>
    <t>784</t>
  </si>
  <si>
    <t>United Kingdom</t>
  </si>
  <si>
    <t>GB</t>
  </si>
  <si>
    <t>GBR</t>
  </si>
  <si>
    <t>826</t>
  </si>
  <si>
    <t>Uruguay</t>
  </si>
  <si>
    <t>UY</t>
  </si>
  <si>
    <t>URY</t>
  </si>
  <si>
    <t>858</t>
  </si>
  <si>
    <t>Uzbekistan</t>
  </si>
  <si>
    <t>UZ</t>
  </si>
  <si>
    <t>UZB</t>
  </si>
  <si>
    <t>860</t>
  </si>
  <si>
    <t>Vanuatu</t>
  </si>
  <si>
    <t>VU</t>
  </si>
  <si>
    <t>VUT</t>
  </si>
  <si>
    <t>548</t>
  </si>
  <si>
    <t>Vatican</t>
  </si>
  <si>
    <t>VA</t>
  </si>
  <si>
    <t>VAT</t>
  </si>
  <si>
    <t>336</t>
  </si>
  <si>
    <t>Venezuela</t>
  </si>
  <si>
    <t>VE</t>
  </si>
  <si>
    <t>VEN</t>
  </si>
  <si>
    <t>862</t>
  </si>
  <si>
    <t>Viet Nam</t>
  </si>
  <si>
    <t>VN</t>
  </si>
  <si>
    <t>VNM</t>
  </si>
  <si>
    <t>704</t>
  </si>
  <si>
    <t>Virgin Islands, US</t>
  </si>
  <si>
    <t>VI</t>
  </si>
  <si>
    <t>VIR</t>
  </si>
  <si>
    <t>850</t>
  </si>
  <si>
    <t>Wallis and Futuna Islands</t>
  </si>
  <si>
    <t>WF</t>
  </si>
  <si>
    <t>WLF</t>
  </si>
  <si>
    <t>876</t>
  </si>
  <si>
    <t>Western Sahara</t>
  </si>
  <si>
    <t>EH</t>
  </si>
  <si>
    <t>ESH</t>
  </si>
  <si>
    <t>732</t>
  </si>
  <si>
    <t>Yemen</t>
  </si>
  <si>
    <t>YE</t>
  </si>
  <si>
    <t>YEM</t>
  </si>
  <si>
    <t>887</t>
  </si>
  <si>
    <t>Zambia</t>
  </si>
  <si>
    <t>ZM</t>
  </si>
  <si>
    <t>ZMB</t>
  </si>
  <si>
    <t>894</t>
  </si>
  <si>
    <t>Zimbabwe</t>
  </si>
  <si>
    <t>ZW</t>
  </si>
  <si>
    <t>ZWE</t>
  </si>
  <si>
    <t>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</si>
</sst>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 * #,##0.00_ ;_ * \-#,##0.00_ ;_ * &quot;-&quot;??_ ;_ @_ "/>
    <numFmt numFmtId="165" formatCode="yyyy\-mm\-dd"/>
    <numFmt numFmtId="166" formatCode="0.0\ %"/>
    <numFmt numFmtId="167" formatCode="_ * #,##0_ ;_ * \-#,##0_ ;_ * &quot;-&quot;??_ ;_ @_ "/>
    <numFmt numFmtId="168" formatCode="#,##0.0"/>
  </numFmts>
  <fonts count="85">
    <font>
      <sz val="10.5"/>
      <color theme="1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Franklin Gothic Book"/>
      <family val="2"/>
    </font>
    <font>
      <sz val="11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b/>
      <sz val="12"/>
      <color rgb="FF000000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sz val="10.5"/>
      <color theme="1"/>
      <name val="Franklin Gothic Book"/>
      <family val="2"/>
    </font>
    <font>
      <b/>
      <i/>
      <u/>
      <sz val="16"/>
      <color theme="1"/>
      <name val="Franklin Gothic Book"/>
      <family val="2"/>
    </font>
    <font>
      <sz val="11"/>
      <color rgb="FF000000"/>
      <name val="Franklin Gothic Book"/>
      <family val="2"/>
    </font>
    <font>
      <b/>
      <sz val="14"/>
      <color rgb="FF000000"/>
      <name val="Franklin Gothic Book"/>
      <family val="2"/>
    </font>
    <font>
      <b/>
      <sz val="18"/>
      <color theme="1"/>
      <name val="Franklin Gothic Book"/>
      <family val="2"/>
    </font>
    <font>
      <b/>
      <sz val="16"/>
      <color theme="1"/>
      <name val="Franklin Gothic Book"/>
      <family val="2"/>
    </font>
    <font>
      <b/>
      <u/>
      <sz val="11"/>
      <color theme="10"/>
      <name val="Franklin Gothic Book"/>
      <family val="2"/>
    </font>
    <font>
      <b/>
      <sz val="11"/>
      <name val="Franklin Gothic Book"/>
      <family val="2"/>
    </font>
    <font>
      <b/>
      <u/>
      <sz val="11"/>
      <name val="Franklin Gothic Book"/>
      <family val="2"/>
    </font>
    <font>
      <b/>
      <u/>
      <sz val="11"/>
      <color rgb="FF165B89"/>
      <name val="Franklin Gothic Book"/>
      <family val="2"/>
    </font>
    <font>
      <b/>
      <u/>
      <sz val="11"/>
      <color rgb="FF188FBB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sz val="11"/>
      <color rgb="FF000000"/>
      <name val="Franklin Gothic Book"/>
      <family val="2"/>
    </font>
    <font>
      <i/>
      <sz val="11"/>
      <name val="Franklin Gothic Book"/>
      <family val="2"/>
    </font>
    <font>
      <sz val="11"/>
      <name val="Franklin Gothic Book"/>
      <family val="2"/>
    </font>
    <font>
      <u/>
      <sz val="11"/>
      <color theme="10"/>
      <name val="Franklin Gothic Book"/>
      <family val="2"/>
    </font>
    <font>
      <b/>
      <u/>
      <sz val="11"/>
      <color theme="1"/>
      <name val="Franklin Gothic Book"/>
      <family val="2"/>
    </font>
    <font>
      <b/>
      <i/>
      <sz val="11"/>
      <color theme="1"/>
      <name val="Franklin Gothic Book"/>
      <family val="2"/>
    </font>
    <font>
      <i/>
      <sz val="11"/>
      <color theme="1"/>
      <name val="Franklin Gothic Book"/>
      <family val="2"/>
    </font>
    <font>
      <i/>
      <u/>
      <sz val="11"/>
      <color theme="1"/>
      <name val="Franklin Gothic Book"/>
      <family val="2"/>
    </font>
    <font>
      <b/>
      <sz val="11"/>
      <color rgb="FF165B89"/>
      <name val="Franklin Gothic Book"/>
      <family val="2"/>
    </font>
    <font>
      <b/>
      <sz val="11"/>
      <color rgb="FF000000"/>
      <name val="Wingdings"/>
      <charset val="2"/>
    </font>
    <font>
      <i/>
      <u/>
      <sz val="11"/>
      <color rgb="FF0076AF"/>
      <name val="Franklin Gothic Book"/>
      <family val="2"/>
    </font>
    <font>
      <i/>
      <sz val="11"/>
      <color theme="10"/>
      <name val="Franklin Gothic Book"/>
      <family val="2"/>
    </font>
    <font>
      <b/>
      <i/>
      <sz val="11"/>
      <color rgb="FF000000"/>
      <name val="Franklin Gothic Book"/>
      <family val="2"/>
    </font>
    <font>
      <i/>
      <u/>
      <sz val="10.5"/>
      <color theme="10"/>
      <name val="Calibri"/>
      <family val="2"/>
    </font>
    <font>
      <b/>
      <i/>
      <sz val="11"/>
      <name val="Franklin Gothic Book"/>
      <family val="2"/>
    </font>
    <font>
      <i/>
      <u/>
      <sz val="11"/>
      <color theme="10"/>
      <name val="Franklin Gothic Book"/>
      <family val="2"/>
    </font>
    <font>
      <i/>
      <u/>
      <sz val="11"/>
      <color rgb="FF000000"/>
      <name val="Franklin Gothic Book"/>
      <family val="2"/>
    </font>
    <font>
      <i/>
      <sz val="11"/>
      <color rgb="FF0076AF"/>
      <name val="Franklin Gothic Book"/>
      <family val="2"/>
    </font>
    <font>
      <b/>
      <sz val="11"/>
      <color theme="1"/>
      <name val="Franklin Gothic Book"/>
      <family val="2"/>
    </font>
    <font>
      <b/>
      <sz val="11"/>
      <color theme="0"/>
      <name val="Franklin Gothic Book"/>
      <family val="2"/>
    </font>
    <font>
      <i/>
      <sz val="11"/>
      <color rgb="FF7F7F7F"/>
      <name val="Franklin Gothic Book"/>
      <family val="2"/>
    </font>
    <font>
      <b/>
      <i/>
      <u/>
      <sz val="18"/>
      <color theme="1"/>
      <name val="Franklin Gothic Book"/>
      <family val="2"/>
    </font>
    <font>
      <sz val="18"/>
      <color theme="1"/>
      <name val="Franklin Gothic Book"/>
      <family val="2"/>
    </font>
    <font>
      <b/>
      <i/>
      <u/>
      <sz val="11"/>
      <color theme="10"/>
      <name val="Franklin Gothic Book"/>
      <family val="2"/>
    </font>
    <font>
      <i/>
      <u/>
      <sz val="11"/>
      <color rgb="FF00B0F0"/>
      <name val="Franklin Gothic Book"/>
      <family val="2"/>
    </font>
    <font>
      <i/>
      <u/>
      <sz val="11"/>
      <color rgb="FF0070C0"/>
      <name val="Franklin Gothic Book"/>
      <family val="2"/>
    </font>
    <font>
      <i/>
      <sz val="11"/>
      <color rgb="FF0070C0"/>
      <name val="Franklin Gothic Book"/>
      <family val="2"/>
    </font>
    <font>
      <b/>
      <i/>
      <u/>
      <sz val="14"/>
      <color rgb="FF000000"/>
      <name val="Franklin Gothic Book"/>
      <family val="2"/>
    </font>
    <font>
      <i/>
      <u/>
      <sz val="14"/>
      <color theme="1"/>
      <name val="Franklin Gothic Book"/>
      <family val="2"/>
    </font>
    <font>
      <b/>
      <i/>
      <u/>
      <sz val="14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b/>
      <i/>
      <u/>
      <sz val="11"/>
      <color rgb="FF000000"/>
      <name val="Franklin Gothic Book"/>
      <family val="2"/>
    </font>
    <font>
      <i/>
      <u/>
      <sz val="11"/>
      <color rgb="FF188FBB"/>
      <name val="Franklin Gothic Book"/>
      <family val="2"/>
    </font>
    <font>
      <sz val="11"/>
      <color rgb="FF0070C0"/>
      <name val="Franklin Gothic Book"/>
      <family val="2"/>
    </font>
    <font>
      <u/>
      <sz val="11"/>
      <color rgb="FF0070C0"/>
      <name val="Franklin Gothic Book"/>
      <family val="2"/>
    </font>
    <font>
      <sz val="8"/>
      <name val="Calibri"/>
      <family val="2"/>
    </font>
    <font>
      <i/>
      <sz val="11"/>
      <color rgb="FF212529"/>
      <name val="Franklin Gothic Book"/>
      <family val="2"/>
    </font>
    <font>
      <sz val="11"/>
      <color rgb="FF151515"/>
      <name val="Roboto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1"/>
      <color rgb="FFFF0000"/>
      <name val="Franklin Gothic Book"/>
      <family val="2"/>
    </font>
    <font>
      <sz val="11"/>
      <color rgb="FFFF0000"/>
      <name val="Franklin Gothic Book"/>
      <family val="2"/>
    </font>
    <font>
      <sz val="11"/>
      <color theme="1"/>
      <name val="Franklin Gothic Book"/>
    </font>
    <font>
      <i/>
      <sz val="11"/>
      <color rgb="FF7F7F7F"/>
      <name val="Franklin Gothic Book"/>
    </font>
    <font>
      <sz val="10.5"/>
      <color rgb="FF000000"/>
      <name val="Calibri"/>
      <family val="2"/>
    </font>
    <font>
      <sz val="11"/>
      <color rgb="FF000000"/>
      <name val="Franklin Gothic Book"/>
    </font>
    <font>
      <b/>
      <sz val="11"/>
      <color rgb="FFFFFFFF"/>
      <name val="Franklin Gothic Book"/>
      <family val="2"/>
    </font>
    <font>
      <u/>
      <sz val="10.5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rgb="FF165B89"/>
        <bgColor theme="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165B89"/>
        <bgColor rgb="FF000000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rgb="FF1BC2EE"/>
      </top>
      <bottom/>
      <diagonal/>
    </border>
    <border>
      <left/>
      <right/>
      <top/>
      <bottom style="medium">
        <color rgb="FF1BC2EE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rgb="FF188FBB"/>
      </bottom>
      <diagonal/>
    </border>
  </borders>
  <cellStyleXfs count="11">
    <xf numFmtId="0" fontId="0" fillId="0" borderId="0"/>
    <xf numFmtId="164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" fillId="0" borderId="0"/>
    <xf numFmtId="0" fontId="4" fillId="0" borderId="0"/>
    <xf numFmtId="0" fontId="7" fillId="0" borderId="0" applyNumberFormat="0" applyFill="0" applyBorder="0" applyAlignment="0" applyProtection="0"/>
  </cellStyleXfs>
  <cellXfs count="400">
    <xf numFmtId="0" fontId="0" fillId="0" borderId="0" xfId="0"/>
    <xf numFmtId="0" fontId="6" fillId="0" borderId="0" xfId="0" applyFont="1"/>
    <xf numFmtId="0" fontId="0" fillId="0" borderId="7" xfId="0" applyBorder="1"/>
    <xf numFmtId="0" fontId="0" fillId="0" borderId="8" xfId="0" applyBorder="1"/>
    <xf numFmtId="49" fontId="10" fillId="0" borderId="0" xfId="0" applyNumberFormat="1" applyFont="1" applyAlignment="1">
      <alignment horizontal="left"/>
    </xf>
    <xf numFmtId="49" fontId="0" fillId="0" borderId="0" xfId="0" applyNumberFormat="1"/>
    <xf numFmtId="0" fontId="12" fillId="0" borderId="0" xfId="0" quotePrefix="1" applyFont="1"/>
    <xf numFmtId="0" fontId="13" fillId="0" borderId="0" xfId="3" applyFont="1" applyAlignment="1">
      <alignment horizontal="left" vertical="center"/>
    </xf>
    <xf numFmtId="0" fontId="15" fillId="0" borderId="0" xfId="3" applyFont="1" applyAlignment="1">
      <alignment vertical="center"/>
    </xf>
    <xf numFmtId="0" fontId="18" fillId="0" borderId="0" xfId="3" applyFont="1" applyAlignment="1">
      <alignment horizontal="left" vertical="center"/>
    </xf>
    <xf numFmtId="0" fontId="14" fillId="0" borderId="0" xfId="3" applyFont="1" applyAlignment="1">
      <alignment vertical="center"/>
    </xf>
    <xf numFmtId="0" fontId="17" fillId="0" borderId="0" xfId="3" applyFont="1" applyAlignment="1">
      <alignment vertical="center"/>
    </xf>
    <xf numFmtId="0" fontId="22" fillId="0" borderId="0" xfId="0" applyFont="1"/>
    <xf numFmtId="0" fontId="19" fillId="0" borderId="0" xfId="3" applyFont="1" applyAlignment="1">
      <alignment horizontal="left" vertical="center"/>
    </xf>
    <xf numFmtId="0" fontId="17" fillId="0" borderId="4" xfId="3" applyFont="1" applyBorder="1" applyAlignment="1">
      <alignment vertical="center"/>
    </xf>
    <xf numFmtId="0" fontId="24" fillId="0" borderId="0" xfId="0" applyFont="1"/>
    <xf numFmtId="0" fontId="16" fillId="0" borderId="0" xfId="3" applyFont="1" applyAlignment="1">
      <alignment vertical="center"/>
    </xf>
    <xf numFmtId="0" fontId="33" fillId="0" borderId="0" xfId="3" applyFont="1" applyAlignment="1">
      <alignment horizontal="left" vertical="center"/>
    </xf>
    <xf numFmtId="0" fontId="3" fillId="0" borderId="0" xfId="0" applyFont="1"/>
    <xf numFmtId="0" fontId="33" fillId="5" borderId="0" xfId="3" applyFont="1" applyFill="1" applyAlignment="1">
      <alignment horizontal="left" vertical="center"/>
    </xf>
    <xf numFmtId="0" fontId="24" fillId="5" borderId="0" xfId="3" applyFont="1" applyFill="1" applyAlignment="1">
      <alignment vertical="center"/>
    </xf>
    <xf numFmtId="0" fontId="38" fillId="5" borderId="0" xfId="2" applyFont="1" applyFill="1" applyBorder="1" applyAlignment="1"/>
    <xf numFmtId="0" fontId="30" fillId="4" borderId="35" xfId="3" applyFont="1" applyFill="1" applyBorder="1" applyAlignment="1">
      <alignment horizontal="left" vertical="center"/>
    </xf>
    <xf numFmtId="0" fontId="39" fillId="5" borderId="0" xfId="3" applyFont="1" applyFill="1" applyAlignment="1">
      <alignment horizontal="left" vertical="center"/>
    </xf>
    <xf numFmtId="0" fontId="24" fillId="0" borderId="0" xfId="3" applyFont="1" applyAlignment="1">
      <alignment vertical="center"/>
    </xf>
    <xf numFmtId="0" fontId="38" fillId="0" borderId="0" xfId="4" applyFont="1" applyFill="1" applyBorder="1" applyAlignment="1"/>
    <xf numFmtId="0" fontId="41" fillId="0" borderId="0" xfId="3" applyFont="1" applyAlignment="1">
      <alignment vertical="center" wrapText="1"/>
    </xf>
    <xf numFmtId="0" fontId="35" fillId="0" borderId="40" xfId="3" applyFont="1" applyBorder="1" applyAlignment="1">
      <alignment horizontal="left" vertical="center"/>
    </xf>
    <xf numFmtId="0" fontId="41" fillId="0" borderId="40" xfId="3" applyFont="1" applyBorder="1" applyAlignment="1">
      <alignment horizontal="left" vertical="center"/>
    </xf>
    <xf numFmtId="0" fontId="34" fillId="0" borderId="40" xfId="3" applyFont="1" applyBorder="1" applyAlignment="1">
      <alignment vertical="center"/>
    </xf>
    <xf numFmtId="0" fontId="41" fillId="0" borderId="0" xfId="3" applyFont="1" applyAlignment="1">
      <alignment horizontal="left" vertical="center"/>
    </xf>
    <xf numFmtId="0" fontId="35" fillId="0" borderId="0" xfId="3" applyFont="1" applyAlignment="1">
      <alignment horizontal="left" vertical="center"/>
    </xf>
    <xf numFmtId="0" fontId="34" fillId="0" borderId="0" xfId="3" applyFont="1" applyAlignment="1">
      <alignment vertical="center"/>
    </xf>
    <xf numFmtId="0" fontId="45" fillId="0" borderId="0" xfId="3" applyFont="1" applyAlignment="1">
      <alignment vertical="center"/>
    </xf>
    <xf numFmtId="0" fontId="35" fillId="0" borderId="0" xfId="3" applyFont="1" applyAlignment="1">
      <alignment vertical="center"/>
    </xf>
    <xf numFmtId="0" fontId="34" fillId="0" borderId="0" xfId="3" applyFont="1" applyAlignment="1">
      <alignment horizontal="left" vertical="center"/>
    </xf>
    <xf numFmtId="0" fontId="33" fillId="0" borderId="0" xfId="0" applyFont="1"/>
    <xf numFmtId="0" fontId="34" fillId="6" borderId="0" xfId="3" applyFont="1" applyFill="1" applyAlignment="1">
      <alignment horizontal="left" vertical="center"/>
    </xf>
    <xf numFmtId="0" fontId="24" fillId="6" borderId="0" xfId="3" applyFont="1" applyFill="1" applyAlignment="1">
      <alignment horizontal="left" vertical="center"/>
    </xf>
    <xf numFmtId="0" fontId="36" fillId="6" borderId="0" xfId="3" applyFont="1" applyFill="1" applyAlignment="1">
      <alignment vertical="center"/>
    </xf>
    <xf numFmtId="0" fontId="34" fillId="6" borderId="0" xfId="3" applyFont="1" applyFill="1" applyAlignment="1">
      <alignment vertical="center"/>
    </xf>
    <xf numFmtId="0" fontId="37" fillId="6" borderId="0" xfId="3" applyFont="1" applyFill="1" applyAlignment="1">
      <alignment horizontal="left" vertical="center"/>
    </xf>
    <xf numFmtId="0" fontId="34" fillId="6" borderId="0" xfId="3" applyFont="1" applyFill="1" applyAlignment="1">
      <alignment horizontal="left" vertical="center" wrapText="1" indent="2"/>
    </xf>
    <xf numFmtId="0" fontId="29" fillId="6" borderId="0" xfId="3" applyFont="1" applyFill="1" applyAlignment="1">
      <alignment vertical="center"/>
    </xf>
    <xf numFmtId="0" fontId="34" fillId="6" borderId="0" xfId="3" applyFont="1" applyFill="1" applyAlignment="1">
      <alignment vertical="center" wrapText="1"/>
    </xf>
    <xf numFmtId="0" fontId="37" fillId="6" borderId="0" xfId="3" applyFont="1" applyFill="1" applyAlignment="1">
      <alignment vertical="center"/>
    </xf>
    <xf numFmtId="0" fontId="24" fillId="6" borderId="0" xfId="3" applyFont="1" applyFill="1" applyAlignment="1">
      <alignment vertical="center"/>
    </xf>
    <xf numFmtId="0" fontId="30" fillId="6" borderId="0" xfId="3" applyFont="1" applyFill="1" applyAlignment="1">
      <alignment vertical="center"/>
    </xf>
    <xf numFmtId="0" fontId="35" fillId="6" borderId="0" xfId="3" applyFont="1" applyFill="1" applyAlignment="1">
      <alignment vertical="center"/>
    </xf>
    <xf numFmtId="0" fontId="37" fillId="6" borderId="0" xfId="3" applyFont="1" applyFill="1" applyAlignment="1">
      <alignment horizontal="left" vertical="center" indent="2"/>
    </xf>
    <xf numFmtId="0" fontId="39" fillId="7" borderId="35" xfId="3" applyFont="1" applyFill="1" applyBorder="1" applyAlignment="1">
      <alignment horizontal="left" vertical="center"/>
    </xf>
    <xf numFmtId="0" fontId="38" fillId="6" borderId="0" xfId="4" applyFont="1" applyFill="1" applyBorder="1" applyAlignment="1"/>
    <xf numFmtId="0" fontId="40" fillId="6" borderId="24" xfId="3" applyFont="1" applyFill="1" applyBorder="1" applyAlignment="1">
      <alignment vertical="center" wrapText="1"/>
    </xf>
    <xf numFmtId="0" fontId="41" fillId="6" borderId="25" xfId="3" applyFont="1" applyFill="1" applyBorder="1" applyAlignment="1">
      <alignment vertical="center" wrapText="1"/>
    </xf>
    <xf numFmtId="0" fontId="42" fillId="6" borderId="26" xfId="3" applyFont="1" applyFill="1" applyBorder="1" applyAlignment="1">
      <alignment vertical="center" wrapText="1"/>
    </xf>
    <xf numFmtId="0" fontId="40" fillId="6" borderId="27" xfId="3" applyFont="1" applyFill="1" applyBorder="1" applyAlignment="1">
      <alignment vertical="center" wrapText="1"/>
    </xf>
    <xf numFmtId="0" fontId="41" fillId="6" borderId="1" xfId="3" applyFont="1" applyFill="1" applyBorder="1" applyAlignment="1">
      <alignment vertical="center" wrapText="1"/>
    </xf>
    <xf numFmtId="0" fontId="41" fillId="6" borderId="28" xfId="3" applyFont="1" applyFill="1" applyBorder="1" applyAlignment="1">
      <alignment vertical="center" wrapText="1"/>
    </xf>
    <xf numFmtId="0" fontId="41" fillId="6" borderId="31" xfId="3" applyFont="1" applyFill="1" applyBorder="1" applyAlignment="1">
      <alignment vertical="center" wrapText="1"/>
    </xf>
    <xf numFmtId="0" fontId="41" fillId="6" borderId="0" xfId="3" applyFont="1" applyFill="1" applyAlignment="1">
      <alignment vertical="center" wrapText="1"/>
    </xf>
    <xf numFmtId="0" fontId="41" fillId="6" borderId="32" xfId="3" applyFont="1" applyFill="1" applyBorder="1" applyAlignment="1">
      <alignment vertical="center" wrapText="1"/>
    </xf>
    <xf numFmtId="0" fontId="42" fillId="6" borderId="31" xfId="3" applyFont="1" applyFill="1" applyBorder="1" applyAlignment="1">
      <alignment vertical="center" wrapText="1"/>
    </xf>
    <xf numFmtId="0" fontId="42" fillId="6" borderId="29" xfId="3" applyFont="1" applyFill="1" applyBorder="1" applyAlignment="1">
      <alignment vertical="center" wrapText="1"/>
    </xf>
    <xf numFmtId="0" fontId="41" fillId="6" borderId="21" xfId="3" applyFont="1" applyFill="1" applyBorder="1" applyAlignment="1">
      <alignment vertical="center" wrapText="1"/>
    </xf>
    <xf numFmtId="0" fontId="41" fillId="6" borderId="30" xfId="3" applyFont="1" applyFill="1" applyBorder="1" applyAlignment="1">
      <alignment vertical="center" wrapText="1"/>
    </xf>
    <xf numFmtId="0" fontId="39" fillId="0" borderId="0" xfId="3" applyFont="1" applyAlignment="1">
      <alignment horizontal="left" vertical="center"/>
    </xf>
    <xf numFmtId="0" fontId="35" fillId="0" borderId="9" xfId="3" applyFont="1" applyBorder="1" applyAlignment="1" applyProtection="1">
      <alignment vertical="center"/>
      <protection locked="0"/>
    </xf>
    <xf numFmtId="0" fontId="34" fillId="0" borderId="2" xfId="3" applyFont="1" applyBorder="1" applyAlignment="1">
      <alignment horizontal="left" vertical="center"/>
    </xf>
    <xf numFmtId="0" fontId="34" fillId="0" borderId="4" xfId="3" applyFont="1" applyBorder="1" applyAlignment="1" applyProtection="1">
      <alignment horizontal="left" vertical="center" indent="2"/>
      <protection locked="0"/>
    </xf>
    <xf numFmtId="0" fontId="41" fillId="4" borderId="6" xfId="3" applyFont="1" applyFill="1" applyBorder="1" applyAlignment="1">
      <alignment horizontal="left" vertical="center"/>
    </xf>
    <xf numFmtId="0" fontId="24" fillId="0" borderId="4" xfId="3" applyFont="1" applyBorder="1" applyAlignment="1" applyProtection="1">
      <alignment horizontal="left" vertical="center" indent="2"/>
      <protection locked="0"/>
    </xf>
    <xf numFmtId="0" fontId="34" fillId="0" borderId="5" xfId="3" applyFont="1" applyBorder="1" applyAlignment="1">
      <alignment vertical="center"/>
    </xf>
    <xf numFmtId="0" fontId="41" fillId="0" borderId="2" xfId="3" applyFont="1" applyBorder="1" applyAlignment="1">
      <alignment horizontal="left" vertical="center"/>
    </xf>
    <xf numFmtId="0" fontId="34" fillId="0" borderId="10" xfId="3" applyFont="1" applyBorder="1" applyAlignment="1">
      <alignment vertical="center"/>
    </xf>
    <xf numFmtId="0" fontId="41" fillId="4" borderId="11" xfId="3" applyFont="1" applyFill="1" applyBorder="1" applyAlignment="1">
      <alignment horizontal="left" vertical="center"/>
    </xf>
    <xf numFmtId="0" fontId="34" fillId="0" borderId="9" xfId="3" applyFont="1" applyBorder="1" applyAlignment="1" applyProtection="1">
      <alignment horizontal="left" vertical="center" indent="2"/>
      <protection locked="0"/>
    </xf>
    <xf numFmtId="0" fontId="34" fillId="0" borderId="4" xfId="3" applyFont="1" applyBorder="1" applyAlignment="1" applyProtection="1">
      <alignment horizontal="left" vertical="center" wrapText="1" indent="2"/>
      <protection locked="0"/>
    </xf>
    <xf numFmtId="0" fontId="34" fillId="0" borderId="12" xfId="3" applyFont="1" applyBorder="1" applyAlignment="1" applyProtection="1">
      <alignment horizontal="left" vertical="center" wrapText="1" indent="2"/>
      <protection locked="0"/>
    </xf>
    <xf numFmtId="0" fontId="41" fillId="0" borderId="1" xfId="3" applyFont="1" applyBorder="1" applyAlignment="1">
      <alignment horizontal="left" vertical="center"/>
    </xf>
    <xf numFmtId="0" fontId="41" fillId="4" borderId="1" xfId="3" applyFont="1" applyFill="1" applyBorder="1" applyAlignment="1">
      <alignment horizontal="left" vertical="center"/>
    </xf>
    <xf numFmtId="0" fontId="41" fillId="4" borderId="0" xfId="3" applyFont="1" applyFill="1" applyAlignment="1">
      <alignment horizontal="left" vertical="center"/>
    </xf>
    <xf numFmtId="0" fontId="41" fillId="0" borderId="12" xfId="3" applyFont="1" applyBorder="1" applyAlignment="1">
      <alignment horizontal="left" vertical="center"/>
    </xf>
    <xf numFmtId="0" fontId="41" fillId="4" borderId="13" xfId="3" applyFont="1" applyFill="1" applyBorder="1" applyAlignment="1">
      <alignment horizontal="left" vertical="center"/>
    </xf>
    <xf numFmtId="0" fontId="41" fillId="0" borderId="11" xfId="3" applyFont="1" applyBorder="1" applyAlignment="1">
      <alignment horizontal="left" vertical="center"/>
    </xf>
    <xf numFmtId="0" fontId="45" fillId="4" borderId="2" xfId="3" applyFont="1" applyFill="1" applyBorder="1" applyAlignment="1">
      <alignment vertical="center"/>
    </xf>
    <xf numFmtId="0" fontId="34" fillId="0" borderId="0" xfId="3" applyFont="1" applyAlignment="1">
      <alignment horizontal="left" vertical="center" indent="1"/>
    </xf>
    <xf numFmtId="0" fontId="45" fillId="4" borderId="36" xfId="3" applyFont="1" applyFill="1" applyBorder="1" applyAlignment="1">
      <alignment vertical="center"/>
    </xf>
    <xf numFmtId="0" fontId="34" fillId="0" borderId="2" xfId="3" applyFont="1" applyBorder="1" applyAlignment="1">
      <alignment horizontal="left" vertical="center" indent="1"/>
    </xf>
    <xf numFmtId="0" fontId="45" fillId="4" borderId="0" xfId="3" applyFont="1" applyFill="1" applyAlignment="1">
      <alignment vertical="center"/>
    </xf>
    <xf numFmtId="0" fontId="34" fillId="0" borderId="4" xfId="3" applyFont="1" applyBorder="1" applyAlignment="1" applyProtection="1">
      <alignment horizontal="left" vertical="center" indent="4"/>
      <protection locked="0"/>
    </xf>
    <xf numFmtId="0" fontId="34" fillId="0" borderId="4" xfId="3" applyFont="1" applyBorder="1" applyAlignment="1" applyProtection="1">
      <alignment horizontal="left" vertical="center" indent="6"/>
      <protection locked="0"/>
    </xf>
    <xf numFmtId="0" fontId="41" fillId="0" borderId="39" xfId="3" applyFont="1" applyBorder="1" applyAlignment="1">
      <alignment horizontal="left" vertical="center"/>
    </xf>
    <xf numFmtId="0" fontId="41" fillId="4" borderId="21" xfId="3" applyFont="1" applyFill="1" applyBorder="1" applyAlignment="1">
      <alignment horizontal="left" vertical="center"/>
    </xf>
    <xf numFmtId="0" fontId="46" fillId="0" borderId="1" xfId="2" applyFont="1" applyFill="1" applyBorder="1" applyAlignment="1" applyProtection="1">
      <alignment horizontal="left" vertical="center" indent="2"/>
      <protection locked="0"/>
    </xf>
    <xf numFmtId="0" fontId="34" fillId="0" borderId="0" xfId="3" applyFont="1" applyAlignment="1" applyProtection="1">
      <alignment horizontal="left" vertical="center" indent="4"/>
      <protection locked="0"/>
    </xf>
    <xf numFmtId="10" fontId="34" fillId="0" borderId="5" xfId="3" applyNumberFormat="1" applyFont="1" applyBorder="1" applyAlignment="1">
      <alignment horizontal="left" vertical="center"/>
    </xf>
    <xf numFmtId="0" fontId="41" fillId="0" borderId="6" xfId="3" applyFont="1" applyBorder="1" applyAlignment="1">
      <alignment horizontal="left" vertical="center"/>
    </xf>
    <xf numFmtId="0" fontId="35" fillId="0" borderId="23" xfId="3" applyFont="1" applyBorder="1" applyAlignment="1" applyProtection="1">
      <alignment vertical="center"/>
      <protection locked="0"/>
    </xf>
    <xf numFmtId="0" fontId="40" fillId="0" borderId="16" xfId="3" applyFont="1" applyBorder="1" applyAlignment="1">
      <alignment horizontal="left" vertical="center"/>
    </xf>
    <xf numFmtId="0" fontId="47" fillId="0" borderId="16" xfId="3" applyFont="1" applyBorder="1" applyAlignment="1">
      <alignment vertical="center"/>
    </xf>
    <xf numFmtId="0" fontId="34" fillId="0" borderId="9" xfId="3" applyFont="1" applyBorder="1" applyAlignment="1" applyProtection="1">
      <alignment vertical="center"/>
      <protection locked="0"/>
    </xf>
    <xf numFmtId="0" fontId="34" fillId="7" borderId="5" xfId="3" applyFont="1" applyFill="1" applyBorder="1" applyAlignment="1">
      <alignment vertical="center"/>
    </xf>
    <xf numFmtId="165" fontId="34" fillId="7" borderId="5" xfId="3" applyNumberFormat="1" applyFont="1" applyFill="1" applyBorder="1" applyAlignment="1">
      <alignment vertical="center"/>
    </xf>
    <xf numFmtId="0" fontId="34" fillId="7" borderId="0" xfId="3" applyFont="1" applyFill="1" applyAlignment="1">
      <alignment vertical="center"/>
    </xf>
    <xf numFmtId="165" fontId="34" fillId="7" borderId="0" xfId="3" applyNumberFormat="1" applyFont="1" applyFill="1" applyAlignment="1">
      <alignment vertical="center"/>
    </xf>
    <xf numFmtId="0" fontId="52" fillId="7" borderId="21" xfId="3" applyFont="1" applyFill="1" applyBorder="1" applyAlignment="1">
      <alignment vertical="center"/>
    </xf>
    <xf numFmtId="0" fontId="38" fillId="7" borderId="2" xfId="4" applyFont="1" applyFill="1" applyBorder="1" applyAlignment="1">
      <alignment vertical="center"/>
    </xf>
    <xf numFmtId="0" fontId="34" fillId="7" borderId="36" xfId="3" applyFont="1" applyFill="1" applyBorder="1" applyAlignment="1">
      <alignment vertical="center" wrapText="1"/>
    </xf>
    <xf numFmtId="0" fontId="34" fillId="7" borderId="1" xfId="3" applyFont="1" applyFill="1" applyBorder="1" applyAlignment="1">
      <alignment vertical="center"/>
    </xf>
    <xf numFmtId="0" fontId="16" fillId="6" borderId="0" xfId="3" applyFont="1" applyFill="1" applyAlignment="1">
      <alignment vertical="center"/>
    </xf>
    <xf numFmtId="0" fontId="35" fillId="0" borderId="2" xfId="3" applyFont="1" applyBorder="1" applyAlignment="1" applyProtection="1">
      <alignment vertical="center"/>
      <protection locked="0"/>
    </xf>
    <xf numFmtId="0" fontId="40" fillId="0" borderId="2" xfId="3" applyFont="1" applyBorder="1" applyAlignment="1">
      <alignment horizontal="left" vertical="center"/>
    </xf>
    <xf numFmtId="10" fontId="47" fillId="0" borderId="2" xfId="3" applyNumberFormat="1" applyFont="1" applyBorder="1" applyAlignment="1">
      <alignment vertical="center"/>
    </xf>
    <xf numFmtId="0" fontId="34" fillId="0" borderId="9" xfId="3" applyFont="1" applyBorder="1" applyAlignment="1" applyProtection="1">
      <alignment horizontal="left" vertical="center" indent="4"/>
      <protection locked="0"/>
    </xf>
    <xf numFmtId="0" fontId="34" fillId="7" borderId="2" xfId="3" applyFont="1" applyFill="1" applyBorder="1" applyAlignment="1">
      <alignment vertical="center"/>
    </xf>
    <xf numFmtId="0" fontId="41" fillId="4" borderId="2" xfId="3" applyFont="1" applyFill="1" applyBorder="1" applyAlignment="1">
      <alignment horizontal="left" vertical="center"/>
    </xf>
    <xf numFmtId="0" fontId="50" fillId="0" borderId="0" xfId="2" applyFont="1" applyFill="1"/>
    <xf numFmtId="0" fontId="24" fillId="0" borderId="0" xfId="3" applyFont="1" applyAlignment="1">
      <alignment horizontal="left" vertical="center"/>
    </xf>
    <xf numFmtId="0" fontId="28" fillId="0" borderId="24" xfId="2" applyFont="1" applyFill="1" applyBorder="1" applyAlignment="1">
      <alignment horizontal="left" vertical="center" wrapText="1"/>
    </xf>
    <xf numFmtId="0" fontId="34" fillId="0" borderId="24" xfId="3" applyFont="1" applyBorder="1" applyAlignment="1">
      <alignment vertical="center" wrapText="1"/>
    </xf>
    <xf numFmtId="0" fontId="34" fillId="0" borderId="25" xfId="3" applyFont="1" applyBorder="1" applyAlignment="1">
      <alignment horizontal="left" vertical="center" indent="1"/>
    </xf>
    <xf numFmtId="0" fontId="34" fillId="0" borderId="25" xfId="3" applyFont="1" applyBorder="1" applyAlignment="1">
      <alignment vertical="center" wrapText="1"/>
    </xf>
    <xf numFmtId="0" fontId="34" fillId="0" borderId="25" xfId="3" applyFont="1" applyBorder="1" applyAlignment="1">
      <alignment horizontal="left" vertical="center" indent="3"/>
    </xf>
    <xf numFmtId="0" fontId="34" fillId="0" borderId="26" xfId="3" applyFont="1" applyBorder="1" applyAlignment="1">
      <alignment horizontal="left" vertical="center" indent="3"/>
    </xf>
    <xf numFmtId="0" fontId="34" fillId="0" borderId="38" xfId="3" applyFont="1" applyBorder="1" applyAlignment="1">
      <alignment horizontal="left" vertical="center"/>
    </xf>
    <xf numFmtId="0" fontId="37" fillId="0" borderId="24" xfId="3" applyFont="1" applyBorder="1" applyAlignment="1">
      <alignment vertical="center"/>
    </xf>
    <xf numFmtId="0" fontId="34" fillId="0" borderId="26" xfId="3" applyFont="1" applyBorder="1" applyAlignment="1">
      <alignment horizontal="left" vertical="center" indent="1"/>
    </xf>
    <xf numFmtId="0" fontId="34" fillId="0" borderId="25" xfId="3" applyFont="1" applyBorder="1" applyAlignment="1">
      <alignment horizontal="left" vertical="center" wrapText="1" indent="1"/>
    </xf>
    <xf numFmtId="0" fontId="34" fillId="0" borderId="25" xfId="3" applyFont="1" applyBorder="1" applyAlignment="1">
      <alignment horizontal="left" vertical="center" wrapText="1" indent="3"/>
    </xf>
    <xf numFmtId="0" fontId="34" fillId="0" borderId="26" xfId="3" applyFont="1" applyBorder="1" applyAlignment="1">
      <alignment horizontal="left" vertical="center" wrapText="1" indent="3"/>
    </xf>
    <xf numFmtId="0" fontId="34" fillId="0" borderId="26" xfId="3" applyFont="1" applyBorder="1" applyAlignment="1">
      <alignment horizontal="left" vertical="center" wrapText="1" indent="1"/>
    </xf>
    <xf numFmtId="0" fontId="24" fillId="0" borderId="24" xfId="3" applyFont="1" applyBorder="1" applyAlignment="1">
      <alignment vertical="center"/>
    </xf>
    <xf numFmtId="0" fontId="36" fillId="0" borderId="25" xfId="2" applyFont="1" applyFill="1" applyBorder="1" applyAlignment="1">
      <alignment horizontal="left" vertical="center" wrapText="1" indent="1"/>
    </xf>
    <xf numFmtId="0" fontId="36" fillId="0" borderId="26" xfId="2" applyFont="1" applyFill="1" applyBorder="1" applyAlignment="1">
      <alignment horizontal="left" vertical="center" wrapText="1" indent="1"/>
    </xf>
    <xf numFmtId="166" fontId="34" fillId="0" borderId="26" xfId="6" applyNumberFormat="1" applyFont="1" applyFill="1" applyBorder="1" applyAlignment="1">
      <alignment vertical="center" wrapText="1"/>
    </xf>
    <xf numFmtId="0" fontId="34" fillId="0" borderId="26" xfId="3" applyFont="1" applyBorder="1" applyAlignment="1">
      <alignment vertical="center" wrapText="1"/>
    </xf>
    <xf numFmtId="0" fontId="36" fillId="0" borderId="26" xfId="2" applyFont="1" applyFill="1" applyBorder="1" applyAlignment="1">
      <alignment horizontal="left" vertical="center" wrapText="1" indent="3"/>
    </xf>
    <xf numFmtId="0" fontId="34" fillId="5" borderId="24" xfId="3" applyFont="1" applyFill="1" applyBorder="1" applyAlignment="1">
      <alignment vertical="center" wrapText="1"/>
    </xf>
    <xf numFmtId="0" fontId="24" fillId="5" borderId="24" xfId="3" applyFont="1" applyFill="1" applyBorder="1" applyAlignment="1">
      <alignment vertical="center"/>
    </xf>
    <xf numFmtId="0" fontId="36" fillId="0" borderId="25" xfId="2" applyFont="1" applyFill="1" applyBorder="1" applyAlignment="1">
      <alignment horizontal="left" vertical="center" wrapText="1"/>
    </xf>
    <xf numFmtId="0" fontId="34" fillId="0" borderId="0" xfId="3" applyFont="1" applyAlignment="1">
      <alignment vertical="center" wrapText="1"/>
    </xf>
    <xf numFmtId="0" fontId="24" fillId="0" borderId="2" xfId="3" applyFont="1" applyBorder="1" applyAlignment="1">
      <alignment vertical="center"/>
    </xf>
    <xf numFmtId="0" fontId="34" fillId="0" borderId="2" xfId="3" applyFont="1" applyBorder="1" applyAlignment="1">
      <alignment vertical="center" wrapText="1"/>
    </xf>
    <xf numFmtId="0" fontId="34" fillId="7" borderId="25" xfId="3" applyFont="1" applyFill="1" applyBorder="1" applyAlignment="1">
      <alignment vertical="center" wrapText="1"/>
    </xf>
    <xf numFmtId="0" fontId="34" fillId="7" borderId="26" xfId="3" applyFont="1" applyFill="1" applyBorder="1" applyAlignment="1">
      <alignment vertical="center" wrapText="1"/>
    </xf>
    <xf numFmtId="0" fontId="36" fillId="7" borderId="26" xfId="4" applyFont="1" applyFill="1" applyBorder="1" applyAlignment="1">
      <alignment vertical="center"/>
    </xf>
    <xf numFmtId="0" fontId="34" fillId="7" borderId="25" xfId="3" applyFont="1" applyFill="1" applyBorder="1" applyAlignment="1">
      <alignment horizontal="left" vertical="center" wrapText="1" indent="3"/>
    </xf>
    <xf numFmtId="0" fontId="53" fillId="0" borderId="0" xfId="3" applyFont="1" applyAlignment="1">
      <alignment horizontal="left" vertical="center"/>
    </xf>
    <xf numFmtId="0" fontId="54" fillId="0" borderId="0" xfId="3" applyFont="1" applyAlignment="1">
      <alignment vertical="center"/>
    </xf>
    <xf numFmtId="0" fontId="41" fillId="0" borderId="0" xfId="3" applyFont="1" applyAlignment="1">
      <alignment vertical="center"/>
    </xf>
    <xf numFmtId="164" fontId="41" fillId="0" borderId="0" xfId="1" applyFont="1" applyFill="1" applyAlignment="1">
      <alignment horizontal="left" vertical="center"/>
    </xf>
    <xf numFmtId="0" fontId="41" fillId="8" borderId="29" xfId="3" applyFont="1" applyFill="1" applyBorder="1" applyAlignment="1">
      <alignment vertical="center"/>
    </xf>
    <xf numFmtId="0" fontId="41" fillId="6" borderId="21" xfId="3" applyFont="1" applyFill="1" applyBorder="1" applyAlignment="1">
      <alignment vertical="center"/>
    </xf>
    <xf numFmtId="0" fontId="41" fillId="8" borderId="30" xfId="3" applyFont="1" applyFill="1" applyBorder="1" applyAlignment="1">
      <alignment vertical="center"/>
    </xf>
    <xf numFmtId="0" fontId="41" fillId="0" borderId="0" xfId="0" applyFont="1"/>
    <xf numFmtId="0" fontId="53" fillId="0" borderId="33" xfId="0" applyFont="1" applyBorder="1"/>
    <xf numFmtId="0" fontId="53" fillId="0" borderId="16" xfId="0" applyFont="1" applyBorder="1"/>
    <xf numFmtId="164" fontId="53" fillId="0" borderId="34" xfId="1" applyFont="1" applyBorder="1"/>
    <xf numFmtId="0" fontId="55" fillId="0" borderId="0" xfId="5" applyFont="1"/>
    <xf numFmtId="0" fontId="53" fillId="3" borderId="2" xfId="0" applyFont="1" applyFill="1" applyBorder="1" applyAlignment="1">
      <alignment vertical="center"/>
    </xf>
    <xf numFmtId="0" fontId="41" fillId="6" borderId="0" xfId="3" applyFont="1" applyFill="1" applyAlignment="1">
      <alignment horizontal="left" vertical="center"/>
    </xf>
    <xf numFmtId="164" fontId="41" fillId="6" borderId="0" xfId="1" applyFont="1" applyFill="1" applyBorder="1" applyAlignment="1">
      <alignment horizontal="left" vertical="center"/>
    </xf>
    <xf numFmtId="0" fontId="41" fillId="6" borderId="20" xfId="3" applyFont="1" applyFill="1" applyBorder="1" applyAlignment="1">
      <alignment horizontal="left" vertical="center"/>
    </xf>
    <xf numFmtId="164" fontId="41" fillId="6" borderId="20" xfId="1" applyFont="1" applyFill="1" applyBorder="1" applyAlignment="1">
      <alignment horizontal="left" vertical="center"/>
    </xf>
    <xf numFmtId="0" fontId="42" fillId="0" borderId="0" xfId="3" applyFont="1" applyAlignment="1">
      <alignment horizontal="left" vertical="center"/>
    </xf>
    <xf numFmtId="0" fontId="53" fillId="6" borderId="0" xfId="0" applyFont="1" applyFill="1" applyAlignment="1">
      <alignment vertical="center"/>
    </xf>
    <xf numFmtId="0" fontId="57" fillId="0" borderId="0" xfId="3" applyFont="1" applyAlignment="1">
      <alignment horizontal="left" vertical="center"/>
    </xf>
    <xf numFmtId="0" fontId="57" fillId="0" borderId="0" xfId="3" applyFont="1" applyAlignment="1">
      <alignment vertical="center"/>
    </xf>
    <xf numFmtId="0" fontId="57" fillId="0" borderId="0" xfId="3" quotePrefix="1" applyFont="1" applyAlignment="1">
      <alignment horizontal="left" vertical="center"/>
    </xf>
    <xf numFmtId="0" fontId="5" fillId="0" borderId="14" xfId="0" applyFont="1" applyBorder="1"/>
    <xf numFmtId="0" fontId="5" fillId="0" borderId="15" xfId="0" applyFont="1" applyBorder="1"/>
    <xf numFmtId="0" fontId="28" fillId="0" borderId="9" xfId="2" applyFont="1" applyFill="1" applyBorder="1" applyAlignment="1" applyProtection="1">
      <alignment horizontal="left" vertical="center" wrapText="1"/>
      <protection locked="0"/>
    </xf>
    <xf numFmtId="0" fontId="34" fillId="0" borderId="2" xfId="3" applyFont="1" applyBorder="1" applyAlignment="1">
      <alignment vertical="center"/>
    </xf>
    <xf numFmtId="0" fontId="34" fillId="0" borderId="2" xfId="3" applyFont="1" applyBorder="1" applyAlignment="1" applyProtection="1">
      <alignment horizontal="left" vertical="center" indent="4"/>
      <protection locked="0"/>
    </xf>
    <xf numFmtId="0" fontId="50" fillId="7" borderId="2" xfId="4" applyFont="1" applyFill="1" applyBorder="1" applyAlignment="1">
      <alignment vertical="center" wrapText="1"/>
    </xf>
    <xf numFmtId="0" fontId="28" fillId="0" borderId="37" xfId="2" applyFont="1" applyFill="1" applyBorder="1" applyAlignment="1" applyProtection="1">
      <alignment vertical="center"/>
      <protection locked="0"/>
    </xf>
    <xf numFmtId="0" fontId="16" fillId="0" borderId="0" xfId="3" applyFont="1" applyAlignment="1" applyProtection="1">
      <alignment vertical="center"/>
      <protection locked="0"/>
    </xf>
    <xf numFmtId="0" fontId="62" fillId="0" borderId="2" xfId="3" applyFont="1" applyBorder="1" applyAlignment="1" applyProtection="1">
      <alignment horizontal="left" vertical="center"/>
      <protection locked="0"/>
    </xf>
    <xf numFmtId="0" fontId="63" fillId="0" borderId="2" xfId="3" applyFont="1" applyBorder="1" applyAlignment="1">
      <alignment horizontal="left" vertical="center"/>
    </xf>
    <xf numFmtId="0" fontId="62" fillId="0" borderId="2" xfId="3" applyFont="1" applyBorder="1" applyAlignment="1">
      <alignment horizontal="left" vertical="center"/>
    </xf>
    <xf numFmtId="0" fontId="64" fillId="0" borderId="2" xfId="3" applyFont="1" applyBorder="1" applyAlignment="1">
      <alignment horizontal="left" vertical="center"/>
    </xf>
    <xf numFmtId="0" fontId="63" fillId="0" borderId="0" xfId="3" applyFont="1" applyAlignment="1">
      <alignment horizontal="left" vertical="center"/>
    </xf>
    <xf numFmtId="0" fontId="62" fillId="0" borderId="0" xfId="3" applyFont="1" applyAlignment="1">
      <alignment horizontal="left" vertical="center"/>
    </xf>
    <xf numFmtId="0" fontId="64" fillId="0" borderId="0" xfId="3" applyFont="1" applyAlignment="1">
      <alignment horizontal="left" vertical="center"/>
    </xf>
    <xf numFmtId="0" fontId="34" fillId="0" borderId="0" xfId="3" applyFont="1" applyAlignment="1">
      <alignment horizontal="left" vertical="center" wrapText="1" indent="3"/>
    </xf>
    <xf numFmtId="0" fontId="2" fillId="0" borderId="0" xfId="3" applyFont="1" applyAlignment="1">
      <alignment horizontal="left" vertical="center"/>
    </xf>
    <xf numFmtId="0" fontId="65" fillId="0" borderId="25" xfId="2" applyFont="1" applyFill="1" applyBorder="1" applyAlignment="1">
      <alignment horizontal="left" vertical="center" wrapText="1"/>
    </xf>
    <xf numFmtId="0" fontId="30" fillId="4" borderId="35" xfId="3" applyFont="1" applyFill="1" applyBorder="1" applyAlignment="1">
      <alignment horizontal="left" vertical="center" wrapText="1"/>
    </xf>
    <xf numFmtId="0" fontId="24" fillId="0" borderId="41" xfId="3" applyFont="1" applyBorder="1" applyAlignment="1">
      <alignment vertical="center"/>
    </xf>
    <xf numFmtId="0" fontId="26" fillId="6" borderId="0" xfId="0" applyFont="1" applyFill="1" applyAlignment="1">
      <alignment vertical="center"/>
    </xf>
    <xf numFmtId="0" fontId="41" fillId="6" borderId="0" xfId="3" applyFont="1" applyFill="1" applyAlignment="1">
      <alignment horizontal="left" vertical="center" indent="1"/>
    </xf>
    <xf numFmtId="0" fontId="30" fillId="0" borderId="35" xfId="3" applyFont="1" applyBorder="1" applyAlignment="1">
      <alignment horizontal="left" vertical="center" wrapText="1"/>
    </xf>
    <xf numFmtId="0" fontId="34" fillId="0" borderId="0" xfId="3" applyFont="1" applyAlignment="1">
      <alignment horizontal="left" vertical="center" wrapText="1" indent="5"/>
    </xf>
    <xf numFmtId="0" fontId="34" fillId="0" borderId="31" xfId="3" applyFont="1" applyBorder="1" applyAlignment="1">
      <alignment horizontal="left" vertical="center" wrapText="1" indent="5"/>
    </xf>
    <xf numFmtId="0" fontId="34" fillId="0" borderId="31" xfId="3" applyFont="1" applyBorder="1" applyAlignment="1">
      <alignment horizontal="left" vertical="center" wrapText="1" indent="1"/>
    </xf>
    <xf numFmtId="0" fontId="34" fillId="5" borderId="25" xfId="3" applyFont="1" applyFill="1" applyBorder="1" applyAlignment="1">
      <alignment horizontal="left" vertical="center" wrapText="1" indent="1"/>
    </xf>
    <xf numFmtId="2" fontId="34" fillId="0" borderId="26" xfId="3" applyNumberFormat="1" applyFont="1" applyBorder="1" applyAlignment="1">
      <alignment vertical="center" wrapText="1"/>
    </xf>
    <xf numFmtId="0" fontId="24" fillId="0" borderId="38" xfId="3" applyFont="1" applyBorder="1" applyAlignment="1">
      <alignment horizontal="left" vertical="center"/>
    </xf>
    <xf numFmtId="0" fontId="24" fillId="0" borderId="38" xfId="3" applyFont="1" applyBorder="1" applyAlignment="1">
      <alignment vertical="center"/>
    </xf>
    <xf numFmtId="0" fontId="35" fillId="0" borderId="0" xfId="3" applyFont="1" applyAlignment="1">
      <alignment vertical="center" wrapText="1"/>
    </xf>
    <xf numFmtId="0" fontId="2" fillId="0" borderId="0" xfId="0" applyFont="1"/>
    <xf numFmtId="0" fontId="53" fillId="0" borderId="0" xfId="0" applyFont="1"/>
    <xf numFmtId="164" fontId="53" fillId="0" borderId="0" xfId="1" applyFont="1" applyBorder="1"/>
    <xf numFmtId="0" fontId="34" fillId="10" borderId="24" xfId="3" applyFont="1" applyFill="1" applyBorder="1" applyAlignment="1">
      <alignment vertical="center" wrapText="1"/>
    </xf>
    <xf numFmtId="0" fontId="34" fillId="10" borderId="25" xfId="3" applyFont="1" applyFill="1" applyBorder="1" applyAlignment="1">
      <alignment vertical="center" wrapText="1"/>
    </xf>
    <xf numFmtId="0" fontId="7" fillId="10" borderId="0" xfId="2" applyFill="1"/>
    <xf numFmtId="0" fontId="2" fillId="0" borderId="0" xfId="3" applyFont="1" applyAlignment="1">
      <alignment horizontal="left" vertical="center" wrapText="1"/>
    </xf>
    <xf numFmtId="0" fontId="41" fillId="0" borderId="35" xfId="3" applyFont="1" applyBorder="1" applyAlignment="1">
      <alignment horizontal="center" vertical="center" wrapText="1"/>
    </xf>
    <xf numFmtId="49" fontId="41" fillId="0" borderId="35" xfId="3" applyNumberFormat="1" applyFont="1" applyBorder="1" applyAlignment="1">
      <alignment horizontal="center" vertical="center" wrapText="1"/>
    </xf>
    <xf numFmtId="167" fontId="50" fillId="0" borderId="35" xfId="2" applyNumberFormat="1" applyFont="1" applyFill="1" applyBorder="1" applyAlignment="1">
      <alignment horizontal="center" vertical="center" wrapText="1"/>
    </xf>
    <xf numFmtId="0" fontId="41" fillId="0" borderId="26" xfId="3" applyFont="1" applyBorder="1" applyAlignment="1">
      <alignment horizontal="center" vertical="center" wrapText="1"/>
    </xf>
    <xf numFmtId="165" fontId="50" fillId="0" borderId="35" xfId="2" applyNumberFormat="1" applyFont="1" applyFill="1" applyBorder="1" applyAlignment="1">
      <alignment horizontal="center" vertical="center" wrapText="1"/>
    </xf>
    <xf numFmtId="0" fontId="41" fillId="0" borderId="46" xfId="3" applyFont="1" applyBorder="1" applyAlignment="1">
      <alignment horizontal="center" vertical="center" wrapText="1"/>
    </xf>
    <xf numFmtId="4" fontId="41" fillId="0" borderId="46" xfId="0" applyNumberFormat="1" applyFont="1" applyBorder="1" applyAlignment="1">
      <alignment horizontal="center" vertical="center" wrapText="1"/>
    </xf>
    <xf numFmtId="0" fontId="41" fillId="0" borderId="46" xfId="0" applyFont="1" applyBorder="1" applyAlignment="1">
      <alignment horizontal="center" vertical="center" wrapText="1"/>
    </xf>
    <xf numFmtId="165" fontId="50" fillId="0" borderId="35" xfId="2" applyNumberFormat="1" applyFont="1" applyBorder="1" applyAlignment="1">
      <alignment horizontal="center" vertical="center" wrapText="1"/>
    </xf>
    <xf numFmtId="0" fontId="41" fillId="0" borderId="46" xfId="0" applyFont="1" applyBorder="1" applyAlignment="1">
      <alignment horizontal="center" wrapText="1"/>
    </xf>
    <xf numFmtId="49" fontId="41" fillId="0" borderId="0" xfId="3" applyNumberFormat="1" applyFont="1" applyAlignment="1">
      <alignment horizontal="center" vertical="center" wrapText="1"/>
    </xf>
    <xf numFmtId="0" fontId="41" fillId="0" borderId="35" xfId="0" applyFont="1" applyBorder="1" applyAlignment="1">
      <alignment horizontal="center" vertical="center" wrapText="1"/>
    </xf>
    <xf numFmtId="0" fontId="41" fillId="0" borderId="0" xfId="0" applyFont="1" applyAlignment="1">
      <alignment horizontal="center" wrapText="1"/>
    </xf>
    <xf numFmtId="0" fontId="41" fillId="0" borderId="0" xfId="3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50" fillId="0" borderId="24" xfId="2" applyNumberFormat="1" applyFont="1" applyFill="1" applyBorder="1" applyAlignment="1">
      <alignment horizontal="center" vertical="center" wrapText="1"/>
    </xf>
    <xf numFmtId="165" fontId="41" fillId="0" borderId="24" xfId="2" applyNumberFormat="1" applyFont="1" applyBorder="1" applyAlignment="1">
      <alignment horizontal="center" vertical="center" wrapText="1"/>
    </xf>
    <xf numFmtId="165" fontId="41" fillId="0" borderId="35" xfId="2" applyNumberFormat="1" applyFont="1" applyBorder="1" applyAlignment="1">
      <alignment horizontal="center" vertical="center" wrapText="1"/>
    </xf>
    <xf numFmtId="165" fontId="50" fillId="0" borderId="24" xfId="2" applyNumberFormat="1" applyFont="1" applyFill="1" applyBorder="1" applyAlignment="1">
      <alignment horizontal="center" vertical="center" wrapText="1"/>
    </xf>
    <xf numFmtId="165" fontId="46" fillId="0" borderId="35" xfId="2" applyNumberFormat="1" applyFont="1" applyBorder="1" applyAlignment="1">
      <alignment horizontal="center" vertical="center" wrapText="1"/>
    </xf>
    <xf numFmtId="165" fontId="50" fillId="0" borderId="24" xfId="2" applyNumberFormat="1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4" xfId="3" applyFont="1" applyBorder="1" applyAlignment="1">
      <alignment horizontal="center" vertical="center" wrapText="1"/>
    </xf>
    <xf numFmtId="164" fontId="41" fillId="0" borderId="46" xfId="1" applyFont="1" applyBorder="1" applyAlignment="1">
      <alignment horizontal="center" vertical="center" wrapText="1"/>
    </xf>
    <xf numFmtId="165" fontId="58" fillId="0" borderId="35" xfId="2" applyNumberFormat="1" applyFont="1" applyBorder="1" applyAlignment="1">
      <alignment horizontal="center" vertical="center" wrapText="1"/>
    </xf>
    <xf numFmtId="165" fontId="50" fillId="0" borderId="46" xfId="2" applyNumberFormat="1" applyFont="1" applyBorder="1" applyAlignment="1">
      <alignment horizontal="center" vertical="center" wrapText="1"/>
    </xf>
    <xf numFmtId="0" fontId="50" fillId="0" borderId="35" xfId="2" applyFont="1" applyBorder="1" applyAlignment="1">
      <alignment horizontal="center" vertical="center" wrapText="1"/>
    </xf>
    <xf numFmtId="165" fontId="58" fillId="0" borderId="24" xfId="2" applyNumberFormat="1" applyFont="1" applyBorder="1" applyAlignment="1">
      <alignment horizontal="center" vertical="center" wrapText="1"/>
    </xf>
    <xf numFmtId="49" fontId="71" fillId="0" borderId="35" xfId="0" applyNumberFormat="1" applyFont="1" applyBorder="1" applyAlignment="1">
      <alignment horizontal="center"/>
    </xf>
    <xf numFmtId="49" fontId="34" fillId="0" borderId="35" xfId="0" applyNumberFormat="1" applyFont="1" applyBorder="1" applyAlignment="1">
      <alignment horizontal="center"/>
    </xf>
    <xf numFmtId="0" fontId="46" fillId="0" borderId="35" xfId="2" applyFont="1" applyBorder="1" applyAlignment="1">
      <alignment horizontal="center" vertical="center" wrapText="1"/>
    </xf>
    <xf numFmtId="0" fontId="41" fillId="0" borderId="46" xfId="8" applyFont="1" applyBorder="1" applyAlignment="1">
      <alignment horizontal="center" vertical="center" wrapText="1"/>
    </xf>
    <xf numFmtId="4" fontId="41" fillId="0" borderId="46" xfId="8" applyNumberFormat="1" applyFont="1" applyBorder="1" applyAlignment="1">
      <alignment horizontal="center" vertical="center" wrapText="1"/>
    </xf>
    <xf numFmtId="4" fontId="41" fillId="0" borderId="46" xfId="0" applyNumberFormat="1" applyFont="1" applyBorder="1" applyAlignment="1">
      <alignment horizontal="center" vertical="center"/>
    </xf>
    <xf numFmtId="4" fontId="41" fillId="0" borderId="28" xfId="0" applyNumberFormat="1" applyFont="1" applyBorder="1" applyAlignment="1">
      <alignment horizontal="center" vertical="center" wrapText="1"/>
    </xf>
    <xf numFmtId="49" fontId="41" fillId="0" borderId="24" xfId="3" applyNumberFormat="1" applyFont="1" applyBorder="1" applyAlignment="1">
      <alignment horizontal="center" vertical="center" wrapText="1"/>
    </xf>
    <xf numFmtId="0" fontId="41" fillId="0" borderId="28" xfId="3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/>
    </xf>
    <xf numFmtId="2" fontId="41" fillId="0" borderId="26" xfId="3" applyNumberFormat="1" applyFont="1" applyBorder="1" applyAlignment="1">
      <alignment horizontal="center" vertical="center" wrapText="1"/>
    </xf>
    <xf numFmtId="2" fontId="41" fillId="0" borderId="35" xfId="3" applyNumberFormat="1" applyFont="1" applyBorder="1" applyAlignment="1">
      <alignment horizontal="center" vertical="center" wrapText="1"/>
    </xf>
    <xf numFmtId="2" fontId="41" fillId="0" borderId="24" xfId="3" applyNumberFormat="1" applyFont="1" applyBorder="1" applyAlignment="1">
      <alignment horizontal="center" vertical="center" wrapText="1"/>
    </xf>
    <xf numFmtId="0" fontId="72" fillId="0" borderId="0" xfId="0" applyFont="1"/>
    <xf numFmtId="165" fontId="7" fillId="0" borderId="35" xfId="2" applyNumberFormat="1" applyFill="1" applyBorder="1" applyAlignment="1">
      <alignment horizontal="center" vertical="center" wrapText="1"/>
    </xf>
    <xf numFmtId="0" fontId="73" fillId="0" borderId="0" xfId="0" applyFont="1"/>
    <xf numFmtId="0" fontId="41" fillId="8" borderId="29" xfId="3" applyFont="1" applyFill="1" applyBorder="1" applyAlignment="1">
      <alignment vertical="center" wrapText="1"/>
    </xf>
    <xf numFmtId="0" fontId="75" fillId="0" borderId="0" xfId="0" applyFont="1" applyAlignment="1">
      <alignment horizontal="justify" vertical="center" wrapText="1"/>
    </xf>
    <xf numFmtId="168" fontId="0" fillId="0" borderId="0" xfId="0" applyNumberFormat="1"/>
    <xf numFmtId="0" fontId="74" fillId="0" borderId="49" xfId="0" applyFont="1" applyBorder="1" applyAlignment="1">
      <alignment vertical="center" wrapText="1"/>
    </xf>
    <xf numFmtId="4" fontId="75" fillId="0" borderId="48" xfId="0" applyNumberFormat="1" applyFont="1" applyBorder="1" applyAlignment="1">
      <alignment horizontal="center" vertical="center" wrapText="1"/>
    </xf>
    <xf numFmtId="0" fontId="76" fillId="0" borderId="16" xfId="0" applyFont="1" applyBorder="1" applyAlignment="1">
      <alignment vertical="center" wrapText="1"/>
    </xf>
    <xf numFmtId="0" fontId="76" fillId="0" borderId="0" xfId="0" applyFont="1" applyAlignment="1">
      <alignment vertical="center" wrapText="1"/>
    </xf>
    <xf numFmtId="4" fontId="75" fillId="0" borderId="47" xfId="0" applyNumberFormat="1" applyFont="1" applyBorder="1" applyAlignment="1">
      <alignment horizontal="center" vertical="center" wrapText="1"/>
    </xf>
    <xf numFmtId="0" fontId="7" fillId="0" borderId="0" xfId="2"/>
    <xf numFmtId="0" fontId="37" fillId="11" borderId="24" xfId="3" applyFont="1" applyFill="1" applyBorder="1" applyAlignment="1">
      <alignment vertical="center"/>
    </xf>
    <xf numFmtId="0" fontId="7" fillId="11" borderId="0" xfId="2" applyFill="1"/>
    <xf numFmtId="0" fontId="34" fillId="11" borderId="25" xfId="3" applyFont="1" applyFill="1" applyBorder="1" applyAlignment="1">
      <alignment vertical="center" wrapText="1"/>
    </xf>
    <xf numFmtId="0" fontId="34" fillId="11" borderId="24" xfId="3" applyFont="1" applyFill="1" applyBorder="1" applyAlignment="1">
      <alignment vertical="center" wrapText="1"/>
    </xf>
    <xf numFmtId="2" fontId="34" fillId="7" borderId="0" xfId="1" applyNumberFormat="1" applyFont="1" applyFill="1" applyBorder="1" applyAlignment="1">
      <alignment vertical="center"/>
    </xf>
    <xf numFmtId="0" fontId="34" fillId="7" borderId="5" xfId="3" applyFont="1" applyFill="1" applyBorder="1" applyAlignment="1">
      <alignment vertical="center" wrapText="1"/>
    </xf>
    <xf numFmtId="0" fontId="77" fillId="0" borderId="0" xfId="3" applyFont="1" applyAlignment="1">
      <alignment horizontal="left" vertical="center"/>
    </xf>
    <xf numFmtId="0" fontId="77" fillId="0" borderId="25" xfId="3" applyFont="1" applyBorder="1" applyAlignment="1">
      <alignment horizontal="left" vertical="center" indent="1"/>
    </xf>
    <xf numFmtId="0" fontId="78" fillId="0" borderId="0" xfId="3" applyFont="1" applyAlignment="1">
      <alignment horizontal="left" vertical="center"/>
    </xf>
    <xf numFmtId="0" fontId="78" fillId="0" borderId="24" xfId="3" applyFont="1" applyBorder="1" applyAlignment="1">
      <alignment vertical="center"/>
    </xf>
    <xf numFmtId="0" fontId="78" fillId="0" borderId="1" xfId="3" applyFont="1" applyBorder="1" applyAlignment="1">
      <alignment horizontal="left" vertical="center"/>
    </xf>
    <xf numFmtId="0" fontId="78" fillId="0" borderId="21" xfId="3" applyFont="1" applyBorder="1" applyAlignment="1">
      <alignment horizontal="left" vertical="center"/>
    </xf>
    <xf numFmtId="0" fontId="37" fillId="0" borderId="0" xfId="3" applyFont="1" applyAlignment="1">
      <alignment horizontal="left" vertical="center"/>
    </xf>
    <xf numFmtId="0" fontId="30" fillId="0" borderId="24" xfId="2" applyFont="1" applyFill="1" applyBorder="1" applyAlignment="1">
      <alignment horizontal="left" vertical="center" wrapText="1"/>
    </xf>
    <xf numFmtId="0" fontId="36" fillId="0" borderId="25" xfId="2" applyFont="1" applyFill="1" applyBorder="1" applyAlignment="1">
      <alignment horizontal="left" vertical="center" wrapText="1" indent="3"/>
    </xf>
    <xf numFmtId="0" fontId="2" fillId="0" borderId="0" xfId="3" applyFont="1" applyAlignment="1">
      <alignment horizontal="right" vertical="center"/>
    </xf>
    <xf numFmtId="0" fontId="2" fillId="7" borderId="0" xfId="3" applyFont="1" applyFill="1" applyAlignment="1">
      <alignment horizontal="right" vertical="center"/>
    </xf>
    <xf numFmtId="0" fontId="2" fillId="6" borderId="0" xfId="3" applyFont="1" applyFill="1" applyAlignment="1">
      <alignment horizontal="left" vertical="center"/>
    </xf>
    <xf numFmtId="0" fontId="2" fillId="6" borderId="0" xfId="3" applyFont="1" applyFill="1" applyAlignment="1">
      <alignment vertical="center"/>
    </xf>
    <xf numFmtId="0" fontId="2" fillId="5" borderId="0" xfId="3" applyFont="1" applyFill="1" applyAlignment="1">
      <alignment horizontal="left" vertical="center"/>
    </xf>
    <xf numFmtId="0" fontId="2" fillId="0" borderId="2" xfId="3" applyFont="1" applyBorder="1" applyAlignment="1">
      <alignment horizontal="left" vertical="center"/>
    </xf>
    <xf numFmtId="0" fontId="2" fillId="2" borderId="16" xfId="3" applyFont="1" applyFill="1" applyBorder="1" applyAlignment="1">
      <alignment horizontal="left" vertical="center"/>
    </xf>
    <xf numFmtId="0" fontId="2" fillId="0" borderId="23" xfId="3" applyFont="1" applyBorder="1" applyAlignment="1">
      <alignment horizontal="left" vertical="center"/>
    </xf>
    <xf numFmtId="0" fontId="2" fillId="0" borderId="16" xfId="3" applyFont="1" applyBorder="1" applyAlignment="1">
      <alignment horizontal="left" vertical="center"/>
    </xf>
    <xf numFmtId="0" fontId="2" fillId="4" borderId="24" xfId="3" applyFont="1" applyFill="1" applyBorder="1" applyAlignment="1">
      <alignment horizontal="left" vertical="center"/>
    </xf>
    <xf numFmtId="0" fontId="2" fillId="4" borderId="25" xfId="3" applyFont="1" applyFill="1" applyBorder="1" applyAlignment="1">
      <alignment horizontal="left" vertical="center"/>
    </xf>
    <xf numFmtId="0" fontId="2" fillId="4" borderId="26" xfId="3" applyFont="1" applyFill="1" applyBorder="1" applyAlignment="1">
      <alignment horizontal="left" vertical="center"/>
    </xf>
    <xf numFmtId="0" fontId="2" fillId="0" borderId="32" xfId="3" applyFont="1" applyBorder="1" applyAlignment="1">
      <alignment horizontal="left" vertical="center"/>
    </xf>
    <xf numFmtId="0" fontId="2" fillId="0" borderId="25" xfId="3" applyFont="1" applyBorder="1" applyAlignment="1">
      <alignment horizontal="left" vertical="center"/>
    </xf>
    <xf numFmtId="0" fontId="2" fillId="0" borderId="38" xfId="3" applyFont="1" applyBorder="1" applyAlignment="1">
      <alignment horizontal="left" vertical="center"/>
    </xf>
    <xf numFmtId="0" fontId="2" fillId="0" borderId="24" xfId="3" applyFont="1" applyBorder="1" applyAlignment="1">
      <alignment vertical="center"/>
    </xf>
    <xf numFmtId="0" fontId="2" fillId="0" borderId="25" xfId="3" applyFont="1" applyBorder="1" applyAlignment="1">
      <alignment vertical="center"/>
    </xf>
    <xf numFmtId="0" fontId="2" fillId="0" borderId="21" xfId="3" applyFont="1" applyBorder="1" applyAlignment="1">
      <alignment horizontal="left" vertical="center"/>
    </xf>
    <xf numFmtId="164" fontId="2" fillId="0" borderId="0" xfId="1" applyFont="1" applyFill="1" applyAlignment="1">
      <alignment horizontal="left" vertical="center"/>
    </xf>
    <xf numFmtId="2" fontId="2" fillId="0" borderId="0" xfId="3" applyNumberFormat="1" applyFont="1" applyAlignment="1">
      <alignment horizontal="left" vertical="center"/>
    </xf>
    <xf numFmtId="164" fontId="2" fillId="0" borderId="0" xfId="1" applyFont="1" applyAlignment="1">
      <alignment horizontal="right"/>
    </xf>
    <xf numFmtId="164" fontId="2" fillId="0" borderId="0" xfId="0" applyNumberFormat="1" applyFont="1"/>
    <xf numFmtId="164" fontId="2" fillId="0" borderId="0" xfId="1" applyFont="1"/>
    <xf numFmtId="0" fontId="2" fillId="0" borderId="0" xfId="0" applyFont="1" applyAlignment="1">
      <alignment wrapText="1"/>
    </xf>
    <xf numFmtId="3" fontId="34" fillId="7" borderId="25" xfId="3" applyNumberFormat="1" applyFont="1" applyFill="1" applyBorder="1" applyAlignment="1">
      <alignment vertical="center" wrapText="1"/>
    </xf>
    <xf numFmtId="0" fontId="56" fillId="6" borderId="0" xfId="3" applyFont="1" applyFill="1" applyAlignment="1">
      <alignment horizontal="left" vertical="center"/>
    </xf>
    <xf numFmtId="0" fontId="41" fillId="6" borderId="0" xfId="3" applyFont="1" applyFill="1" applyAlignment="1">
      <alignment horizontal="left" vertical="center" wrapText="1" indent="3"/>
    </xf>
    <xf numFmtId="0" fontId="38" fillId="6" borderId="0" xfId="2" applyFont="1" applyFill="1" applyAlignment="1"/>
    <xf numFmtId="0" fontId="28" fillId="6" borderId="42" xfId="2" applyFont="1" applyFill="1" applyBorder="1" applyAlignment="1">
      <alignment horizontal="center" vertical="center"/>
    </xf>
    <xf numFmtId="0" fontId="28" fillId="6" borderId="22" xfId="2" applyFont="1" applyFill="1" applyBorder="1" applyAlignment="1">
      <alignment horizontal="center" vertical="center"/>
    </xf>
    <xf numFmtId="0" fontId="28" fillId="6" borderId="44" xfId="2" applyFont="1" applyFill="1" applyBorder="1" applyAlignment="1">
      <alignment horizontal="center" vertical="center"/>
    </xf>
    <xf numFmtId="0" fontId="28" fillId="6" borderId="45" xfId="2" applyFont="1" applyFill="1" applyBorder="1" applyAlignment="1">
      <alignment horizontal="center" vertical="center"/>
    </xf>
    <xf numFmtId="0" fontId="25" fillId="7" borderId="0" xfId="3" applyFont="1" applyFill="1" applyAlignment="1">
      <alignment vertical="center"/>
    </xf>
    <xf numFmtId="0" fontId="51" fillId="6" borderId="0" xfId="3" applyFont="1" applyFill="1" applyAlignment="1">
      <alignment horizontal="left" vertical="center"/>
    </xf>
    <xf numFmtId="0" fontId="34" fillId="0" borderId="2" xfId="3" applyFont="1" applyBorder="1" applyAlignment="1" applyProtection="1">
      <alignment vertical="center"/>
      <protection locked="0"/>
    </xf>
    <xf numFmtId="0" fontId="79" fillId="0" borderId="0" xfId="0" applyFont="1"/>
    <xf numFmtId="0" fontId="79" fillId="0" borderId="0" xfId="3" applyFont="1" applyAlignment="1">
      <alignment horizontal="left" vertical="center"/>
    </xf>
    <xf numFmtId="0" fontId="80" fillId="0" borderId="0" xfId="5" applyNumberFormat="1" applyFont="1" applyBorder="1"/>
    <xf numFmtId="0" fontId="24" fillId="12" borderId="0" xfId="0" applyFont="1" applyFill="1"/>
    <xf numFmtId="0" fontId="81" fillId="12" borderId="0" xfId="0" applyFont="1" applyFill="1"/>
    <xf numFmtId="0" fontId="81" fillId="0" borderId="0" xfId="0" applyFont="1"/>
    <xf numFmtId="0" fontId="82" fillId="12" borderId="0" xfId="0" applyFont="1" applyFill="1"/>
    <xf numFmtId="0" fontId="82" fillId="0" borderId="0" xfId="0" applyFont="1"/>
    <xf numFmtId="0" fontId="34" fillId="0" borderId="0" xfId="0" applyFont="1"/>
    <xf numFmtId="0" fontId="24" fillId="0" borderId="50" xfId="0" applyFont="1" applyBorder="1" applyAlignment="1">
      <alignment horizontal="left" vertical="center"/>
    </xf>
    <xf numFmtId="0" fontId="81" fillId="0" borderId="50" xfId="0" applyFont="1" applyBorder="1"/>
    <xf numFmtId="0" fontId="34" fillId="12" borderId="0" xfId="0" applyFont="1" applyFill="1" applyAlignment="1">
      <alignment horizontal="left" vertical="center"/>
    </xf>
    <xf numFmtId="0" fontId="24" fillId="0" borderId="50" xfId="0" applyFont="1" applyBorder="1"/>
    <xf numFmtId="0" fontId="35" fillId="12" borderId="1" xfId="0" applyFont="1" applyFill="1" applyBorder="1" applyAlignment="1">
      <alignment horizontal="left" vertical="center"/>
    </xf>
    <xf numFmtId="3" fontId="41" fillId="6" borderId="1" xfId="0" applyNumberFormat="1" applyFont="1" applyFill="1" applyBorder="1"/>
    <xf numFmtId="0" fontId="83" fillId="13" borderId="0" xfId="0" applyFont="1" applyFill="1" applyAlignment="1">
      <alignment horizontal="left" vertical="center" wrapText="1"/>
    </xf>
    <xf numFmtId="3" fontId="34" fillId="7" borderId="26" xfId="3" applyNumberFormat="1" applyFont="1" applyFill="1" applyBorder="1" applyAlignment="1">
      <alignment vertical="center" wrapText="1"/>
    </xf>
    <xf numFmtId="0" fontId="36" fillId="0" borderId="24" xfId="2" applyFont="1" applyFill="1" applyBorder="1" applyAlignment="1">
      <alignment horizontal="left" vertical="center" wrapText="1" indent="2"/>
    </xf>
    <xf numFmtId="0" fontId="36" fillId="7" borderId="25" xfId="3" applyFont="1" applyFill="1" applyBorder="1" applyAlignment="1">
      <alignment horizontal="left" vertical="center" wrapText="1" indent="3"/>
    </xf>
    <xf numFmtId="0" fontId="36" fillId="7" borderId="26" xfId="3" applyFont="1" applyFill="1" applyBorder="1" applyAlignment="1">
      <alignment horizontal="left" vertical="center" wrapText="1" indent="3"/>
    </xf>
    <xf numFmtId="0" fontId="36" fillId="0" borderId="25" xfId="3" applyFont="1" applyBorder="1" applyAlignment="1">
      <alignment horizontal="left" vertical="center" wrapText="1" indent="3"/>
    </xf>
    <xf numFmtId="0" fontId="36" fillId="0" borderId="26" xfId="2" applyFont="1" applyFill="1" applyBorder="1" applyAlignment="1">
      <alignment horizontal="left" vertical="center" wrapText="1" indent="2"/>
    </xf>
    <xf numFmtId="0" fontId="36" fillId="7" borderId="25" xfId="3" applyFont="1" applyFill="1" applyBorder="1" applyAlignment="1">
      <alignment vertical="center" wrapText="1"/>
    </xf>
    <xf numFmtId="0" fontId="36" fillId="0" borderId="24" xfId="3" applyFont="1" applyBorder="1" applyAlignment="1">
      <alignment vertical="center" wrapText="1"/>
    </xf>
    <xf numFmtId="0" fontId="37" fillId="0" borderId="1" xfId="3" applyFont="1" applyBorder="1" applyAlignment="1">
      <alignment horizontal="left" vertical="center"/>
    </xf>
    <xf numFmtId="0" fontId="36" fillId="7" borderId="26" xfId="3" applyFont="1" applyFill="1" applyBorder="1" applyAlignment="1">
      <alignment vertical="center" wrapText="1"/>
    </xf>
    <xf numFmtId="0" fontId="37" fillId="0" borderId="21" xfId="3" applyFont="1" applyBorder="1" applyAlignment="1">
      <alignment horizontal="left" vertical="center"/>
    </xf>
    <xf numFmtId="0" fontId="2" fillId="14" borderId="25" xfId="3" applyFont="1" applyFill="1" applyBorder="1" applyAlignment="1">
      <alignment horizontal="left" vertical="center"/>
    </xf>
    <xf numFmtId="0" fontId="84" fillId="0" borderId="0" xfId="2" applyFont="1"/>
    <xf numFmtId="0" fontId="37" fillId="4" borderId="25" xfId="3" applyFont="1" applyFill="1" applyBorder="1" applyAlignment="1">
      <alignment horizontal="left" vertical="center"/>
    </xf>
    <xf numFmtId="0" fontId="37" fillId="4" borderId="26" xfId="3" applyFont="1" applyFill="1" applyBorder="1" applyAlignment="1">
      <alignment horizontal="left" vertical="center"/>
    </xf>
    <xf numFmtId="0" fontId="37" fillId="4" borderId="24" xfId="3" applyFont="1" applyFill="1" applyBorder="1" applyAlignment="1">
      <alignment horizontal="left" vertical="center"/>
    </xf>
    <xf numFmtId="0" fontId="37" fillId="7" borderId="26" xfId="3" applyFont="1" applyFill="1" applyBorder="1" applyAlignment="1">
      <alignment vertical="center"/>
    </xf>
    <xf numFmtId="0" fontId="36" fillId="0" borderId="0" xfId="3" applyFont="1" applyAlignment="1">
      <alignment horizontal="left" vertical="center"/>
    </xf>
    <xf numFmtId="0" fontId="37" fillId="0" borderId="0" xfId="3" applyFont="1" applyAlignment="1">
      <alignment vertical="center"/>
    </xf>
    <xf numFmtId="0" fontId="37" fillId="0" borderId="32" xfId="3" applyFont="1" applyBorder="1" applyAlignment="1">
      <alignment horizontal="left" vertical="center"/>
    </xf>
    <xf numFmtId="0" fontId="37" fillId="7" borderId="25" xfId="3" applyFont="1" applyFill="1" applyBorder="1" applyAlignment="1">
      <alignment vertical="center"/>
    </xf>
    <xf numFmtId="0" fontId="7" fillId="7" borderId="21" xfId="2" applyFill="1" applyBorder="1" applyAlignment="1">
      <alignment vertical="center" wrapText="1"/>
    </xf>
    <xf numFmtId="0" fontId="35" fillId="0" borderId="0" xfId="3" applyFont="1" applyAlignment="1">
      <alignment horizontal="left" vertical="center" wrapText="1"/>
    </xf>
    <xf numFmtId="0" fontId="50" fillId="6" borderId="0" xfId="2" applyFont="1" applyFill="1" applyBorder="1" applyAlignment="1">
      <alignment vertical="center"/>
    </xf>
    <xf numFmtId="0" fontId="48" fillId="6" borderId="0" xfId="2" applyFont="1" applyFill="1" applyBorder="1" applyAlignment="1">
      <alignment vertical="center"/>
    </xf>
    <xf numFmtId="0" fontId="28" fillId="6" borderId="3" xfId="2" applyFont="1" applyFill="1" applyBorder="1" applyAlignment="1">
      <alignment horizontal="center" vertical="center"/>
    </xf>
    <xf numFmtId="0" fontId="37" fillId="6" borderId="0" xfId="2" applyFont="1" applyFill="1" applyBorder="1" applyAlignment="1">
      <alignment vertical="center" wrapText="1"/>
    </xf>
    <xf numFmtId="0" fontId="34" fillId="6" borderId="0" xfId="3" applyFont="1" applyFill="1" applyAlignment="1">
      <alignment horizontal="left" vertical="center" wrapText="1" indent="2"/>
    </xf>
    <xf numFmtId="0" fontId="28" fillId="6" borderId="17" xfId="2" applyFont="1" applyFill="1" applyBorder="1" applyAlignment="1">
      <alignment horizontal="center" vertical="center"/>
    </xf>
    <xf numFmtId="0" fontId="28" fillId="6" borderId="18" xfId="2" applyFont="1" applyFill="1" applyBorder="1" applyAlignment="1">
      <alignment horizontal="center" vertical="center"/>
    </xf>
    <xf numFmtId="0" fontId="28" fillId="6" borderId="19" xfId="2" applyFont="1" applyFill="1" applyBorder="1" applyAlignment="1">
      <alignment horizontal="center" vertical="center"/>
    </xf>
    <xf numFmtId="0" fontId="7" fillId="6" borderId="0" xfId="2" applyFill="1" applyBorder="1" applyAlignment="1">
      <alignment vertical="center"/>
    </xf>
    <xf numFmtId="0" fontId="21" fillId="0" borderId="0" xfId="0" applyFont="1" applyAlignment="1">
      <alignment vertical="center"/>
    </xf>
    <xf numFmtId="0" fontId="20" fillId="0" borderId="0" xfId="2" applyFont="1" applyFill="1" applyBorder="1" applyAlignment="1">
      <alignment horizontal="center" vertical="center"/>
    </xf>
    <xf numFmtId="0" fontId="24" fillId="0" borderId="43" xfId="3" applyFont="1" applyBorder="1" applyAlignment="1">
      <alignment vertical="center"/>
    </xf>
    <xf numFmtId="0" fontId="38" fillId="6" borderId="0" xfId="2" applyFont="1" applyFill="1" applyAlignment="1"/>
    <xf numFmtId="0" fontId="24" fillId="6" borderId="0" xfId="3" applyFont="1" applyFill="1" applyAlignment="1">
      <alignment horizontal="left" vertical="center"/>
    </xf>
    <xf numFmtId="0" fontId="56" fillId="6" borderId="0" xfId="3" applyFont="1" applyFill="1" applyAlignment="1">
      <alignment horizontal="left" vertical="center"/>
    </xf>
    <xf numFmtId="0" fontId="36" fillId="6" borderId="0" xfId="3" applyFont="1" applyFill="1" applyAlignment="1">
      <alignment horizontal="left" vertical="center" wrapText="1" indent="3"/>
    </xf>
    <xf numFmtId="0" fontId="41" fillId="6" borderId="0" xfId="3" applyFont="1" applyFill="1" applyAlignment="1">
      <alignment horizontal="left" vertical="center" wrapText="1" indent="3"/>
    </xf>
    <xf numFmtId="0" fontId="35" fillId="0" borderId="0" xfId="3" applyFont="1" applyAlignment="1">
      <alignment horizontal="left" vertical="center"/>
    </xf>
    <xf numFmtId="0" fontId="41" fillId="6" borderId="0" xfId="3" applyFont="1" applyFill="1" applyAlignment="1">
      <alignment vertical="center" wrapText="1"/>
    </xf>
    <xf numFmtId="0" fontId="28" fillId="6" borderId="42" xfId="2" applyFont="1" applyFill="1" applyBorder="1" applyAlignment="1">
      <alignment horizontal="center" vertical="center"/>
    </xf>
    <xf numFmtId="0" fontId="28" fillId="6" borderId="22" xfId="2" applyFont="1" applyFill="1" applyBorder="1" applyAlignment="1">
      <alignment horizontal="center" vertical="center"/>
    </xf>
    <xf numFmtId="0" fontId="28" fillId="6" borderId="44" xfId="2" applyFont="1" applyFill="1" applyBorder="1" applyAlignment="1">
      <alignment horizontal="center" vertical="center"/>
    </xf>
    <xf numFmtId="0" fontId="28" fillId="6" borderId="45" xfId="2" applyFont="1" applyFill="1" applyBorder="1" applyAlignment="1">
      <alignment horizontal="center" vertical="center"/>
    </xf>
    <xf numFmtId="0" fontId="35" fillId="0" borderId="40" xfId="3" applyFont="1" applyBorder="1" applyAlignment="1">
      <alignment horizontal="left" vertical="center"/>
    </xf>
    <xf numFmtId="0" fontId="50" fillId="6" borderId="0" xfId="2" applyFont="1" applyFill="1" applyAlignment="1"/>
    <xf numFmtId="0" fontId="25" fillId="7" borderId="0" xfId="3" applyFont="1" applyFill="1" applyAlignment="1">
      <alignment vertical="center"/>
    </xf>
    <xf numFmtId="0" fontId="54" fillId="9" borderId="27" xfId="3" applyFont="1" applyFill="1" applyBorder="1" applyAlignment="1">
      <alignment horizontal="left" vertical="center"/>
    </xf>
    <xf numFmtId="0" fontId="54" fillId="9" borderId="1" xfId="3" applyFont="1" applyFill="1" applyBorder="1" applyAlignment="1">
      <alignment horizontal="left" vertical="center"/>
    </xf>
    <xf numFmtId="0" fontId="54" fillId="9" borderId="28" xfId="3" applyFont="1" applyFill="1" applyBorder="1" applyAlignment="1">
      <alignment horizontal="left" vertical="center"/>
    </xf>
    <xf numFmtId="0" fontId="16" fillId="6" borderId="0" xfId="3" applyFont="1" applyFill="1" applyAlignment="1">
      <alignment vertical="center"/>
    </xf>
    <xf numFmtId="0" fontId="51" fillId="6" borderId="0" xfId="3" applyFont="1" applyFill="1" applyAlignment="1">
      <alignment horizontal="left" vertical="center"/>
    </xf>
    <xf numFmtId="0" fontId="41" fillId="0" borderId="0" xfId="3" applyFont="1" applyAlignment="1">
      <alignment horizontal="left" vertical="center"/>
    </xf>
    <xf numFmtId="0" fontId="50" fillId="6" borderId="4" xfId="2" applyFont="1" applyFill="1" applyBorder="1" applyAlignment="1">
      <alignment horizontal="left" vertical="center" wrapText="1"/>
    </xf>
    <xf numFmtId="0" fontId="58" fillId="7" borderId="0" xfId="2" applyFont="1" applyFill="1" applyBorder="1" applyAlignment="1">
      <alignment horizontal="left" vertical="center" wrapText="1"/>
    </xf>
    <xf numFmtId="0" fontId="58" fillId="7" borderId="4" xfId="2" applyFont="1" applyFill="1" applyBorder="1" applyAlignment="1">
      <alignment horizontal="left" vertical="center" wrapText="1"/>
    </xf>
    <xf numFmtId="0" fontId="56" fillId="6" borderId="0" xfId="0" applyFont="1" applyFill="1" applyAlignment="1">
      <alignment vertical="center" wrapText="1"/>
    </xf>
    <xf numFmtId="0" fontId="37" fillId="6" borderId="0" xfId="2" applyFont="1" applyFill="1" applyAlignment="1"/>
    <xf numFmtId="0" fontId="36" fillId="6" borderId="0" xfId="0" applyFont="1" applyFill="1" applyAlignment="1">
      <alignment horizontal="left" vertical="center" wrapText="1"/>
    </xf>
    <xf numFmtId="0" fontId="36" fillId="6" borderId="0" xfId="0" applyFont="1" applyFill="1" applyAlignment="1">
      <alignment horizontal="left" vertical="top" wrapText="1" indent="3"/>
    </xf>
    <xf numFmtId="0" fontId="26" fillId="6" borderId="0" xfId="0" applyFont="1" applyFill="1" applyAlignment="1">
      <alignment vertical="center"/>
    </xf>
    <xf numFmtId="0" fontId="36" fillId="6" borderId="0" xfId="0" applyFont="1" applyFill="1" applyAlignment="1">
      <alignment horizontal="left" vertical="center" wrapText="1" indent="3"/>
    </xf>
    <xf numFmtId="0" fontId="41" fillId="6" borderId="0" xfId="0" applyFont="1" applyFill="1" applyAlignment="1">
      <alignment horizontal="left" vertical="center" wrapText="1" indent="3"/>
    </xf>
    <xf numFmtId="0" fontId="24" fillId="0" borderId="41" xfId="3" applyFont="1" applyBorder="1" applyAlignment="1">
      <alignment vertical="center"/>
    </xf>
    <xf numFmtId="0" fontId="41" fillId="6" borderId="0" xfId="3" applyFont="1" applyFill="1" applyAlignment="1">
      <alignment horizontal="left" vertical="center" indent="1"/>
    </xf>
    <xf numFmtId="0" fontId="24" fillId="0" borderId="2" xfId="3" applyFont="1" applyBorder="1" applyAlignment="1">
      <alignment vertical="center"/>
    </xf>
    <xf numFmtId="0" fontId="24" fillId="0" borderId="0" xfId="3" applyFont="1" applyAlignment="1">
      <alignment vertical="center"/>
    </xf>
    <xf numFmtId="0" fontId="41" fillId="6" borderId="0" xfId="0" applyFont="1" applyFill="1" applyAlignment="1">
      <alignment horizontal="left" vertical="center" wrapText="1" indent="2"/>
    </xf>
    <xf numFmtId="0" fontId="27" fillId="6" borderId="0" xfId="0" applyFont="1" applyFill="1" applyAlignment="1">
      <alignment vertical="center"/>
    </xf>
    <xf numFmtId="0" fontId="23" fillId="6" borderId="0" xfId="0" applyFont="1" applyFill="1" applyAlignment="1">
      <alignment vertical="center" wrapText="1"/>
    </xf>
    <xf numFmtId="167" fontId="7" fillId="0" borderId="35" xfId="2" applyNumberFormat="1" applyFill="1" applyBorder="1" applyAlignment="1">
      <alignment horizontal="center" vertical="center" wrapText="1"/>
    </xf>
    <xf numFmtId="0" fontId="22" fillId="0" borderId="0" xfId="0" applyFont="1" applyAlignment="1"/>
  </cellXfs>
  <cellStyles count="11">
    <cellStyle name="Comma" xfId="1" builtinId="3"/>
    <cellStyle name="Comma 2" xfId="7" xr:uid="{00000000-0005-0000-0000-000000000000}"/>
    <cellStyle name="Explanatory Text" xfId="5" builtinId="53"/>
    <cellStyle name="Hyperlink" xfId="2" builtinId="8"/>
    <cellStyle name="Hyperlink 2" xfId="4" xr:uid="{00000000-0005-0000-0000-000001000000}"/>
    <cellStyle name="Hyperlink 3" xfId="10" xr:uid="{00000000-0005-0000-0000-000002000000}"/>
    <cellStyle name="Normal" xfId="0" builtinId="0"/>
    <cellStyle name="Normal 2" xfId="3" xr:uid="{00000000-0005-0000-0000-000003000000}"/>
    <cellStyle name="Normal 3" xfId="9" xr:uid="{00000000-0005-0000-0000-000004000000}"/>
    <cellStyle name="Per cent" xfId="6" builtinId="5"/>
    <cellStyle name="Обычный 2" xfId="8" xr:uid="{00000000-0005-0000-0000-000007000000}"/>
  </cellStyles>
  <dxfs count="113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0" indent="0" justifyLastLine="0" shrinkToFit="0" readingOrder="0"/>
    </dxf>
    <dxf>
      <numFmt numFmtId="0" formatCode="General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167" formatCode="_ * #,##0_ ;_ * \-#,##0_ ;_ * &quot;-&quot;??_ ;_ @_ 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0"/>
        <color rgb="FF000000"/>
        <name val="Times New Roman"/>
        <family val="1"/>
        <charset val="204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numFmt numFmtId="164" formatCode="_ * #,##0.00_ ;_ * \-#,##0.00_ ;_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20"/>
        <name val="Franklin Gothic Book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20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i/>
        <strike val="0"/>
        <outline val="0"/>
        <shadow val="0"/>
        <vertAlign val="baseline"/>
        <sz val="20"/>
        <name val="Franklin Gothic Boo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/>
        <vertAlign val="baseline"/>
        <sz val="11"/>
        <color theme="10"/>
        <name val="Franklin Gothic Book"/>
        <scheme val="none"/>
      </font>
      <numFmt numFmtId="167" formatCode="_ * #,##0_ ;_ * \-#,##0_ ;_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/>
        <vertAlign val="baseline"/>
        <sz val="11"/>
        <color theme="10"/>
        <name val="Franklin Gothic Book"/>
        <scheme val="none"/>
      </font>
      <numFmt numFmtId="167" formatCode="_ * #,##0_ ;_ * \-#,##0_ ;_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/>
        <strike val="0"/>
        <outline val="0"/>
        <shadow val="0"/>
        <vertAlign val="baseline"/>
        <sz val="11"/>
        <name val="Franklin Gothic Book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/>
        <strike val="0"/>
        <outline val="0"/>
        <shadow val="0"/>
        <vertAlign val="baseline"/>
        <sz val="11"/>
        <name val="Franklin Gothic Book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1" defaultTableStyle="EITI Table" defaultPivotStyle="PivotStyleLight16">
    <tableStyle name="EITI Table" pivot="0" count="3" xr9:uid="{00000000-0011-0000-FFFF-FFFF00000000}">
      <tableStyleElement type="headerRow" dxfId="112"/>
      <tableStyleElement type="firstRowStripe" dxfId="111"/>
      <tableStyleElement type="secondRowStripe" dxfId="110"/>
    </tableStyle>
  </tableStyles>
  <colors>
    <mruColors>
      <color rgb="FF188FBB"/>
      <color rgb="FFF6A70A"/>
      <color rgb="FF1BC2EE"/>
      <color rgb="FF165B89"/>
      <color rgb="FF7F7F7F"/>
      <color rgb="FF132856"/>
      <color rgb="FFD9D9D9"/>
      <color rgb="FFEBCB9F"/>
      <color rgb="FF0076A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5</xdr:row>
      <xdr:rowOff>35615</xdr:rowOff>
    </xdr:to>
    <xdr:pic>
      <xdr:nvPicPr>
        <xdr:cNvPr id="6" name="Picture 5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F7B489AC-8E83-4E0B-9F05-EB553D681E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68432" y="0"/>
          <a:ext cx="1736679" cy="1030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7</xdr:col>
      <xdr:colOff>0</xdr:colOff>
      <xdr:row>7</xdr:row>
      <xdr:rowOff>568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862D7A-877F-4045-A40E-ABDEDE7DC440}"/>
            </a:ext>
          </a:extLst>
        </xdr:cNvPr>
        <xdr:cNvGrpSpPr>
          <a:grpSpLocks/>
        </xdr:cNvGrpSpPr>
      </xdr:nvGrpSpPr>
      <xdr:grpSpPr bwMode="auto">
        <a:xfrm>
          <a:off x="266700" y="1009650"/>
          <a:ext cx="12601575" cy="4819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421D5D26-9911-42D7-A63E-B9CE44EB1CBE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FD1D18A4-0DE9-451E-A0CB-3D15F9159B80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CBA0876A-765E-4DEE-AF84-376EACB07086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7EA1CF7C-4BAD-44D8-98E5-07130321E6E1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AC9E5FCF-70A8-4D37-91CC-97936C08C4A1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9540E414-A9AD-40D2-AF5D-E1F917A542E4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631DA6C-ED1C-41EA-8559-E220AD1F5749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2129CC27-BDBB-4D45-BD8F-81849F15CB12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14</xdr:col>
      <xdr:colOff>0</xdr:colOff>
      <xdr:row>0</xdr:row>
      <xdr:rowOff>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C0BE91F3-EC2F-45DE-BD90-6A781956547E}"/>
            </a:ext>
          </a:extLst>
        </xdr:cNvPr>
        <xdr:cNvGrpSpPr>
          <a:grpSpLocks/>
        </xdr:cNvGrpSpPr>
      </xdr:nvGrpSpPr>
      <xdr:grpSpPr bwMode="auto">
        <a:xfrm>
          <a:off x="180975" y="0"/>
          <a:ext cx="21936075" cy="0"/>
          <a:chOff x="1133" y="1230"/>
          <a:chExt cx="8460" cy="208"/>
        </a:xfrm>
      </xdr:grpSpPr>
      <xdr:sp macro="" textlink="">
        <xdr:nvSpPr>
          <xdr:cNvPr id="3" name="Rektangel 2">
            <a:extLst>
              <a:ext uri="{FF2B5EF4-FFF2-40B4-BE49-F238E27FC236}">
                <a16:creationId xmlns:a16="http://schemas.microsoft.com/office/drawing/2014/main" id="{A86BE03F-FE72-D952-1FAA-C15AFDDC5951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4" name="Rektangel 3">
            <a:extLst>
              <a:ext uri="{FF2B5EF4-FFF2-40B4-BE49-F238E27FC236}">
                <a16:creationId xmlns:a16="http://schemas.microsoft.com/office/drawing/2014/main" id="{9C2E3B2A-C729-4BD9-31DF-9D729616C91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11206</xdr:colOff>
      <xdr:row>24</xdr:row>
      <xdr:rowOff>0</xdr:rowOff>
    </xdr:from>
    <xdr:to>
      <xdr:col>14</xdr:col>
      <xdr:colOff>22301</xdr:colOff>
      <xdr:row>60</xdr:row>
      <xdr:rowOff>114794</xdr:rowOff>
    </xdr:to>
    <xdr:pic>
      <xdr:nvPicPr>
        <xdr:cNvPr id="5" name="Picture 8">
          <a:extLst>
            <a:ext uri="{FF2B5EF4-FFF2-40B4-BE49-F238E27FC236}">
              <a16:creationId xmlns:a16="http://schemas.microsoft.com/office/drawing/2014/main" id="{8A0AFADE-FA47-4BA9-9FE9-4B1C099EB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0431" y="4962525"/>
          <a:ext cx="7170084" cy="94732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4</xdr:row>
      <xdr:rowOff>120650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11</xdr:row>
      <xdr:rowOff>120650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12</xdr:row>
      <xdr:rowOff>120650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15</xdr:row>
      <xdr:rowOff>120650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120650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120650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120650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70</xdr:row>
      <xdr:rowOff>120650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25:L724" totalsRowShown="0" headerRowDxfId="95" dataDxfId="94" tableBorderDxfId="93" headerRowCellStyle="Normal 2" dataCellStyle="Normal 2">
  <autoFilter ref="B25:L724" xr:uid="{00000000-0009-0000-0100-000009000000}"/>
  <tableColumns count="11">
    <tableColumn id="1" xr3:uid="{00000000-0010-0000-0000-000001000000}" name="Полное название компании" dataDxfId="92" dataCellStyle="Normal 2"/>
    <tableColumn id="7" xr3:uid="{00000000-0010-0000-0000-000007000000}" name="Тип компании" dataDxfId="91" dataCellStyle="Normal 2"/>
    <tableColumn id="2" xr3:uid="{00000000-0010-0000-0000-000002000000}" name="Идентификационный номер компании" dataDxfId="90" dataCellStyle="Normal 2"/>
    <tableColumn id="5" xr3:uid="{00000000-0010-0000-0000-000005000000}" name="Сектор" dataDxfId="89" dataCellStyle="Normal 2"/>
    <tableColumn id="3" xr3:uid="{00000000-0010-0000-0000-000003000000}" name="Сырьевые товары (разделенные запятыми)" dataDxfId="88" dataCellStyle="Normal 2"/>
    <tableColumn id="4" xr3:uid="{00000000-0010-0000-0000-000004000000}" name="Регистрация на фондовой бирже или веб-сайт компании " dataDxfId="87"/>
    <tableColumn id="8" xr3:uid="{00000000-0010-0000-0000-000008000000}" name="Аудированный финансовый отчет (или — в случае его отсутствия — бухгалтерский баланс, отчет о движении денежных средств, отчет о прибылях и убытках)" dataDxfId="86"/>
    <tableColumn id="6" xr3:uid="{00000000-0010-0000-0000-000006000000}" name="Формы отчетности направлены?" dataDxfId="85" dataCellStyle="Normal 2"/>
    <tableColumn id="9" xr3:uid="{00000000-0010-0000-0000-000009000000}" name="Требования МГЗС к качеству выполнены?" dataDxfId="84" dataCellStyle="Normal 2"/>
    <tableColumn id="10" xr3:uid="{4C070E07-96DF-4395-9B7F-B3FE0BF195B1}" name="Отчет о платежах в пользу правительства(USD)" dataDxfId="83" dataCellStyle="Normal 2"/>
    <tableColumn id="11" xr3:uid="{00000000-0010-0000-0000-00000B000000}" name="Отчетность о платежах в пользу правительства_x000a_за 2021 год, млн долл _x000a_(1$ = 426,03 тг)" dataDxfId="82" dataCellStyle="Normal 2"/>
  </tableColumns>
  <tableStyleInfo name="EITI Tabl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le6_GFS_codes_classification" displayName="Table6_GFS_codes_classification" ref="S2:Y30" totalsRowShown="0" headerRowDxfId="17" dataDxfId="16">
  <autoFilter ref="S2:Y30" xr:uid="{00000000-0009-0000-0100-000007000000}"/>
  <tableColumns count="7">
    <tableColumn id="4" xr3:uid="{00000000-0010-0000-0B00-000004000000}" name="Combined" dataDxfId="15"/>
    <tableColumn id="1" xr3:uid="{00000000-0010-0000-0B00-000001000000}" name="GFS description" dataDxfId="14"/>
    <tableColumn id="2" xr3:uid="{00000000-0010-0000-0B00-000002000000}" name="GFS Code" dataDxfId="13"/>
    <tableColumn id="5" xr3:uid="{00000000-0010-0000-0B00-000005000000}" name="GFS Level 1" dataDxfId="12"/>
    <tableColumn id="6" xr3:uid="{00000000-0010-0000-0B00-000006000000}" name="GFS Level 2" dataDxfId="11"/>
    <tableColumn id="7" xr3:uid="{00000000-0010-0000-0B00-000007000000}" name="GFS Level 3" dataDxfId="10"/>
    <tableColumn id="8" xr3:uid="{00000000-0010-0000-0B00-000008000000}" name="GFS Level 4" dataDxfId="9"/>
  </tableColumns>
  <tableStyleInfo name="EITI Tabl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le7_sectors" displayName="Table7_sectors" ref="AA2:AA9" totalsRowShown="0" headerRowDxfId="8" dataDxfId="7">
  <autoFilter ref="AA2:AA9" xr:uid="{00000000-0009-0000-0100-000008000000}"/>
  <tableColumns count="1">
    <tableColumn id="1" xr3:uid="{00000000-0010-0000-0C00-000001000000}" name="Sector(s)" dataDxfId="6"/>
  </tableColumns>
  <tableStyleInfo name="EITI Tabl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D000000}" name="Table12" displayName="Table12" ref="AC2:AC8" totalsRowShown="0" headerRowDxfId="5" dataDxfId="4">
  <autoFilter ref="AC2:AC8" xr:uid="{00000000-0009-0000-0100-00000C000000}"/>
  <tableColumns count="1">
    <tableColumn id="1" xr3:uid="{00000000-0010-0000-0D00-000001000000}" name="Project phases" dataDxfId="3"/>
  </tableColumns>
  <tableStyleInfo name="EITI Table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E000000}" name="Government_entity_type" displayName="Government_entity_type" ref="AE2:AE7" totalsRowShown="0" headerRowDxfId="2" dataDxfId="1">
  <autoFilter ref="AE2:AE7" xr:uid="{00000000-0009-0000-0100-00000D000000}"/>
  <tableColumns count="1">
    <tableColumn id="1" xr3:uid="{00000000-0010-0000-0E00-000001000000}" name="&lt; Тип органа &gt;" dataDxfId="0"/>
  </tableColumns>
  <tableStyleInfo name="EITI 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Government_agencies" displayName="Government_agencies" ref="B14:E19" totalsRowShown="0" headerRowDxfId="81" dataDxfId="80" tableBorderDxfId="79" headerRowCellStyle="Normal 2">
  <autoFilter ref="B14:E19" xr:uid="{00000000-0009-0000-0100-00000B000000}"/>
  <tableColumns count="4">
    <tableColumn id="1" xr3:uid="{00000000-0010-0000-0100-000001000000}" name="Полное название органа" dataDxfId="78" dataCellStyle="Normal 2"/>
    <tableColumn id="4" xr3:uid="{00000000-0010-0000-0100-000004000000}" name="Тип органа" dataDxfId="77" dataCellStyle="Normal 2"/>
    <tableColumn id="2" xr3:uid="{00000000-0010-0000-0100-000002000000}" name="Идентификационный номер (если это применимо)" dataDxfId="76" dataCellStyle="Normal 2"/>
    <tableColumn id="3" xr3:uid="{00000000-0010-0000-0100-000003000000}" name="Итого заявлено" dataDxfId="75">
      <calculatedColumnFormula>SUMIF('Часть 4 Доходы правительств 21'!I21:I42,Government_agencies[[#This Row],[Полное название органа]],'Часть 4 Доходы правительств 21'!J21:J42)</calculatedColumnFormula>
    </tableColumn>
  </tableColumns>
  <tableStyleInfo name="EITI Tab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3000000}" name="Government_revenues_table21" displayName="Government_revenues_table21" ref="B21:K42" totalsRowShown="0" headerRowDxfId="74" dataDxfId="73">
  <autoFilter ref="B21:K42" xr:uid="{00000000-0009-0000-0100-000014000000}"/>
  <tableColumns count="10">
    <tableColumn id="8" xr3:uid="{00000000-0010-0000-0300-000008000000}" name="GFS Level 1" dataDxfId="72">
      <calculatedColumnFormula>IFERROR(VLOOKUP(Government_revenues_table21[[#This Row],[Классификация на основе Системы GFS]],Table6_GFS_codes_classification[],COLUMNS($F:F)+3,FALSE),"Do not enter data")</calculatedColumnFormula>
    </tableColumn>
    <tableColumn id="9" xr3:uid="{00000000-0010-0000-0300-000009000000}" name="GFS Level 2" dataDxfId="71">
      <calculatedColumnFormula>IFERROR(VLOOKUP(Government_revenues_table21[[#This Row],[Классификация на основе Системы GFS]],Table6_GFS_codes_classification[],COLUMNS($F:G)+3,FALSE),"Do not enter data")</calculatedColumnFormula>
    </tableColumn>
    <tableColumn id="10" xr3:uid="{00000000-0010-0000-0300-00000A000000}" name="GFS Level 3" dataDxfId="70">
      <calculatedColumnFormula>IFERROR(VLOOKUP(Government_revenues_table21[[#This Row],[Классификация на основе Системы GFS]],Table6_GFS_codes_classification[],COLUMNS($F:H)+3,FALSE),"Do not enter data")</calculatedColumnFormula>
    </tableColumn>
    <tableColumn id="7" xr3:uid="{00000000-0010-0000-0300-000007000000}" name="GFS Level 4" dataDxfId="69">
      <calculatedColumnFormula>IFERROR(VLOOKUP(Government_revenues_table21[[#This Row],[Классификация на основе Системы GFS]],Table6_GFS_codes_classification[],COLUMNS($F:I)+3,FALSE),"Do not enter data")</calculatedColumnFormula>
    </tableColumn>
    <tableColumn id="1" xr3:uid="{00000000-0010-0000-0300-000001000000}" name="Классификация на основе Системы GFS" dataDxfId="68"/>
    <tableColumn id="11" xr3:uid="{00000000-0010-0000-0300-00000B000000}" name="Сектор" dataDxfId="67"/>
    <tableColumn id="3" xr3:uid="{00000000-0010-0000-0300-000003000000}" name="Название потока доходов" dataDxfId="66"/>
    <tableColumn id="4" xr3:uid="{00000000-0010-0000-0300-000004000000}" name="Государственный субъект" dataDxfId="65"/>
    <tableColumn id="5" xr3:uid="{00000000-0010-0000-0300-000005000000}" name="Размер доходов" dataDxfId="64"/>
    <tableColumn id="2" xr3:uid="{00000000-0010-0000-0300-000002000000}" name="Валюта" dataDxfId="63"/>
  </tableColumns>
  <tableStyleInfo name="EITI Tabl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5000000}" name="Table1019" displayName="Table1019" ref="B14:N34" totalsRowShown="0" headerRowDxfId="59" dataDxfId="58">
  <autoFilter ref="B14:N34" xr:uid="{00000000-0009-0000-0100-000012000000}"/>
  <tableColumns count="13">
    <tableColumn id="7" xr3:uid="{00000000-0010-0000-0500-000007000000}" name="Sector" dataDxfId="57">
      <calculatedColumnFormula>VLOOKUP(#REF!,Companies[],3,FALSE)</calculatedColumnFormula>
    </tableColumn>
    <tableColumn id="1" xr3:uid="{00000000-0010-0000-0500-000001000000}" name="Компания" dataDxfId="56"/>
    <tableColumn id="3" xr3:uid="{00000000-0010-0000-0500-000003000000}" name="Государственный субъект" dataDxfId="55"/>
    <tableColumn id="4" xr3:uid="{00000000-0010-0000-0500-000004000000}" name="Название потока доходов" dataDxfId="54"/>
    <tableColumn id="5" xr3:uid="{00000000-0010-0000-0500-000005000000}" name="Взимается на уровне проекта (Да/Нет)" dataDxfId="53"/>
    <tableColumn id="6" xr3:uid="{00000000-0010-0000-0500-000006000000}" name="Отчетность осуществляется по проектам (Да/Нет)" dataDxfId="52"/>
    <tableColumn id="2" xr3:uid="{00000000-0010-0000-0500-000002000000}" name="Название проекта" dataDxfId="51"/>
    <tableColumn id="13" xr3:uid="{00000000-0010-0000-0500-00000D000000}" name="Валюта отчетности" dataDxfId="50"/>
    <tableColumn id="14" xr3:uid="{00000000-0010-0000-0500-00000E000000}" name="Размер доходов" dataDxfId="49"/>
    <tableColumn id="18" xr3:uid="{00000000-0010-0000-0500-000012000000}" name="Оплата осуществляется в натуральной форме (Да/Нет)" dataDxfId="48"/>
    <tableColumn id="8" xr3:uid="{00000000-0010-0000-0500-000008000000}" name="Объем оплаты в натуральной форме (если применимо)" dataDxfId="47"/>
    <tableColumn id="9" xr3:uid="{00000000-0010-0000-0500-000009000000}" name="Единица измерения (если применимо)" dataDxfId="46"/>
    <tableColumn id="10" xr3:uid="{00000000-0010-0000-0500-00000A000000}" name="Комментарии" dataDxfId="45"/>
  </tableColumns>
  <tableStyleInfo name="EITI Tabl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Table1_Country_codes_and_currencies" displayName="Table1_Country_codes_and_currencies" ref="A2:G246" totalsRowShown="0" headerRowDxfId="43" dataDxfId="42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600-000001000000}" name="Country or Area name" dataDxfId="41"/>
    <tableColumn id="2" xr3:uid="{00000000-0010-0000-0600-000002000000}" name="ISO Alpha-2 Code" dataDxfId="40"/>
    <tableColumn id="3" xr3:uid="{00000000-0010-0000-0600-000003000000}" name="ISO Alpha-3 Code" dataDxfId="39"/>
    <tableColumn id="4" xr3:uid="{00000000-0010-0000-0600-000004000000}" name="ISO Numeric Code (UN M49)" dataDxfId="38"/>
    <tableColumn id="5" xr3:uid="{00000000-0010-0000-0600-000005000000}" name="Currency code (ISO-4217)" dataDxfId="37"/>
    <tableColumn id="6" xr3:uid="{00000000-0010-0000-0600-000006000000}" name="Currency code num (ISO-4217)" dataDxfId="36"/>
    <tableColumn id="7" xr3:uid="{00000000-0010-0000-0600-000007000000}" name="Currency" dataDxfId="35"/>
  </tableColumns>
  <tableStyleInfo name="EITI Tabl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7000000}" name="Table2_Simple_options" displayName="Table2_Simple_options" ref="I2:I7" totalsRowShown="0" headerRowDxfId="34" dataDxfId="33">
  <autoFilter ref="I2:I7" xr:uid="{00000000-0009-0000-0100-000002000000}"/>
  <tableColumns count="1">
    <tableColumn id="1" xr3:uid="{00000000-0010-0000-0700-000001000000}" name="List" dataDxfId="32"/>
  </tableColumns>
  <tableStyleInfo name="EITI Tabl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8000000}" name="Table4_Currency_code_list" displayName="Table4_Currency_code_list" ref="I10:K168" totalsRowShown="0" headerRowDxfId="31" dataDxfId="30" headerRowBorderDxfId="28" tableBorderDxfId="29">
  <autoFilter ref="I10:K168" xr:uid="{00000000-0009-0000-0100-000004000000}"/>
  <tableColumns count="3">
    <tableColumn id="1" xr3:uid="{00000000-0010-0000-0800-000001000000}" name="Currency code (ISO-4217)" dataDxfId="27"/>
    <tableColumn id="2" xr3:uid="{00000000-0010-0000-0800-000002000000}" name="Currency code num (ISO-4217)" dataDxfId="26"/>
    <tableColumn id="3" xr3:uid="{00000000-0010-0000-0800-000003000000}" name="Currency" dataDxfId="25"/>
  </tableColumns>
  <tableStyleInfo name="EITI Tabl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9000000}" name="Table3_Reporting_options" displayName="Table3_Reporting_options" ref="K2:K7" totalsRowShown="0" headerRowDxfId="24" dataDxfId="23">
  <autoFilter ref="K2:K7" xr:uid="{00000000-0009-0000-0100-000003000000}"/>
  <tableColumns count="1">
    <tableColumn id="1" xr3:uid="{00000000-0010-0000-0900-000001000000}" name="List" dataDxfId="22"/>
  </tableColumns>
  <tableStyleInfo name="EITI Tabl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A000000}" name="Table5_Commodities_list" displayName="Table5_Commodities_list" ref="N2:P73" totalsRowShown="0" headerRowDxfId="21">
  <autoFilter ref="N2:P73" xr:uid="{00000000-0009-0000-0100-000005000000}"/>
  <sortState xmlns:xlrd2="http://schemas.microsoft.com/office/spreadsheetml/2017/richdata2" ref="N3:P73">
    <sortCondition ref="N2:N73"/>
  </sortState>
  <tableColumns count="3">
    <tableColumn id="1" xr3:uid="{00000000-0010-0000-0A00-000001000000}" name="HS ProductCode" dataDxfId="20"/>
    <tableColumn id="2" xr3:uid="{00000000-0010-0000-0A00-000002000000}" name="HS Product Description" dataDxfId="19"/>
    <tableColumn id="3" xr3:uid="{00000000-0010-0000-0A00-000003000000}" name="HS Product Description w volume" dataDxfId="18"/>
  </tableColumns>
  <tableStyleInfo name="EITI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countries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countries" TargetMode="External"/><Relationship Id="rId12" Type="http://schemas.openxmlformats.org/officeDocument/2006/relationships/hyperlink" Target="https://eiti.org/ru/data" TargetMode="Externa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mailto:data@eiti.org?subject=Summary%20data%20feedback" TargetMode="External"/><Relationship Id="rId5" Type="http://schemas.openxmlformats.org/officeDocument/2006/relationships/hyperlink" Target="https://eiti.org/summary-data-template" TargetMode="External"/><Relationship Id="rId10" Type="http://schemas.openxmlformats.org/officeDocument/2006/relationships/hyperlink" Target="https://eiti.org/summary-data-template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countries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ata@eiti.org" TargetMode="External"/><Relationship Id="rId13" Type="http://schemas.openxmlformats.org/officeDocument/2006/relationships/hyperlink" Target="https://egov.kz/cms/ru" TargetMode="Externa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hyperlink" Target="https://eiti.org/countries" TargetMode="External"/><Relationship Id="rId2" Type="http://schemas.openxmlformats.org/officeDocument/2006/relationships/hyperlink" Target="https://en.wikipedia.org/wiki/ISO_4217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https://eiti.org/countries" TargetMode="External"/><Relationship Id="rId5" Type="http://schemas.openxmlformats.org/officeDocument/2006/relationships/hyperlink" Target="mailto:data@eiti.org" TargetMode="External"/><Relationship Id="rId10" Type="http://schemas.openxmlformats.org/officeDocument/2006/relationships/hyperlink" Target="https://eiti.org/countries" TargetMode="External"/><Relationship Id="rId4" Type="http://schemas.openxmlformats.org/officeDocument/2006/relationships/hyperlink" Target="https://eiti.org/document/standard" TargetMode="External"/><Relationship Id="rId9" Type="http://schemas.openxmlformats.org/officeDocument/2006/relationships/hyperlink" Target="https://eiti.org/summary-data-template" TargetMode="External"/><Relationship Id="rId1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document/standard" TargetMode="External"/><Relationship Id="rId18" Type="http://schemas.openxmlformats.org/officeDocument/2006/relationships/hyperlink" Target="https://eiti.org/document/standard" TargetMode="External"/><Relationship Id="rId26" Type="http://schemas.openxmlformats.org/officeDocument/2006/relationships/hyperlink" Target="https://eiti.org/document/standard" TargetMode="External"/><Relationship Id="rId3" Type="http://schemas.openxmlformats.org/officeDocument/2006/relationships/hyperlink" Target="https://eiti.org/document/standard" TargetMode="External"/><Relationship Id="rId21" Type="http://schemas.openxmlformats.org/officeDocument/2006/relationships/hyperlink" Target="https://eiti.org/document/standard" TargetMode="External"/><Relationship Id="rId34" Type="http://schemas.openxmlformats.org/officeDocument/2006/relationships/hyperlink" Target="https://www.kmg.kz/ru/investors/reporting/" TargetMode="External"/><Relationship Id="rId7" Type="http://schemas.openxmlformats.org/officeDocument/2006/relationships/hyperlink" Target="https://eiti.org/document/standard" TargetMode="External"/><Relationship Id="rId12" Type="http://schemas.openxmlformats.org/officeDocument/2006/relationships/hyperlink" Target="https://eiti.org/document/standard" TargetMode="External"/><Relationship Id="rId17" Type="http://schemas.openxmlformats.org/officeDocument/2006/relationships/hyperlink" Target="https://eiti.org/document/standard" TargetMode="External"/><Relationship Id="rId25" Type="http://schemas.openxmlformats.org/officeDocument/2006/relationships/hyperlink" Target="https://eiti.org/document/standard" TargetMode="External"/><Relationship Id="rId33" Type="http://schemas.openxmlformats.org/officeDocument/2006/relationships/hyperlink" Target="https://sk.kz/investors/financial-performance/reports/sustainable_development_2021/" TargetMode="External"/><Relationship Id="rId2" Type="http://schemas.openxmlformats.org/officeDocument/2006/relationships/hyperlink" Target="https://eiti.org/document/standard" TargetMode="External"/><Relationship Id="rId16" Type="http://schemas.openxmlformats.org/officeDocument/2006/relationships/hyperlink" Target="https://eiti.org/document/standard" TargetMode="External"/><Relationship Id="rId20" Type="http://schemas.openxmlformats.org/officeDocument/2006/relationships/hyperlink" Target="https://eiti.org/document/standard" TargetMode="External"/><Relationship Id="rId29" Type="http://schemas.openxmlformats.org/officeDocument/2006/relationships/hyperlink" Target="https://eiti.org/ru/document/eiti-summary-data-template" TargetMode="External"/><Relationship Id="rId1" Type="http://schemas.openxmlformats.org/officeDocument/2006/relationships/hyperlink" Target="https://unstats.un.org/unsd/tradekb/Knowledgebase/50018/Harmonized-Commodity-Description-and-Coding-Systems-HS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https://eiti.org/document/standard" TargetMode="External"/><Relationship Id="rId24" Type="http://schemas.openxmlformats.org/officeDocument/2006/relationships/hyperlink" Target="https://eiti.org/document/standard" TargetMode="External"/><Relationship Id="rId32" Type="http://schemas.openxmlformats.org/officeDocument/2006/relationships/hyperlink" Target="https://adilet.zan.kz/rus/docs/K1700000125" TargetMode="External"/><Relationship Id="rId5" Type="http://schemas.openxmlformats.org/officeDocument/2006/relationships/hyperlink" Target="https://eiti.org/summary-data-template" TargetMode="External"/><Relationship Id="rId15" Type="http://schemas.openxmlformats.org/officeDocument/2006/relationships/hyperlink" Target="https://eiti.org/document/standard" TargetMode="External"/><Relationship Id="rId23" Type="http://schemas.openxmlformats.org/officeDocument/2006/relationships/hyperlink" Target="https://eiti.org/document/standard" TargetMode="External"/><Relationship Id="rId28" Type="http://schemas.openxmlformats.org/officeDocument/2006/relationships/hyperlink" Target="https://eiti.org/document/standard" TargetMode="External"/><Relationship Id="rId10" Type="http://schemas.openxmlformats.org/officeDocument/2006/relationships/hyperlink" Target="https://eiti.org/document/standard" TargetMode="External"/><Relationship Id="rId19" Type="http://schemas.openxmlformats.org/officeDocument/2006/relationships/hyperlink" Target="https://eiti.org/document/standard" TargetMode="External"/><Relationship Id="rId31" Type="http://schemas.openxmlformats.org/officeDocument/2006/relationships/hyperlink" Target="https://adilet.zan.kz/rus/docs/K1700000125" TargetMode="External"/><Relationship Id="rId4" Type="http://schemas.openxmlformats.org/officeDocument/2006/relationships/hyperlink" Target="https://eiti.org/document/standard" TargetMode="External"/><Relationship Id="rId9" Type="http://schemas.openxmlformats.org/officeDocument/2006/relationships/hyperlink" Target="https://eiti.org/document/standard" TargetMode="External"/><Relationship Id="rId14" Type="http://schemas.openxmlformats.org/officeDocument/2006/relationships/hyperlink" Target="https://eiti.org/document/standard" TargetMode="External"/><Relationship Id="rId22" Type="http://schemas.openxmlformats.org/officeDocument/2006/relationships/hyperlink" Target="https://eiti.org/document/standard" TargetMode="External"/><Relationship Id="rId27" Type="http://schemas.openxmlformats.org/officeDocument/2006/relationships/hyperlink" Target="https://unstats.un.org/unsd/nationalaccount/sna2008.asp" TargetMode="External"/><Relationship Id="rId30" Type="http://schemas.openxmlformats.org/officeDocument/2006/relationships/hyperlink" Target="https://adilet.zan.kz/rus/docs/K1700000120" TargetMode="External"/><Relationship Id="rId35" Type="http://schemas.openxmlformats.org/officeDocument/2006/relationships/printerSettings" Target="../printerSettings/printerSettings3.bin"/><Relationship Id="rId8" Type="http://schemas.openxmlformats.org/officeDocument/2006/relationships/hyperlink" Target="https://eiti.org/document/standard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opi.dfo.kz/p/ru/DfoObjects/objects/teaser-view/29978?OptionName=ExtraData" TargetMode="External"/><Relationship Id="rId21" Type="http://schemas.openxmlformats.org/officeDocument/2006/relationships/hyperlink" Target="https://opi.dfo.kz/p/ru/DfoObjects/objects/teaser-view/29676?ElDossierTabId=AuditReports" TargetMode="External"/><Relationship Id="rId34" Type="http://schemas.openxmlformats.org/officeDocument/2006/relationships/hyperlink" Target="https://opi.dfo.kz/p/ru/DfoObjects/objects/teaser-view/18996416?OptionName=ExtraData" TargetMode="External"/><Relationship Id="rId42" Type="http://schemas.openxmlformats.org/officeDocument/2006/relationships/hyperlink" Target="https://opi.dfo.kz/p/ru/DfoObjects/objects/teaser-view/26161?OptionName=ExtraData" TargetMode="External"/><Relationship Id="rId47" Type="http://schemas.openxmlformats.org/officeDocument/2006/relationships/hyperlink" Target="https://opi.dfo.kz/p/ru/DfoObjects/objects/teaser-view/26263?ElDossierTabId=AuditReports" TargetMode="External"/><Relationship Id="rId50" Type="http://schemas.openxmlformats.org/officeDocument/2006/relationships/hyperlink" Target="https://opi.dfo.kz/p/ru/DfoObjects/objects/teaser-view/6401532?ElDossierTabId=AuditReports" TargetMode="External"/><Relationship Id="rId55" Type="http://schemas.openxmlformats.org/officeDocument/2006/relationships/hyperlink" Target="https://opi.dfo.kz/p/ru/DfoObjects/objects/teaser-view/29720?OptionName=ExtraData" TargetMode="External"/><Relationship Id="rId63" Type="http://schemas.openxmlformats.org/officeDocument/2006/relationships/hyperlink" Target="https://www.tengizchevroil.com/KC" TargetMode="External"/><Relationship Id="rId68" Type="http://schemas.openxmlformats.org/officeDocument/2006/relationships/table" Target="../tables/table2.xml"/><Relationship Id="rId7" Type="http://schemas.openxmlformats.org/officeDocument/2006/relationships/hyperlink" Target="http://asiaminingco.asia.kz/" TargetMode="External"/><Relationship Id="rId2" Type="http://schemas.openxmlformats.org/officeDocument/2006/relationships/hyperlink" Target="https://bast-mining.kz/" TargetMode="External"/><Relationship Id="rId16" Type="http://schemas.openxmlformats.org/officeDocument/2006/relationships/hyperlink" Target="https://opi.dfo.kz/p/ru/DfoObjects/objects/teaser-view/29895?OptionName=ExtraData" TargetMode="External"/><Relationship Id="rId29" Type="http://schemas.openxmlformats.org/officeDocument/2006/relationships/hyperlink" Target="https://opi.dfo.kz/p/ru/DfoObjects/objects/teaser-view/19235932?ElDossierTabId=AuditReports" TargetMode="External"/><Relationship Id="rId11" Type="http://schemas.openxmlformats.org/officeDocument/2006/relationships/hyperlink" Target="https://opi.dfo.kz/p/ru/DfoObjects/objects/teaser-view/29926?RevisionId=0&amp;ReportNodeId=2147483645&amp;PluginId=3edf0aba2bfd408b94e0392269ca7b14&amp;ReportId=60354699" TargetMode="External"/><Relationship Id="rId24" Type="http://schemas.openxmlformats.org/officeDocument/2006/relationships/hyperlink" Target="https://ai-karaaul.kz/index.php/ru/" TargetMode="External"/><Relationship Id="rId32" Type="http://schemas.openxmlformats.org/officeDocument/2006/relationships/hyperlink" Target="https://opi.dfo.kz/p/ru/DfoObjects/objects/teaser-view/18913782?OptionName=ExtraData" TargetMode="External"/><Relationship Id="rId37" Type="http://schemas.openxmlformats.org/officeDocument/2006/relationships/hyperlink" Target="https://opi.dfo.kz/p/ru/DfoObjects/objects/teaser-view/25935?OptionName=ExtraData" TargetMode="External"/><Relationship Id="rId40" Type="http://schemas.openxmlformats.org/officeDocument/2006/relationships/hyperlink" Target="https://opi.dfo.kz/p/ru/DfoObjects/objects/teaser-view/18523783?OptionName=ExtraData" TargetMode="External"/><Relationship Id="rId45" Type="http://schemas.openxmlformats.org/officeDocument/2006/relationships/hyperlink" Target="https://opi.dfo.kz/p/ru/DfoObjects/objects/teaser-view/26429?ElDossierTabId=AuditReports" TargetMode="External"/><Relationship Id="rId53" Type="http://schemas.openxmlformats.org/officeDocument/2006/relationships/hyperlink" Target="https://opi.dfo.kz/p/ru/DfoObjects/objects/teaser-view/26020?OptionName=ExtraData" TargetMode="External"/><Relationship Id="rId58" Type="http://schemas.openxmlformats.org/officeDocument/2006/relationships/hyperlink" Target="https://kase.kz/files/emitters/GB_KZMS/gb_kzmsp_2020_rus.pdf" TargetMode="External"/><Relationship Id="rId66" Type="http://schemas.openxmlformats.org/officeDocument/2006/relationships/printerSettings" Target="../printerSettings/printerSettings4.bin"/><Relationship Id="rId5" Type="http://schemas.openxmlformats.org/officeDocument/2006/relationships/hyperlink" Target="https://opi.dfo.kz/p/ru/DfoObjects/objects/teaser-view/30015?OptionName=ExtraData" TargetMode="External"/><Relationship Id="rId61" Type="http://schemas.openxmlformats.org/officeDocument/2006/relationships/hyperlink" Target="https://opi.dfo.kz/p/ru/DfoObjects/objects/teaser-view/25920?ElDossierTabId=AuditReports" TargetMode="External"/><Relationship Id="rId19" Type="http://schemas.openxmlformats.org/officeDocument/2006/relationships/hyperlink" Target="https://opi.dfo.kz/p/ru/DfoObjects/objects/teaser-view/18540243?OptionName=ExtraData" TargetMode="External"/><Relationship Id="rId14" Type="http://schemas.openxmlformats.org/officeDocument/2006/relationships/hyperlink" Target="https://opi.dfo.kz/p/ru/DfoObjects/objects/teaser-view/18323748?ElDossierTabId=AuditReports" TargetMode="External"/><Relationship Id="rId22" Type="http://schemas.openxmlformats.org/officeDocument/2006/relationships/hyperlink" Target="https://opi.dfo.kz/p/ru/DfoObjects/objects/teaser-view/26030?OptionName=ExtraData" TargetMode="External"/><Relationship Id="rId27" Type="http://schemas.openxmlformats.org/officeDocument/2006/relationships/hyperlink" Target="https://opi.dfo.kz/p/ru/DfoObjects/objects/teaser-view/19437595?OptionName=ExtraData" TargetMode="External"/><Relationship Id="rId30" Type="http://schemas.openxmlformats.org/officeDocument/2006/relationships/hyperlink" Target="https://opi.dfo.kz/p/ru/DfoObjects/objects/teaser-view/25964?OptionName=ExtraData" TargetMode="External"/><Relationship Id="rId35" Type="http://schemas.openxmlformats.org/officeDocument/2006/relationships/hyperlink" Target="https://opi.dfo.kz/p/ru/DfoObjects/objects/teaser-view/19001155?OptionName=ExtraData" TargetMode="External"/><Relationship Id="rId43" Type="http://schemas.openxmlformats.org/officeDocument/2006/relationships/hyperlink" Target="https://opi.dfo.kz/p/ru/DfoObjects/objects/teaser-view/14223121?RevisionId=0&amp;ReportNodeId=2147483645&amp;PluginId=3edf0aba2bfd408b94e0392269ca7b14&amp;ReportId=60926285" TargetMode="External"/><Relationship Id="rId48" Type="http://schemas.openxmlformats.org/officeDocument/2006/relationships/hyperlink" Target="https://opi.dfo.kz/p/ru/DfoObjects/objects/teaser-view/18778608?OptionName=ExtraData" TargetMode="External"/><Relationship Id="rId56" Type="http://schemas.openxmlformats.org/officeDocument/2006/relationships/hyperlink" Target="http://www.bogatyr.kz/" TargetMode="External"/><Relationship Id="rId64" Type="http://schemas.openxmlformats.org/officeDocument/2006/relationships/hyperlink" Target="https://www.kpo.kz/docs/sustainability_report_2022/009-platezhi_gosudarstvu.php" TargetMode="External"/><Relationship Id="rId8" Type="http://schemas.openxmlformats.org/officeDocument/2006/relationships/hyperlink" Target="https://apno.kz/" TargetMode="External"/><Relationship Id="rId51" Type="http://schemas.openxmlformats.org/officeDocument/2006/relationships/hyperlink" Target="https://opi.dfo.kz/p/ru/DfoObjects/objects/teaser-view/29860?OptionName=ExtraData" TargetMode="External"/><Relationship Id="rId3" Type="http://schemas.openxmlformats.org/officeDocument/2006/relationships/hyperlink" Target="https://www.kazzinc.com/rus" TargetMode="External"/><Relationship Id="rId12" Type="http://schemas.openxmlformats.org/officeDocument/2006/relationships/hyperlink" Target="https://opi.dfo.kz/p/ru/DfoObjects/objects/teaser-view/25987?ElDossierTabId=AuditReports" TargetMode="External"/><Relationship Id="rId17" Type="http://schemas.openxmlformats.org/officeDocument/2006/relationships/hyperlink" Target="https://opi.dfo.kz/p/ru/DfoObjects/objects/teaser-view/318157?OptionName=ExtraData" TargetMode="External"/><Relationship Id="rId25" Type="http://schemas.openxmlformats.org/officeDocument/2006/relationships/hyperlink" Target="https://opi.dfo.kz/p/ru/DfoObjects/objects/teaser-view/25951?ElDossierTabId=AuditReports" TargetMode="External"/><Relationship Id="rId33" Type="http://schemas.openxmlformats.org/officeDocument/2006/relationships/hyperlink" Target="https://opi.dfo.kz/p/ru/DfoObjects/objects/teaser-view/26150?OptionName=ExtraData" TargetMode="External"/><Relationship Id="rId38" Type="http://schemas.openxmlformats.org/officeDocument/2006/relationships/hyperlink" Target="https://opi.dfo.kz/p/ru/DfoObjects/objects/teaser-view/26115?RevisionId=0&amp;ReportNodeId=1&amp;PluginId=9b9be0e602084339b22ed1007a3c219b&amp;ReportId=4539" TargetMode="External"/><Relationship Id="rId46" Type="http://schemas.openxmlformats.org/officeDocument/2006/relationships/hyperlink" Target="https://statsnet.co/companies/kz/37009478" TargetMode="External"/><Relationship Id="rId59" Type="http://schemas.openxmlformats.org/officeDocument/2006/relationships/hyperlink" Target="https://www.erg.kz/ru/content/otchety-predpriyatiya-v-sostave-erg/ssgpo" TargetMode="External"/><Relationship Id="rId67" Type="http://schemas.openxmlformats.org/officeDocument/2006/relationships/table" Target="../tables/table1.xml"/><Relationship Id="rId20" Type="http://schemas.openxmlformats.org/officeDocument/2006/relationships/hyperlink" Target="https://opi.dfo.kz/p/ru/DfoObjects/objects/teaser-view/18538091?OptionName=ExtraData" TargetMode="External"/><Relationship Id="rId41" Type="http://schemas.openxmlformats.org/officeDocument/2006/relationships/hyperlink" Target="https://opi.dfo.kz/p/ru/DfoObjects/objects/teaser-view/30165?OptionName=ExtraData" TargetMode="External"/><Relationship Id="rId54" Type="http://schemas.openxmlformats.org/officeDocument/2006/relationships/hyperlink" Target="https://opi.dfo.kz/p/ru/DfoObjects/objects/teaser-view/19235377?OptionName=ExtraData" TargetMode="External"/><Relationship Id="rId62" Type="http://schemas.openxmlformats.org/officeDocument/2006/relationships/hyperlink" Target="https://ar2020.kmg.kz/ru/strategic-report/operating/reserves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www.kazatomprom.kz/ru/page/dochernie_i_zavisimie_kompanii" TargetMode="External"/><Relationship Id="rId15" Type="http://schemas.openxmlformats.org/officeDocument/2006/relationships/hyperlink" Target="https://www.spk-baikonur.kz/" TargetMode="External"/><Relationship Id="rId23" Type="http://schemas.openxmlformats.org/officeDocument/2006/relationships/hyperlink" Target="https://opi.dfo.kz/p/ru/DfoObjects/objects/teaser-view/25916?OptionName=ExtraData" TargetMode="External"/><Relationship Id="rId28" Type="http://schemas.openxmlformats.org/officeDocument/2006/relationships/hyperlink" Target="https://opi.dfo.kz/p/ru/DfoObjects/objects/teaser-view/18165644?OptionName=ExtraData" TargetMode="External"/><Relationship Id="rId36" Type="http://schemas.openxmlformats.org/officeDocument/2006/relationships/hyperlink" Target="https://opi.dfo.kz/p/ru/DfoObjects/objects/teaser-view/18650283?OptionName=ExtraData" TargetMode="External"/><Relationship Id="rId49" Type="http://schemas.openxmlformats.org/officeDocument/2006/relationships/hyperlink" Target="https://opi.dfo.kz/p/ru/DfoObjects/objects/teaser-view/6401532?OptionName=ExtraData" TargetMode="External"/><Relationship Id="rId57" Type="http://schemas.openxmlformats.org/officeDocument/2006/relationships/hyperlink" Target="https://kase.kz/files/emitters/MMGZ/mmgzp_2021_rus.pdf" TargetMode="External"/><Relationship Id="rId10" Type="http://schemas.openxmlformats.org/officeDocument/2006/relationships/hyperlink" Target="https://opi.dfo.kz/p/ru/DfoObjects/objects/teaser-view/599370?OptionName=ExtraData" TargetMode="External"/><Relationship Id="rId31" Type="http://schemas.openxmlformats.org/officeDocument/2006/relationships/hyperlink" Target="https://fa-fa.kz/company_info/?bin=130941014271" TargetMode="External"/><Relationship Id="rId44" Type="http://schemas.openxmlformats.org/officeDocument/2006/relationships/hyperlink" Target="https://opi.dfo.kz/p/ru/DfoObjects/objects/teaser-view/18778551?OptionName=ExtraData" TargetMode="External"/><Relationship Id="rId52" Type="http://schemas.openxmlformats.org/officeDocument/2006/relationships/hyperlink" Target="https://opi.dfo.kz/p/ru/DfoObjects/objects/teaser-view/29977?OptionName=ExtraData" TargetMode="External"/><Relationship Id="rId60" Type="http://schemas.openxmlformats.org/officeDocument/2006/relationships/hyperlink" Target="https://www.tengizchevroil.com/ru/home" TargetMode="External"/><Relationship Id="rId65" Type="http://schemas.openxmlformats.org/officeDocument/2006/relationships/hyperlink" Target="http://kazakhmys.kz/ru/contents/item-finotchet2020" TargetMode="External"/><Relationship Id="rId4" Type="http://schemas.openxmlformats.org/officeDocument/2006/relationships/hyperlink" Target="https://opi.dfo.kz/p/ru/DfoObjects/objects/teaser-view/18323747?OptionName=ExtraData" TargetMode="External"/><Relationship Id="rId9" Type="http://schemas.openxmlformats.org/officeDocument/2006/relationships/hyperlink" Target="https://b2bhint.com/ru/company/kz/f-l-kompanii-sajgak-kazahstan-bv--100941010888" TargetMode="External"/><Relationship Id="rId13" Type="http://schemas.openxmlformats.org/officeDocument/2006/relationships/hyperlink" Target="https://opi.dfo.kz/p/ru/DfoObjects/objects/teaser-view/25949?OptionName=ExtraData" TargetMode="External"/><Relationship Id="rId18" Type="http://schemas.openxmlformats.org/officeDocument/2006/relationships/hyperlink" Target="https://opi.dfo.kz/p/ru/DfoObjects/objects/teaser-view/14102405?OptionName=ExtraData" TargetMode="External"/><Relationship Id="rId39" Type="http://schemas.openxmlformats.org/officeDocument/2006/relationships/hyperlink" Target="https://opi.dfo.kz/p/ru/DfoObjects/objects/teaser-view/26115?ElDossierTabId=AuditReports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https://www.imf.org/external/np/sta/gfsm/" TargetMode="External"/><Relationship Id="rId7" Type="http://schemas.openxmlformats.org/officeDocument/2006/relationships/hyperlink" Target="https://eiti.org/ru/document/eiti-summary-data-template" TargetMode="External"/><Relationship Id="rId2" Type="http://schemas.openxmlformats.org/officeDocument/2006/relationships/hyperlink" Target="https://eiti.org/document/standard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mailto:data@eiti.org" TargetMode="External"/><Relationship Id="rId5" Type="http://schemas.openxmlformats.org/officeDocument/2006/relationships/hyperlink" Target="https://eiti.org/ru/document/eiti-summary-data-template" TargetMode="External"/><Relationship Id="rId10" Type="http://schemas.openxmlformats.org/officeDocument/2006/relationships/table" Target="../tables/table3.xml"/><Relationship Id="rId4" Type="http://schemas.openxmlformats.org/officeDocument/2006/relationships/hyperlink" Target="https://eiti.org/summary-data-template" TargetMode="External"/><Relationship Id="rId9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eiti.org/summary-data-template" TargetMode="External"/><Relationship Id="rId7" Type="http://schemas.openxmlformats.org/officeDocument/2006/relationships/table" Target="../tables/table4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ru/document/eiti-summary-data-template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.xml"/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8.xml"/><Relationship Id="rId11" Type="http://schemas.openxmlformats.org/officeDocument/2006/relationships/table" Target="../tables/table13.xml"/><Relationship Id="rId5" Type="http://schemas.openxmlformats.org/officeDocument/2006/relationships/table" Target="../tables/table7.xml"/><Relationship Id="rId10" Type="http://schemas.openxmlformats.org/officeDocument/2006/relationships/table" Target="../tables/table12.xml"/><Relationship Id="rId4" Type="http://schemas.openxmlformats.org/officeDocument/2006/relationships/table" Target="../tables/table6.xml"/><Relationship Id="rId9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G57"/>
  <sheetViews>
    <sheetView showGridLines="0" topLeftCell="A45" zoomScale="124" zoomScaleNormal="124" workbookViewId="0">
      <selection activeCell="C59" sqref="C59"/>
    </sheetView>
  </sheetViews>
  <sheetFormatPr defaultColWidth="4" defaultRowHeight="24" customHeight="1"/>
  <cols>
    <col min="1" max="1" width="4" style="17"/>
    <col min="2" max="2" width="4" style="17" hidden="1" customWidth="1"/>
    <col min="3" max="3" width="76.5703125" style="17" customWidth="1"/>
    <col min="4" max="4" width="2.85546875" style="17" customWidth="1"/>
    <col min="5" max="5" width="56.140625" style="17" customWidth="1"/>
    <col min="6" max="6" width="2.85546875" style="17" customWidth="1"/>
    <col min="7" max="7" width="50.5703125" style="17" customWidth="1"/>
    <col min="8" max="16384" width="4" style="17"/>
  </cols>
  <sheetData>
    <row r="1" spans="3:7" ht="15.75" customHeight="1">
      <c r="C1" s="18"/>
      <c r="D1" s="185"/>
      <c r="E1" s="185"/>
      <c r="F1" s="185"/>
      <c r="G1" s="185"/>
    </row>
    <row r="2" spans="3:7" ht="15">
      <c r="C2" s="185"/>
      <c r="D2" s="185"/>
      <c r="E2" s="185"/>
      <c r="F2" s="185"/>
      <c r="G2" s="185"/>
    </row>
    <row r="3" spans="3:7" ht="15">
      <c r="C3" s="185"/>
      <c r="D3" s="185"/>
      <c r="E3" s="275"/>
      <c r="F3" s="185"/>
      <c r="G3" s="275"/>
    </row>
    <row r="4" spans="3:7" ht="15">
      <c r="C4" s="185"/>
      <c r="D4" s="185"/>
      <c r="E4" s="275" t="s">
        <v>0</v>
      </c>
      <c r="F4" s="185"/>
      <c r="G4" s="276" t="s">
        <v>1</v>
      </c>
    </row>
    <row r="5" spans="3:7" ht="15">
      <c r="C5" s="185"/>
      <c r="D5" s="185"/>
      <c r="E5" s="185"/>
      <c r="F5" s="185"/>
      <c r="G5" s="185"/>
    </row>
    <row r="6" spans="3:7" ht="3.75" customHeight="1">
      <c r="C6" s="185"/>
      <c r="D6" s="185"/>
      <c r="E6" s="185"/>
      <c r="F6" s="185"/>
      <c r="G6" s="185"/>
    </row>
    <row r="7" spans="3:7" ht="3.75" customHeight="1">
      <c r="C7" s="185"/>
      <c r="D7" s="185"/>
      <c r="E7" s="185"/>
      <c r="F7" s="185"/>
      <c r="G7" s="185"/>
    </row>
    <row r="8" spans="3:7" ht="15">
      <c r="C8" s="185"/>
      <c r="D8" s="185"/>
      <c r="E8" s="185"/>
      <c r="F8" s="185"/>
      <c r="G8" s="185"/>
    </row>
    <row r="9" spans="3:7" ht="15">
      <c r="C9" s="37"/>
      <c r="D9" s="38"/>
      <c r="E9" s="38"/>
      <c r="F9" s="277"/>
      <c r="G9" s="277"/>
    </row>
    <row r="10" spans="3:7">
      <c r="C10" s="109" t="s">
        <v>2</v>
      </c>
      <c r="D10" s="278"/>
      <c r="E10" s="278"/>
      <c r="F10" s="277"/>
      <c r="G10" s="277"/>
    </row>
    <row r="11" spans="3:7" ht="15">
      <c r="C11" s="39" t="s">
        <v>3</v>
      </c>
      <c r="D11" s="40"/>
      <c r="E11" s="40"/>
      <c r="F11" s="277"/>
      <c r="G11" s="277"/>
    </row>
    <row r="12" spans="3:7" ht="15">
      <c r="C12" s="37"/>
      <c r="D12" s="38"/>
      <c r="E12" s="38"/>
      <c r="F12" s="277"/>
      <c r="G12" s="277"/>
    </row>
    <row r="13" spans="3:7" ht="15">
      <c r="C13" s="41" t="s">
        <v>4</v>
      </c>
      <c r="D13" s="38"/>
      <c r="E13" s="38"/>
      <c r="F13" s="277"/>
      <c r="G13" s="277"/>
    </row>
    <row r="14" spans="3:7" ht="15">
      <c r="C14" s="353" t="s">
        <v>5</v>
      </c>
      <c r="D14" s="353"/>
      <c r="E14" s="353"/>
      <c r="F14" s="277"/>
      <c r="G14" s="277"/>
    </row>
    <row r="15" spans="3:7" ht="15">
      <c r="C15" s="42"/>
      <c r="D15" s="42"/>
      <c r="E15" s="42"/>
      <c r="F15" s="277"/>
      <c r="G15" s="277"/>
    </row>
    <row r="16" spans="3:7" ht="15">
      <c r="C16" s="43" t="s">
        <v>6</v>
      </c>
      <c r="D16" s="44"/>
      <c r="E16" s="44"/>
      <c r="F16" s="277"/>
      <c r="G16" s="277"/>
    </row>
    <row r="17" spans="3:7" ht="15">
      <c r="C17" s="45" t="s">
        <v>7</v>
      </c>
      <c r="D17" s="44"/>
      <c r="E17" s="44"/>
      <c r="F17" s="277"/>
      <c r="G17" s="277"/>
    </row>
    <row r="18" spans="3:7" ht="15">
      <c r="C18" s="45" t="s">
        <v>8</v>
      </c>
      <c r="D18" s="44"/>
      <c r="E18" s="44"/>
      <c r="F18" s="277"/>
      <c r="G18" s="277"/>
    </row>
    <row r="19" spans="3:7" ht="15">
      <c r="C19" s="357" t="s">
        <v>9</v>
      </c>
      <c r="D19" s="357"/>
      <c r="E19" s="357"/>
      <c r="F19" s="277"/>
      <c r="G19" s="277"/>
    </row>
    <row r="20" spans="3:7" ht="32.1" customHeight="1">
      <c r="C20" s="352" t="s">
        <v>10</v>
      </c>
      <c r="D20" s="352"/>
      <c r="E20" s="352"/>
      <c r="F20" s="277"/>
      <c r="G20" s="277"/>
    </row>
    <row r="21" spans="3:7" ht="15">
      <c r="C21" s="44"/>
      <c r="D21" s="44"/>
      <c r="E21" s="44"/>
      <c r="F21" s="277"/>
      <c r="G21" s="277"/>
    </row>
    <row r="22" spans="3:7" ht="15">
      <c r="C22" s="43" t="s">
        <v>11</v>
      </c>
      <c r="D22" s="45"/>
      <c r="E22" s="45"/>
      <c r="F22" s="277"/>
      <c r="G22" s="277"/>
    </row>
    <row r="23" spans="3:7" ht="15">
      <c r="C23" s="45"/>
      <c r="D23" s="45"/>
      <c r="E23" s="45"/>
      <c r="F23" s="277"/>
      <c r="G23" s="277"/>
    </row>
    <row r="24" spans="3:7" ht="15">
      <c r="C24" s="46"/>
      <c r="D24" s="278"/>
      <c r="E24" s="278"/>
      <c r="F24" s="277"/>
      <c r="G24" s="277"/>
    </row>
    <row r="25" spans="3:7" ht="15">
      <c r="C25" s="47" t="s">
        <v>12</v>
      </c>
      <c r="D25" s="278"/>
      <c r="E25" s="278"/>
      <c r="F25" s="277"/>
      <c r="G25" s="277"/>
    </row>
    <row r="26" spans="3:7" ht="15">
      <c r="C26" s="48"/>
      <c r="D26" s="278"/>
      <c r="E26" s="278"/>
      <c r="F26" s="277"/>
      <c r="G26" s="277"/>
    </row>
    <row r="27" spans="3:7" ht="15">
      <c r="C27" s="49" t="s">
        <v>13</v>
      </c>
      <c r="D27" s="278"/>
      <c r="E27" s="278"/>
      <c r="F27" s="277"/>
      <c r="G27" s="277"/>
    </row>
    <row r="28" spans="3:7" ht="15">
      <c r="C28" s="49" t="s">
        <v>14</v>
      </c>
      <c r="D28" s="278"/>
      <c r="E28" s="278"/>
      <c r="F28" s="277"/>
      <c r="G28" s="277"/>
    </row>
    <row r="29" spans="3:7" ht="15">
      <c r="C29" s="49" t="s">
        <v>15</v>
      </c>
      <c r="D29" s="278"/>
      <c r="E29" s="278"/>
      <c r="F29" s="277"/>
      <c r="G29" s="277"/>
    </row>
    <row r="30" spans="3:7" ht="15">
      <c r="C30" s="49" t="s">
        <v>16</v>
      </c>
      <c r="D30" s="278"/>
      <c r="E30" s="278"/>
      <c r="F30" s="277"/>
      <c r="G30" s="277"/>
    </row>
    <row r="31" spans="3:7" ht="15">
      <c r="C31" s="49" t="s">
        <v>17</v>
      </c>
      <c r="D31" s="278"/>
      <c r="E31" s="278"/>
      <c r="F31" s="277"/>
      <c r="G31" s="277"/>
    </row>
    <row r="32" spans="3:7" ht="15">
      <c r="C32" s="46"/>
      <c r="D32" s="46"/>
      <c r="E32" s="46"/>
      <c r="F32" s="277"/>
      <c r="G32" s="277"/>
    </row>
    <row r="33" spans="3:7" ht="15">
      <c r="C33" s="349" t="s">
        <v>18</v>
      </c>
      <c r="D33" s="350"/>
      <c r="E33" s="350"/>
      <c r="F33" s="350"/>
      <c r="G33" s="350"/>
    </row>
    <row r="34" spans="3:7" s="19" customFormat="1" ht="15">
      <c r="C34" s="20"/>
      <c r="D34" s="20"/>
      <c r="E34" s="21"/>
      <c r="F34" s="279"/>
      <c r="G34" s="279"/>
    </row>
    <row r="35" spans="3:7" ht="30">
      <c r="C35" s="50" t="s">
        <v>19</v>
      </c>
      <c r="D35" s="185"/>
      <c r="E35" s="187" t="s">
        <v>20</v>
      </c>
      <c r="F35" s="185"/>
      <c r="G35" s="191" t="s">
        <v>21</v>
      </c>
    </row>
    <row r="36" spans="3:7" s="19" customFormat="1" ht="15">
      <c r="C36" s="23"/>
      <c r="D36" s="279"/>
      <c r="E36" s="23"/>
      <c r="F36" s="279"/>
      <c r="G36" s="23"/>
    </row>
    <row r="37" spans="3:7" ht="15">
      <c r="C37" s="43" t="s">
        <v>22</v>
      </c>
      <c r="D37" s="46"/>
      <c r="E37" s="51"/>
      <c r="F37" s="277"/>
      <c r="G37" s="277"/>
    </row>
    <row r="38" spans="3:7" ht="15">
      <c r="C38" s="24"/>
      <c r="D38" s="24"/>
      <c r="E38" s="25"/>
      <c r="F38" s="185"/>
      <c r="G38" s="185"/>
    </row>
    <row r="40" spans="3:7" ht="15.6" customHeight="1">
      <c r="C40" s="52" t="s">
        <v>23</v>
      </c>
      <c r="D40" s="26"/>
      <c r="E40" s="55" t="s">
        <v>24</v>
      </c>
      <c r="F40" s="56"/>
      <c r="G40" s="57"/>
    </row>
    <row r="41" spans="3:7" ht="43.5" customHeight="1">
      <c r="C41" s="53" t="s">
        <v>25</v>
      </c>
      <c r="D41" s="26"/>
      <c r="E41" s="58" t="s">
        <v>26</v>
      </c>
      <c r="F41" s="59"/>
      <c r="G41" s="60"/>
    </row>
    <row r="42" spans="3:7" ht="39.950000000000003" customHeight="1">
      <c r="C42" s="53" t="s">
        <v>27</v>
      </c>
      <c r="D42" s="26"/>
      <c r="E42" s="61" t="s">
        <v>28</v>
      </c>
      <c r="F42" s="59"/>
      <c r="G42" s="60"/>
    </row>
    <row r="43" spans="3:7" ht="24" customHeight="1">
      <c r="C43" s="53" t="s">
        <v>29</v>
      </c>
      <c r="D43" s="26"/>
      <c r="E43" s="58" t="s">
        <v>30</v>
      </c>
      <c r="F43" s="59"/>
      <c r="G43" s="60"/>
    </row>
    <row r="44" spans="3:7" ht="48" customHeight="1">
      <c r="C44" s="54" t="s">
        <v>31</v>
      </c>
      <c r="D44" s="26"/>
      <c r="E44" s="62" t="s">
        <v>32</v>
      </c>
      <c r="F44" s="63"/>
      <c r="G44" s="64"/>
    </row>
    <row r="45" spans="3:7" ht="12" customHeight="1" thickBot="1">
      <c r="C45" s="185"/>
      <c r="D45" s="185"/>
      <c r="E45" s="185"/>
      <c r="F45" s="185"/>
      <c r="G45" s="185"/>
    </row>
    <row r="46" spans="3:7" ht="15.6" thickBot="1">
      <c r="C46" s="354" t="s">
        <v>33</v>
      </c>
      <c r="D46" s="355"/>
      <c r="E46" s="355"/>
      <c r="F46" s="355"/>
      <c r="G46" s="356"/>
    </row>
    <row r="47" spans="3:7" ht="15.6" thickBot="1">
      <c r="C47" s="351" t="s">
        <v>34</v>
      </c>
      <c r="D47" s="351"/>
      <c r="E47" s="351"/>
      <c r="F47" s="351"/>
      <c r="G47" s="351"/>
    </row>
    <row r="48" spans="3:7" ht="15.6" thickBot="1">
      <c r="C48" s="24"/>
      <c r="D48" s="24"/>
      <c r="E48" s="24"/>
      <c r="F48" s="24"/>
      <c r="G48" s="185"/>
    </row>
    <row r="49" spans="2:7" ht="15">
      <c r="B49" s="185"/>
      <c r="C49" s="27" t="s">
        <v>35</v>
      </c>
      <c r="D49" s="28"/>
      <c r="E49" s="29"/>
      <c r="F49" s="28"/>
      <c r="G49" s="28"/>
    </row>
    <row r="50" spans="2:7" ht="15">
      <c r="B50" s="185"/>
      <c r="C50" s="348" t="s">
        <v>36</v>
      </c>
      <c r="D50" s="348"/>
      <c r="E50" s="348"/>
      <c r="F50" s="348"/>
      <c r="G50" s="348"/>
    </row>
    <row r="51" spans="2:7" ht="15">
      <c r="B51" s="30" t="s">
        <v>37</v>
      </c>
      <c r="C51" s="31" t="s">
        <v>38</v>
      </c>
      <c r="D51" s="30"/>
      <c r="E51" s="32"/>
      <c r="F51" s="30"/>
      <c r="G51" s="33"/>
    </row>
    <row r="52" spans="2:7" ht="15">
      <c r="B52" s="185"/>
      <c r="C52" s="185"/>
      <c r="D52" s="185"/>
      <c r="E52" s="185"/>
      <c r="F52" s="185"/>
      <c r="G52" s="185"/>
    </row>
    <row r="53" spans="2:7" ht="15">
      <c r="B53" s="185"/>
      <c r="C53" s="185"/>
      <c r="D53" s="185"/>
      <c r="E53" s="185"/>
      <c r="F53" s="185"/>
      <c r="G53" s="185"/>
    </row>
    <row r="54" spans="2:7" ht="15">
      <c r="B54" s="185"/>
      <c r="C54" s="185"/>
      <c r="D54" s="185"/>
      <c r="E54" s="185"/>
      <c r="F54" s="185"/>
      <c r="G54" s="185"/>
    </row>
    <row r="55" spans="2:7" ht="15">
      <c r="B55" s="185"/>
      <c r="C55" s="185"/>
      <c r="D55" s="185"/>
      <c r="E55" s="185"/>
      <c r="F55" s="185"/>
      <c r="G55" s="185"/>
    </row>
    <row r="56" spans="2:7" ht="15">
      <c r="B56" s="185"/>
      <c r="C56" s="185"/>
      <c r="D56" s="185"/>
      <c r="E56" s="185"/>
      <c r="F56" s="185"/>
      <c r="G56" s="185"/>
    </row>
    <row r="57" spans="2:7" ht="15">
      <c r="B57" s="185"/>
      <c r="C57" s="185"/>
      <c r="D57" s="185"/>
      <c r="E57" s="185"/>
      <c r="F57" s="185"/>
      <c r="G57" s="185"/>
    </row>
  </sheetData>
  <mergeCells count="7">
    <mergeCell ref="C50:G50"/>
    <mergeCell ref="C33:G33"/>
    <mergeCell ref="C47:G47"/>
    <mergeCell ref="C20:E20"/>
    <mergeCell ref="C14:E14"/>
    <mergeCell ref="C46:G46"/>
    <mergeCell ref="C19:E19"/>
  </mergeCells>
  <dataValidations count="2">
    <dataValidation type="whole" errorStyle="warning" allowBlank="1" showInputMessage="1" showErrorMessage="1" errorTitle="Не изменяйте эту ячейку" error="Ввод данных осуществляется Международным Секретариатом" sqref="G4" xr:uid="{00000000-0002-0000-0000-000000000000}">
      <formula1>444</formula1>
      <formula2>555</formula2>
    </dataValidation>
    <dataValidation type="whole" allowBlank="1" showInputMessage="1" showErrorMessage="1" errorTitle="Не изменяйте эти ячейки" error="Не изменяйте эти ячейки" sqref="C4:F52 G5:G52 C1:G3" xr:uid="{00000000-0002-0000-0000-000001000000}">
      <formula1>10000</formula1>
      <formula2>50000</formula2>
    </dataValidation>
  </dataValidations>
  <hyperlinks>
    <hyperlink ref="C47:G47" r:id="rId1" display="Give us your feedback or report a conflict in the data! Write to us at  data@eiti.org" xr:uid="{00000000-0004-0000-0000-000000000000}"/>
    <hyperlink ref="G47" r:id="rId2" display="Give us your feedback or report a conflict in the data! Write to us at  data@eiti.org" xr:uid="{00000000-0004-0000-0000-000001000000}"/>
    <hyperlink ref="E47:F47" r:id="rId3" display="Give us your feedback or report a conflict in the data! Write to us at  data@eiti.org" xr:uid="{00000000-0004-0000-0000-000002000000}"/>
    <hyperlink ref="F47" r:id="rId4" display="Give us your feedback or report a conflict in the data! Write to us at  data@eiti.org" xr:uid="{00000000-0004-0000-0000-000003000000}"/>
    <hyperlink ref="C46:G46" r:id="rId5" display="For the latest version of Summary data templates, see  https://eiti.org/summary-data-template" xr:uid="{00000000-0004-0000-0000-000004000000}"/>
    <hyperlink ref="C19:E19" r:id="rId6" display="3. Этот лист данных следует представить вместе с Отчетом ИПДО. Отправьте его в Международный Секретариат: data@eiti.org " xr:uid="{00000000-0004-0000-0000-000005000000}"/>
    <hyperlink ref="F46" r:id="rId7" display="Curious about your country? Check if you country implements the EITI Standard at  https://eiti.org/countries" xr:uid="{00000000-0004-0000-0000-000006000000}"/>
    <hyperlink ref="E46:F46" r:id="rId8" display="Curious about your country? Check if you country implements the EITI Standard at  https://eiti.org/countries" xr:uid="{00000000-0004-0000-0000-000007000000}"/>
    <hyperlink ref="G46" r:id="rId9" display="Curious about your country? Check if you country implements the EITI Standard at  https://eiti.org/countries" xr:uid="{00000000-0004-0000-0000-000008000000}"/>
    <hyperlink ref="C46:G46" r:id="rId10" display="For the latest version of Summary data templates, see  https://eiti.org/summary-data-template" xr:uid="{00000000-0004-0000-0000-000009000000}"/>
    <hyperlink ref="C33:D33" r:id="rId11" display="The International Secretariat can provide advice and support on request. Please contact " xr:uid="{00000000-0004-0000-0000-00000A000000}"/>
    <hyperlink ref="C20:E20" r:id="rId12" display="4. Данные будут использоваться для заполнения глобального репозитория данных ИПДО, доступного на международном веб-сайте ИПДО: https://eiti.org/ru/data. Вы получите обратно файл, который будет пригоден для публикации там, где вы предпочтете. " xr:uid="{00000000-0004-0000-0000-00000B000000}"/>
  </hyperlinks>
  <pageMargins left="0.7" right="0.7" top="0.75" bottom="0.75" header="0.3" footer="0.3"/>
  <pageSetup paperSize="9" orientation="portrait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95"/>
  <sheetViews>
    <sheetView showGridLines="0" topLeftCell="A53" zoomScale="112" zoomScaleNormal="112" workbookViewId="0">
      <selection activeCell="E69" sqref="E69"/>
    </sheetView>
  </sheetViews>
  <sheetFormatPr defaultColWidth="4" defaultRowHeight="24" customHeight="1"/>
  <cols>
    <col min="1" max="1" width="4" style="7"/>
    <col min="2" max="2" width="4" style="7" hidden="1" customWidth="1"/>
    <col min="3" max="3" width="75" style="7" bestFit="1" customWidth="1"/>
    <col min="4" max="4" width="2.85546875" style="7" customWidth="1"/>
    <col min="5" max="5" width="44.42578125" style="7" bestFit="1" customWidth="1"/>
    <col min="6" max="6" width="2.85546875" style="7" customWidth="1"/>
    <col min="7" max="7" width="40.140625" style="7" bestFit="1" customWidth="1"/>
    <col min="8" max="16384" width="4" style="7"/>
  </cols>
  <sheetData>
    <row r="1" spans="1:7" ht="16.149999999999999"/>
    <row r="2" spans="1:7" ht="16.149999999999999">
      <c r="C2" s="362" t="s">
        <v>39</v>
      </c>
      <c r="D2" s="362"/>
      <c r="E2" s="362"/>
      <c r="F2" s="362"/>
      <c r="G2" s="362"/>
    </row>
    <row r="3" spans="1:7" s="166" customFormat="1">
      <c r="C3" s="363" t="s">
        <v>40</v>
      </c>
      <c r="D3" s="363"/>
      <c r="E3" s="363"/>
      <c r="F3" s="363"/>
      <c r="G3" s="363"/>
    </row>
    <row r="4" spans="1:7" ht="12.75" customHeight="1">
      <c r="C4" s="364" t="s">
        <v>41</v>
      </c>
      <c r="D4" s="364"/>
      <c r="E4" s="364"/>
      <c r="F4" s="364"/>
      <c r="G4" s="364"/>
    </row>
    <row r="5" spans="1:7" ht="12.75" customHeight="1">
      <c r="C5" s="365" t="s">
        <v>42</v>
      </c>
      <c r="D5" s="365"/>
      <c r="E5" s="365"/>
      <c r="F5" s="365"/>
      <c r="G5" s="365"/>
    </row>
    <row r="6" spans="1:7" ht="12.75" customHeight="1">
      <c r="C6" s="365" t="s">
        <v>43</v>
      </c>
      <c r="D6" s="365"/>
      <c r="E6" s="365"/>
      <c r="F6" s="365"/>
      <c r="G6" s="365"/>
    </row>
    <row r="7" spans="1:7" ht="12.75" customHeight="1">
      <c r="C7" s="361" t="s">
        <v>44</v>
      </c>
      <c r="D7" s="361"/>
      <c r="E7" s="361"/>
      <c r="F7" s="361"/>
      <c r="G7" s="361"/>
    </row>
    <row r="8" spans="1:7" ht="16.149999999999999">
      <c r="C8" s="185"/>
      <c r="D8" s="65"/>
      <c r="E8" s="65"/>
      <c r="F8" s="185"/>
      <c r="G8" s="185"/>
    </row>
    <row r="9" spans="1:7" ht="30">
      <c r="C9" s="50" t="s">
        <v>45</v>
      </c>
      <c r="D9" s="279"/>
      <c r="E9" s="187" t="s">
        <v>46</v>
      </c>
      <c r="F9" s="279"/>
      <c r="G9" s="191" t="s">
        <v>21</v>
      </c>
    </row>
    <row r="10" spans="1:7" ht="16.149999999999999">
      <c r="C10" s="185"/>
      <c r="D10" s="65"/>
      <c r="E10" s="65"/>
      <c r="F10" s="185"/>
      <c r="G10" s="185"/>
    </row>
    <row r="11" spans="1:7" s="166" customFormat="1">
      <c r="B11" s="168"/>
      <c r="C11" s="176" t="s">
        <v>47</v>
      </c>
      <c r="E11" s="167"/>
    </row>
    <row r="12" spans="1:7" ht="19.149999999999999" thickBot="1">
      <c r="A12" s="13"/>
      <c r="B12" s="13"/>
      <c r="C12" s="177" t="s">
        <v>48</v>
      </c>
      <c r="D12" s="178"/>
      <c r="E12" s="179" t="s">
        <v>49</v>
      </c>
      <c r="F12" s="178"/>
      <c r="G12" s="180" t="s">
        <v>50</v>
      </c>
    </row>
    <row r="13" spans="1:7" ht="16.899999999999999" thickBot="1">
      <c r="B13" s="14"/>
      <c r="C13" s="66" t="s">
        <v>51</v>
      </c>
      <c r="D13" s="280"/>
      <c r="E13" s="67"/>
      <c r="F13" s="280"/>
      <c r="G13" s="67"/>
    </row>
    <row r="14" spans="1:7" ht="16.149999999999999">
      <c r="A14" s="9"/>
      <c r="B14" s="9" t="s">
        <v>37</v>
      </c>
      <c r="C14" s="68" t="s">
        <v>52</v>
      </c>
      <c r="D14" s="30"/>
      <c r="E14" s="101" t="s">
        <v>53</v>
      </c>
      <c r="F14" s="30"/>
      <c r="G14" s="69"/>
    </row>
    <row r="15" spans="1:7" ht="16.149999999999999">
      <c r="A15" s="9"/>
      <c r="B15" s="9" t="s">
        <v>37</v>
      </c>
      <c r="C15" s="68" t="s">
        <v>54</v>
      </c>
      <c r="D15" s="30"/>
      <c r="E15" s="71" t="str">
        <f>IFERROR(VLOOKUP($E$14,Table1_Country_codes_and_currencies[],3,FALSE),"")</f>
        <v>KAZ</v>
      </c>
      <c r="F15" s="30"/>
      <c r="G15" s="69"/>
    </row>
    <row r="16" spans="1:7" ht="16.149999999999999">
      <c r="B16" s="9" t="s">
        <v>37</v>
      </c>
      <c r="C16" s="68" t="s">
        <v>55</v>
      </c>
      <c r="D16" s="30"/>
      <c r="E16" s="71" t="str">
        <f>IFERROR(VLOOKUP($E$14,Table1_Country_codes_and_currencies[],7,FALSE),"")</f>
        <v>Kazakhstani Tenge</v>
      </c>
      <c r="F16" s="30"/>
      <c r="G16" s="69"/>
    </row>
    <row r="17" spans="1:7" ht="16.899999999999999" thickBot="1">
      <c r="B17" s="9" t="s">
        <v>37</v>
      </c>
      <c r="C17" s="75" t="s">
        <v>56</v>
      </c>
      <c r="D17" s="72"/>
      <c r="E17" s="73" t="str">
        <f>IFERROR(VLOOKUP($E$14,Table1_Country_codes_and_currencies[],5,FALSE),"")</f>
        <v>KZT</v>
      </c>
      <c r="F17" s="72"/>
      <c r="G17" s="74"/>
    </row>
    <row r="18" spans="1:7" ht="16.899999999999999" thickBot="1">
      <c r="B18" s="14"/>
      <c r="C18" s="66" t="s">
        <v>57</v>
      </c>
      <c r="D18" s="280"/>
      <c r="E18" s="67"/>
      <c r="F18" s="280"/>
      <c r="G18" s="67"/>
    </row>
    <row r="19" spans="1:7" ht="16.149999999999999">
      <c r="A19" s="9"/>
      <c r="B19" s="9" t="s">
        <v>58</v>
      </c>
      <c r="C19" s="68" t="s">
        <v>59</v>
      </c>
      <c r="D19" s="30"/>
      <c r="E19" s="102">
        <v>44197</v>
      </c>
      <c r="F19" s="30"/>
      <c r="G19" s="69"/>
    </row>
    <row r="20" spans="1:7" ht="16.899999999999999" thickBot="1">
      <c r="A20" s="9"/>
      <c r="B20" s="9" t="s">
        <v>58</v>
      </c>
      <c r="C20" s="75" t="s">
        <v>60</v>
      </c>
      <c r="D20" s="72"/>
      <c r="E20" s="102">
        <v>44561</v>
      </c>
      <c r="F20" s="72"/>
      <c r="G20" s="74"/>
    </row>
    <row r="21" spans="1:7" ht="16.899999999999999" thickBot="1">
      <c r="B21" s="14"/>
      <c r="C21" s="66" t="s">
        <v>61</v>
      </c>
      <c r="D21" s="280"/>
      <c r="E21" s="281"/>
      <c r="F21" s="280"/>
      <c r="G21" s="67"/>
    </row>
    <row r="22" spans="1:7" ht="16.149999999999999">
      <c r="B22" s="9" t="s">
        <v>62</v>
      </c>
      <c r="C22" s="76" t="s">
        <v>63</v>
      </c>
      <c r="D22" s="30"/>
      <c r="E22" s="101" t="s">
        <v>64</v>
      </c>
      <c r="F22" s="30"/>
      <c r="G22" s="69"/>
    </row>
    <row r="23" spans="1:7" ht="16.149999999999999">
      <c r="A23" s="9"/>
      <c r="B23" s="9" t="s">
        <v>62</v>
      </c>
      <c r="C23" s="68" t="s">
        <v>65</v>
      </c>
      <c r="D23" s="30"/>
      <c r="E23" s="103" t="s">
        <v>66</v>
      </c>
      <c r="F23" s="30"/>
      <c r="G23" s="69"/>
    </row>
    <row r="24" spans="1:7" ht="16.149999999999999">
      <c r="B24" s="9" t="s">
        <v>62</v>
      </c>
      <c r="C24" s="68" t="s">
        <v>67</v>
      </c>
      <c r="D24" s="30"/>
      <c r="E24" s="104" t="str">
        <f>IF(OR($E$22=Lists!$I$4,$E$22=Lists!$I$5),"&lt;Date in this format: YYYY-MM-DD&gt;","")</f>
        <v>&lt;Date in this format: YYYY-MM-DD&gt;</v>
      </c>
      <c r="F24" s="30"/>
      <c r="G24" s="69"/>
    </row>
    <row r="25" spans="1:7" ht="16.149999999999999">
      <c r="A25" s="9"/>
      <c r="B25" s="9" t="s">
        <v>62</v>
      </c>
      <c r="C25" s="68" t="s">
        <v>68</v>
      </c>
      <c r="D25" s="30"/>
      <c r="E25" s="105" t="str">
        <f>IF(OR($E$22=Lists!$I$4,$E$22=Lists!$I$5),"&lt;URL&gt;","")</f>
        <v>&lt;URL&gt;</v>
      </c>
      <c r="F25" s="30"/>
      <c r="G25" s="69"/>
    </row>
    <row r="26" spans="1:7" ht="30">
      <c r="B26" s="9" t="s">
        <v>62</v>
      </c>
      <c r="C26" s="77" t="s">
        <v>69</v>
      </c>
      <c r="D26" s="78"/>
      <c r="E26" s="103" t="s">
        <v>64</v>
      </c>
      <c r="F26" s="78"/>
      <c r="G26" s="79"/>
    </row>
    <row r="27" spans="1:7" ht="16.149999999999999">
      <c r="B27" s="9" t="s">
        <v>62</v>
      </c>
      <c r="C27" s="68" t="s">
        <v>70</v>
      </c>
      <c r="D27" s="30"/>
      <c r="E27" s="104" t="str">
        <f>IF(OR($E$26=Lists!$I$4,$E$26=Lists!$I$5),"&lt;Date in this format: YYYY-MM-DD&gt;","")</f>
        <v>&lt;Date in this format: YYYY-MM-DD&gt;</v>
      </c>
      <c r="F27" s="30"/>
      <c r="G27" s="80"/>
    </row>
    <row r="28" spans="1:7" ht="16.149999999999999">
      <c r="A28" s="9"/>
      <c r="B28" s="9" t="s">
        <v>62</v>
      </c>
      <c r="C28" s="68" t="s">
        <v>71</v>
      </c>
      <c r="D28" s="30"/>
      <c r="E28" s="105" t="str">
        <f>IF(OR($E$26=Lists!$I$4,$E$26=Lists!$I$5),"&lt;URL&gt;","")</f>
        <v>&lt;URL&gt;</v>
      </c>
      <c r="F28" s="30"/>
      <c r="G28" s="80"/>
    </row>
    <row r="29" spans="1:7" ht="16.149999999999999">
      <c r="B29" s="9" t="s">
        <v>62</v>
      </c>
      <c r="C29" s="77" t="s">
        <v>72</v>
      </c>
      <c r="D29" s="78"/>
      <c r="E29" s="103" t="s">
        <v>73</v>
      </c>
      <c r="F29" s="81"/>
      <c r="G29" s="82"/>
    </row>
    <row r="30" spans="1:7" ht="16.149999999999999">
      <c r="A30" s="9"/>
      <c r="B30" s="9" t="s">
        <v>62</v>
      </c>
      <c r="C30" s="68" t="s">
        <v>74</v>
      </c>
      <c r="D30" s="30"/>
      <c r="E30" s="104" t="str">
        <f>IF(OR($E$29=Lists!$I$4,$E$29=Lists!$I$5),"&lt;Date in this format: YYYY-MM-DD&gt;","")</f>
        <v/>
      </c>
      <c r="F30" s="30"/>
      <c r="G30" s="69"/>
    </row>
    <row r="31" spans="1:7" ht="16.899999999999999" thickBot="1">
      <c r="A31" s="9"/>
      <c r="B31" s="9" t="s">
        <v>62</v>
      </c>
      <c r="C31" s="68" t="s">
        <v>75</v>
      </c>
      <c r="D31" s="83"/>
      <c r="E31" s="106" t="str">
        <f>IF(OR($E$29=Lists!$I$4,$E$29=Lists!$I$5),"&lt;URL&gt;","")</f>
        <v/>
      </c>
      <c r="F31" s="72"/>
      <c r="G31" s="84"/>
    </row>
    <row r="32" spans="1:7" ht="15.95" customHeight="1" thickBot="1">
      <c r="C32" s="175" t="s">
        <v>76</v>
      </c>
      <c r="D32" s="282"/>
      <c r="E32" s="32"/>
      <c r="F32" s="283"/>
      <c r="G32" s="33"/>
    </row>
    <row r="33" spans="1:15" ht="16.149999999999999">
      <c r="A33" s="9"/>
      <c r="B33" s="11"/>
      <c r="C33" s="85" t="s">
        <v>77</v>
      </c>
      <c r="D33" s="30"/>
      <c r="E33" s="107" t="s">
        <v>78</v>
      </c>
      <c r="F33" s="185"/>
      <c r="G33" s="86" t="str">
        <f>IF(OR($E$29=Lists!$I$4,$E$29=Lists!$I$5),"&lt;URL&gt;","")</f>
        <v/>
      </c>
    </row>
    <row r="34" spans="1:15" ht="16.5">
      <c r="B34" s="9" t="s">
        <v>79</v>
      </c>
      <c r="C34" s="87" t="s">
        <v>80</v>
      </c>
      <c r="D34" s="72"/>
      <c r="E34" s="347" t="s">
        <v>81</v>
      </c>
      <c r="F34" s="280"/>
      <c r="G34" s="88"/>
    </row>
    <row r="35" spans="1:15" ht="18" customHeight="1" thickBot="1">
      <c r="A35" s="9"/>
      <c r="B35" s="9" t="s">
        <v>79</v>
      </c>
      <c r="C35" s="66" t="s">
        <v>82</v>
      </c>
      <c r="D35" s="280"/>
      <c r="E35" s="283"/>
      <c r="F35" s="280"/>
      <c r="G35" s="283"/>
    </row>
    <row r="36" spans="1:15" ht="15.6" customHeight="1">
      <c r="B36" s="9" t="s">
        <v>79</v>
      </c>
      <c r="C36" s="70" t="s">
        <v>83</v>
      </c>
      <c r="D36" s="30"/>
      <c r="E36" s="71"/>
      <c r="F36" s="30"/>
      <c r="G36" s="30"/>
    </row>
    <row r="37" spans="1:15" ht="16.5" customHeight="1">
      <c r="A37" s="9"/>
      <c r="B37" s="9" t="s">
        <v>79</v>
      </c>
      <c r="C37" s="89" t="s">
        <v>84</v>
      </c>
      <c r="D37" s="30"/>
      <c r="E37" s="103" t="s">
        <v>85</v>
      </c>
      <c r="F37" s="30"/>
      <c r="G37" s="80"/>
    </row>
    <row r="38" spans="1:15" ht="16.5" customHeight="1">
      <c r="A38" s="9"/>
      <c r="B38" s="9" t="s">
        <v>79</v>
      </c>
      <c r="C38" s="89" t="s">
        <v>86</v>
      </c>
      <c r="D38" s="30"/>
      <c r="E38" s="103" t="s">
        <v>85</v>
      </c>
      <c r="F38" s="30"/>
      <c r="G38" s="80"/>
    </row>
    <row r="39" spans="1:15" ht="15.6" customHeight="1">
      <c r="B39" s="9" t="s">
        <v>79</v>
      </c>
      <c r="C39" s="89" t="s">
        <v>87</v>
      </c>
      <c r="D39" s="30"/>
      <c r="E39" s="103" t="s">
        <v>85</v>
      </c>
      <c r="F39" s="30"/>
      <c r="G39" s="80"/>
    </row>
    <row r="40" spans="1:15" ht="18" customHeight="1">
      <c r="B40" s="9" t="s">
        <v>79</v>
      </c>
      <c r="C40" s="89" t="s">
        <v>88</v>
      </c>
      <c r="D40" s="30"/>
      <c r="E40" s="103"/>
      <c r="F40" s="30"/>
      <c r="G40" s="80"/>
    </row>
    <row r="41" spans="1:15" ht="16.149999999999999">
      <c r="B41" s="9" t="s">
        <v>79</v>
      </c>
      <c r="C41" s="90" t="s">
        <v>89</v>
      </c>
      <c r="D41" s="30"/>
      <c r="E41" s="103"/>
      <c r="F41" s="30"/>
      <c r="G41" s="80"/>
    </row>
    <row r="42" spans="1:15" ht="16.149999999999999">
      <c r="B42" s="9" t="s">
        <v>79</v>
      </c>
      <c r="C42" s="89" t="s">
        <v>90</v>
      </c>
      <c r="D42" s="30"/>
      <c r="E42" s="103">
        <v>5</v>
      </c>
      <c r="F42" s="30"/>
      <c r="G42" s="80"/>
    </row>
    <row r="43" spans="1:15" ht="16.149999999999999">
      <c r="B43" s="9" t="s">
        <v>79</v>
      </c>
      <c r="C43" s="89" t="s">
        <v>91</v>
      </c>
      <c r="D43" s="91"/>
      <c r="E43" s="103">
        <v>699</v>
      </c>
      <c r="F43" s="30"/>
      <c r="G43" s="92"/>
      <c r="O43" s="9"/>
    </row>
    <row r="44" spans="1:15" ht="16.149999999999999">
      <c r="B44" s="9" t="s">
        <v>79</v>
      </c>
      <c r="C44" s="93" t="s">
        <v>92</v>
      </c>
      <c r="D44" s="30"/>
      <c r="E44" s="108" t="s">
        <v>93</v>
      </c>
      <c r="F44" s="78"/>
      <c r="G44" s="80"/>
    </row>
    <row r="45" spans="1:15" ht="16.149999999999999">
      <c r="B45" s="9" t="s">
        <v>79</v>
      </c>
      <c r="C45" s="94" t="s">
        <v>94</v>
      </c>
      <c r="D45" s="30"/>
      <c r="E45" s="264">
        <v>426.03</v>
      </c>
      <c r="F45" s="30"/>
      <c r="G45" s="80" t="s">
        <v>95</v>
      </c>
    </row>
    <row r="46" spans="1:15" ht="16.899999999999999" thickBot="1">
      <c r="B46" s="9" t="s">
        <v>79</v>
      </c>
      <c r="C46" s="173" t="s">
        <v>96</v>
      </c>
      <c r="D46" s="72"/>
      <c r="E46" s="174" t="s">
        <v>97</v>
      </c>
      <c r="F46" s="72"/>
      <c r="G46" s="115"/>
    </row>
    <row r="47" spans="1:15" s="13" customFormat="1" ht="16.899999999999999" thickBot="1">
      <c r="A47" s="7"/>
      <c r="B47" s="9" t="s">
        <v>79</v>
      </c>
      <c r="C47" s="171" t="s">
        <v>98</v>
      </c>
      <c r="D47" s="72"/>
      <c r="E47" s="172"/>
      <c r="F47" s="72"/>
      <c r="G47" s="115"/>
    </row>
    <row r="48" spans="1:15" ht="15.6" customHeight="1">
      <c r="B48" s="9" t="s">
        <v>79</v>
      </c>
      <c r="C48" s="89" t="s">
        <v>99</v>
      </c>
      <c r="D48" s="30"/>
      <c r="E48" s="103" t="s">
        <v>64</v>
      </c>
      <c r="F48" s="30"/>
      <c r="G48" s="80"/>
    </row>
    <row r="49" spans="1:7" s="9" customFormat="1" ht="16.149999999999999">
      <c r="A49" s="7"/>
      <c r="C49" s="89" t="s">
        <v>100</v>
      </c>
      <c r="D49" s="30"/>
      <c r="E49" s="103" t="s">
        <v>85</v>
      </c>
      <c r="F49" s="30"/>
      <c r="G49" s="80"/>
    </row>
    <row r="50" spans="1:7" s="9" customFormat="1" ht="15.6" customHeight="1">
      <c r="A50" s="7"/>
      <c r="C50" s="89" t="s">
        <v>101</v>
      </c>
      <c r="D50" s="30"/>
      <c r="E50" s="103" t="s">
        <v>64</v>
      </c>
      <c r="F50" s="30"/>
      <c r="G50" s="80"/>
    </row>
    <row r="51" spans="1:7" ht="16.899999999999999" thickBot="1">
      <c r="B51" s="9"/>
      <c r="C51" s="113" t="s">
        <v>102</v>
      </c>
      <c r="D51" s="72"/>
      <c r="E51" s="114" t="s">
        <v>73</v>
      </c>
      <c r="F51" s="72"/>
      <c r="G51" s="115"/>
    </row>
    <row r="52" spans="1:7" ht="16.899999999999999" thickBot="1">
      <c r="B52" s="9"/>
      <c r="C52" s="110" t="s">
        <v>103</v>
      </c>
      <c r="D52" s="111"/>
      <c r="E52" s="112">
        <f>SUM(E53:E56)</f>
        <v>0.94000000000000006</v>
      </c>
      <c r="F52" s="111"/>
      <c r="G52" s="111"/>
    </row>
    <row r="53" spans="1:7" ht="16.149999999999999">
      <c r="B53" s="9"/>
      <c r="C53" s="68" t="s">
        <v>104</v>
      </c>
      <c r="D53" s="30"/>
      <c r="E53" s="95">
        <f>COUNTIF('Часть 2 Контрольный список'!$D:$D,Lists!$K$4)/SUM(COUNTIF('Часть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0.36</v>
      </c>
      <c r="F53" s="30"/>
      <c r="G53" s="96" t="s">
        <v>105</v>
      </c>
    </row>
    <row r="54" spans="1:7" s="9" customFormat="1" ht="16.149999999999999">
      <c r="B54" s="14"/>
      <c r="C54" s="68" t="s">
        <v>106</v>
      </c>
      <c r="D54" s="30"/>
      <c r="E54" s="95">
        <f>COUNTIF('Часть 2 Контрольный список'!$D:$D,Lists!$K$5)/SUM(COUNTIF('Часть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0.38</v>
      </c>
      <c r="F54" s="30"/>
      <c r="G54" s="96" t="s">
        <v>105</v>
      </c>
    </row>
    <row r="55" spans="1:7" s="9" customFormat="1" ht="16.149999999999999">
      <c r="A55" s="7"/>
      <c r="B55" s="9" t="s">
        <v>107</v>
      </c>
      <c r="C55" s="68" t="s">
        <v>73</v>
      </c>
      <c r="D55" s="30"/>
      <c r="E55" s="95">
        <f>COUNTIF('Часть 2 Контрольный список'!$D:$D,Lists!$K$6)/SUM(COUNTIF('Часть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0.04</v>
      </c>
      <c r="F55" s="30"/>
      <c r="G55" s="96" t="s">
        <v>105</v>
      </c>
    </row>
    <row r="56" spans="1:7" ht="15" customHeight="1" thickBot="1">
      <c r="B56" s="9" t="s">
        <v>107</v>
      </c>
      <c r="C56" s="68" t="s">
        <v>108</v>
      </c>
      <c r="D56" s="30"/>
      <c r="E56" s="95">
        <f>COUNTIF('Часть 2 Контрольный список'!$D:$D,Lists!$K$7)/SUM(COUNTIF('Часть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0.16</v>
      </c>
      <c r="F56" s="30"/>
      <c r="G56" s="96" t="s">
        <v>105</v>
      </c>
    </row>
    <row r="57" spans="1:7" ht="16.899999999999999" thickBot="1">
      <c r="B57" s="9" t="s">
        <v>107</v>
      </c>
      <c r="C57" s="97" t="s">
        <v>109</v>
      </c>
      <c r="D57" s="98"/>
      <c r="E57" s="99"/>
      <c r="F57" s="98"/>
      <c r="G57" s="98"/>
    </row>
    <row r="58" spans="1:7" s="9" customFormat="1" ht="16.149999999999999">
      <c r="A58" s="7"/>
      <c r="B58" s="9" t="s">
        <v>107</v>
      </c>
      <c r="C58" s="68" t="s">
        <v>110</v>
      </c>
      <c r="D58" s="30"/>
      <c r="E58" s="101" t="s">
        <v>111</v>
      </c>
      <c r="F58" s="30"/>
      <c r="G58" s="69"/>
    </row>
    <row r="59" spans="1:7" ht="24" customHeight="1">
      <c r="C59" s="68" t="s">
        <v>112</v>
      </c>
      <c r="D59" s="30"/>
      <c r="E59" s="265" t="s">
        <v>113</v>
      </c>
      <c r="F59" s="30"/>
      <c r="G59" s="69"/>
    </row>
    <row r="60" spans="1:7" ht="16.149999999999999">
      <c r="C60" s="68" t="s">
        <v>114</v>
      </c>
      <c r="D60" s="30"/>
      <c r="E60" s="248" t="s">
        <v>115</v>
      </c>
      <c r="F60" s="30"/>
      <c r="G60" s="69"/>
    </row>
    <row r="61" spans="1:7" ht="16.899999999999999" thickBot="1">
      <c r="C61" s="100"/>
      <c r="D61" s="72"/>
      <c r="E61" s="73"/>
      <c r="F61" s="72"/>
      <c r="G61" s="83"/>
    </row>
    <row r="62" spans="1:7" s="9" customFormat="1" ht="16.899999999999999" thickBot="1">
      <c r="A62" s="7"/>
      <c r="B62" s="7"/>
      <c r="C62" s="360"/>
      <c r="D62" s="360"/>
      <c r="E62" s="360"/>
      <c r="F62" s="360"/>
      <c r="G62" s="360"/>
    </row>
    <row r="63" spans="1:7" s="17" customFormat="1" ht="15.6" thickBot="1">
      <c r="A63" s="185"/>
      <c r="B63" s="185"/>
      <c r="C63" s="354" t="s">
        <v>116</v>
      </c>
      <c r="D63" s="355"/>
      <c r="E63" s="355"/>
      <c r="F63" s="355"/>
      <c r="G63" s="356"/>
    </row>
    <row r="64" spans="1:7" s="17" customFormat="1" ht="15.6" thickBot="1">
      <c r="A64" s="185"/>
      <c r="B64" s="185"/>
      <c r="C64" s="351" t="s">
        <v>117</v>
      </c>
      <c r="D64" s="351"/>
      <c r="E64" s="351"/>
      <c r="F64" s="351"/>
      <c r="G64" s="351"/>
    </row>
    <row r="65" spans="2:7" s="17" customFormat="1" ht="15.6" thickBot="1">
      <c r="B65" s="185"/>
      <c r="C65" s="24"/>
      <c r="D65" s="24"/>
      <c r="E65" s="24"/>
      <c r="F65" s="24"/>
      <c r="G65" s="185"/>
    </row>
    <row r="66" spans="2:7" s="17" customFormat="1" ht="18.75" customHeight="1">
      <c r="B66" s="185"/>
      <c r="C66" s="27" t="s">
        <v>35</v>
      </c>
      <c r="D66" s="28"/>
      <c r="E66" s="29"/>
      <c r="F66" s="28"/>
      <c r="G66" s="28"/>
    </row>
    <row r="67" spans="2:7" s="17" customFormat="1" ht="15" customHeight="1">
      <c r="B67" s="185"/>
      <c r="C67" s="348" t="s">
        <v>36</v>
      </c>
      <c r="D67" s="348"/>
      <c r="E67" s="348"/>
      <c r="F67" s="348"/>
      <c r="G67" s="348"/>
    </row>
    <row r="68" spans="2:7" s="17" customFormat="1" ht="15">
      <c r="B68" s="30" t="s">
        <v>37</v>
      </c>
      <c r="C68" s="31" t="s">
        <v>38</v>
      </c>
      <c r="D68" s="30"/>
      <c r="E68" s="32"/>
      <c r="F68" s="30"/>
      <c r="G68" s="33"/>
    </row>
    <row r="69" spans="2:7" ht="16.149999999999999">
      <c r="C69" s="10"/>
      <c r="D69" s="9"/>
      <c r="E69" s="10"/>
      <c r="F69" s="9"/>
      <c r="G69" s="9"/>
    </row>
    <row r="70" spans="2:7" ht="15" customHeight="1">
      <c r="C70" s="8"/>
      <c r="D70" s="8"/>
      <c r="E70" s="8"/>
      <c r="F70" s="8"/>
    </row>
    <row r="71" spans="2:7" ht="15" customHeight="1"/>
    <row r="72" spans="2:7" ht="16.149999999999999">
      <c r="C72" s="359"/>
      <c r="D72" s="359"/>
      <c r="E72" s="359"/>
      <c r="F72" s="359"/>
      <c r="G72" s="359"/>
    </row>
    <row r="73" spans="2:7" ht="16.149999999999999">
      <c r="C73" s="359"/>
      <c r="D73" s="359"/>
      <c r="E73" s="359"/>
      <c r="F73" s="359"/>
      <c r="G73" s="359"/>
    </row>
    <row r="74" spans="2:7" ht="18.75" customHeight="1">
      <c r="C74" s="359"/>
      <c r="D74" s="359"/>
      <c r="E74" s="359"/>
      <c r="F74" s="359"/>
      <c r="G74" s="359"/>
    </row>
    <row r="75" spans="2:7" ht="16.149999999999999">
      <c r="C75" s="359"/>
      <c r="D75" s="359"/>
      <c r="E75" s="359"/>
      <c r="F75" s="359"/>
      <c r="G75" s="359"/>
    </row>
    <row r="76" spans="2:7" ht="16.149999999999999">
      <c r="C76" s="8"/>
      <c r="D76" s="8"/>
      <c r="E76" s="8"/>
      <c r="F76" s="8"/>
    </row>
    <row r="77" spans="2:7" ht="16.149999999999999">
      <c r="C77" s="358"/>
      <c r="D77" s="358"/>
      <c r="E77" s="358"/>
    </row>
    <row r="78" spans="2:7" ht="16.149999999999999">
      <c r="C78" s="358"/>
      <c r="D78" s="358"/>
      <c r="E78" s="358"/>
    </row>
    <row r="79" spans="2:7" ht="16.149999999999999"/>
    <row r="80" spans="2:7" ht="16.149999999999999"/>
    <row r="81" ht="16.149999999999999"/>
    <row r="82" ht="16.149999999999999"/>
    <row r="83" ht="16.149999999999999"/>
    <row r="84" ht="16.149999999999999"/>
    <row r="85" ht="16.149999999999999"/>
    <row r="86" ht="16.149999999999999"/>
    <row r="87" ht="16.149999999999999"/>
    <row r="88" ht="16.149999999999999"/>
    <row r="89" ht="16.149999999999999"/>
    <row r="90" ht="16.149999999999999"/>
    <row r="91" ht="16.149999999999999"/>
    <row r="92" ht="16.149999999999999"/>
    <row r="93" ht="16.149999999999999"/>
    <row r="94" ht="16.149999999999999"/>
    <row r="95" ht="16.149999999999999"/>
  </sheetData>
  <sheetProtection selectLockedCells="1"/>
  <dataConsolidate/>
  <mergeCells count="16">
    <mergeCell ref="C2:G2"/>
    <mergeCell ref="C3:G3"/>
    <mergeCell ref="C4:G4"/>
    <mergeCell ref="C5:G5"/>
    <mergeCell ref="C6:G6"/>
    <mergeCell ref="C64:G64"/>
    <mergeCell ref="C67:G67"/>
    <mergeCell ref="C63:G63"/>
    <mergeCell ref="C62:G62"/>
    <mergeCell ref="C7:G7"/>
    <mergeCell ref="C78:E78"/>
    <mergeCell ref="C72:G72"/>
    <mergeCell ref="C73:G73"/>
    <mergeCell ref="C74:G74"/>
    <mergeCell ref="C75:G75"/>
    <mergeCell ref="C77:E77"/>
  </mergeCells>
  <dataValidations xWindow="1195" yWindow="633" count="18">
    <dataValidation type="date" allowBlank="1" showInputMessage="1" showErrorMessage="1" errorTitle="Incorrect format" error="Please revise information according to specified format" promptTitle="Input date in specific format" prompt="YYYY-MM-DD" sqref="E20" xr:uid="{00000000-0002-0000-0100-000000000000}">
      <formula1>36161</formula1>
      <formula2>47848</formula2>
    </dataValidation>
    <dataValidation allowBlank="1" showInputMessage="1" showErrorMessage="1" promptTitle="URL-адрес Отчета ИПДО" prompt="Вставьте прямой URL-адрес Отчета ИПДО (или папки с отчетом)." sqref="E25" xr:uid="{00000000-0002-0000-0100-000001000000}"/>
    <dataValidation allowBlank="1" showInputMessage="1" showErrorMessage="1" promptTitle="Название субъекта" prompt="Вставьте здесь название организации, компании или государственного органа" sqref="E23" xr:uid="{00000000-0002-0000-0100-000002000000}"/>
    <dataValidation type="decimal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Валютный курс обмена/конвертации" prompt="Введите соответствующий валютный курс обмена 1 долл. США на валюту, указанную выше._x000a__x000a_Если есть важная дополнительная информация, введите ее в разделе комментариев." sqref="E45" xr:uid="{00000000-0002-0000-0100-000003000000}">
      <formula1>0</formula1>
      <formula2>9999999999999990000</formula2>
    </dataValidation>
    <dataValidation allowBlank="1" showInputMessage="1" showErrorMessage="1" promptTitle="URL-адрес" prompt="Вставьте прямой URL-адрес ссылочного документа" sqref="E46 E34" xr:uid="{00000000-0002-0000-0100-000004000000}"/>
    <dataValidation allowBlank="1" showInputMessage="1" showErrorMessage="1" promptTitle="Файлы данных (CSV, excel)" prompt="Вставьте прямой URL-адрес сопутствующих файлов данных для отчета на национальном веб-сайте ИПДО._x000a__x000a_Файлы данных означают excel, CSV или аналогичные файлы. Файлы PDF не следует включать сюда" sqref="E28" xr:uid="{00000000-0002-0000-0100-000005000000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25" xr:uid="{00000000-0002-0000-0100-000006000000}">
      <formula1>36161</formula1>
      <formula2>47848</formula2>
    </dataValidation>
    <dataValidation allowBlank="1" showInputMessage="1" showErrorMessage="1" promptTitle="Дополнительные релевантные файлы" prompt="Если существует несколько файлов, относящихся к отчету, укажите их здесь. Если их несколько, скопируйте это в несколько строк." sqref="E31" xr:uid="{00000000-0002-0000-0100-000007000000}"/>
    <dataValidation type="whole" operator="greaterThanOrEqual" allowBlank="1" showInputMessage="1" showErrorMessage="1" errorTitle="Number" error="Please input a number in this cell" sqref="E42:E43" xr:uid="{00000000-0002-0000-0100-000008000000}">
      <formula1>1</formula1>
    </dataValidation>
    <dataValidation type="list" allowBlank="1" showInputMessage="1" showErrorMessage="1" promptTitle="Тип отчетности" prompt="Укажите, какой тип отчетности из следующих:_x000a__x000a_Систематическое раскрытие данных_x000a_Отчет ИПДО_x000a_Недоступно_x000a_Неприменимо" sqref="E33" xr:uid="{00000000-0002-0000-0100-000009000000}">
      <formula1>Reporting_options_list</formula1>
    </dataValidation>
    <dataValidation allowBlank="1" showInputMessage="1" showErrorMessage="1" promptTitle="URL" prompt="Please input URL" sqref="E31" xr:uid="{00000000-0002-0000-0100-00000A000000}"/>
    <dataValidation type="list" allowBlank="1" showInputMessage="1" showErrorMessage="1" errorTitle="Invalid entry" error="_x000a_Please choose among the following:_x000a__x000a_Yes_x000a_No_x000a_Partially_x000a_Not applicable" promptTitle="Choose among the following" prompt="_x000a_Yes_x000a_No_x000a_Partially_x000a_Not applicable" sqref="E25" xr:uid="{00000000-0002-0000-0100-00000B000000}">
      <formula1>#REF!</formula1>
    </dataValidation>
    <dataValidation type="whole" showInputMessage="1" showErrorMessage="1" sqref="C61:C62 D14:D61 G18 E21:G21 E15:E18 E32:G32 E35:G36 E47 F8:F61 D61:G61 D8:G13 C1:G1 C8:C10 F69 F155:F1048576 F52:G57 E52 E57" xr:uid="{00000000-0002-0000-0100-00000C000000}">
      <formula1>999999</formula1>
      <formula2>99999999</formula2>
    </dataValidation>
    <dataValidation allowBlank="1" showInputMessage="1" showErrorMessage="1" errorTitle="Invalid entry" error="_x000a_Please choose among the following:_x000a__x000a_Yes_x000a_No_x000a_Partially_x000a_Not applicable" promptTitle="Другой сектор" prompt="Укажите название другого сектора (секторов), охватываемого (охватываемых) Отчетом" sqref="E41" xr:uid="{00000000-0002-0000-0100-00000D000000}"/>
    <dataValidation type="list" allowBlank="1" showInputMessage="1" showErrorMessage="1" promptTitle="Выберите из раскрывающегося меню" prompt="Выберите соответствующую страну из раскрывающегося меню" sqref="E14" xr:uid="{00000000-0002-0000-0100-00000E000000}">
      <formula1>Countries_list</formula1>
    </dataValidation>
    <dataValidation type="whole" allowBlank="1" showInputMessage="1" showErrorMessage="1" errorTitle="Do not edit these cells" error="Please do not edit these cells" sqref="C11:C60 C2:G7 C63:G68 E53:E56" xr:uid="{00000000-0002-0000-0100-00000F000000}">
      <formula1>10000</formula1>
      <formula2>50000</formula2>
    </dataValidation>
    <dataValidation type="date" allowBlank="1" showInputMessage="1" showErrorMessage="1" errorTitle="Неверный формат" error="Измените информацию в соответствии с указанным форматом" promptTitle="Введите дату в следующем формате" prompt="YYYY-MM-DD" sqref="E19 E30 E27 E24" xr:uid="{00000000-0002-0000-0100-000010000000}">
      <formula1>36161</formula1>
      <formula2>47848</formula2>
    </dataValidation>
    <dataValidation type="list" allowBlank="1" showInputMessage="1" showErrorMessage="1" errorTitle="Недопустимая запись" error="_x000a_Выберите из следующего:_x000a__x000a_Да_x000a_Нет_x000a_Частично_x000a_Неприменимо" promptTitle="Выберите из следующего" prompt="_x000a_Да_x000a_Нет_x000a_Частично_x000a_Неприменимо" sqref="E22 E48:E51 E37:E40 E29 E26" xr:uid="{00000000-0002-0000-0100-000011000000}">
      <formula1>Simple_options_list</formula1>
    </dataValidation>
  </dataValidations>
  <hyperlinks>
    <hyperlink ref="C7" r:id="rId1" display="If you have any questions, please contact data@eiti.org" xr:uid="{00000000-0004-0000-0100-000000000000}"/>
    <hyperlink ref="C44" r:id="rId2" display="Reporting currency (ISO-4217)" xr:uid="{00000000-0004-0000-0100-000001000000}"/>
    <hyperlink ref="C47" r:id="rId3" location="r4-7" xr:uid="{00000000-0004-0000-0100-000002000000}"/>
    <hyperlink ref="C32" r:id="rId4" location="r7-2" display="Public debate (Requirement 7.1)" xr:uid="{00000000-0004-0000-0100-000003000000}"/>
    <hyperlink ref="C64:G64" r:id="rId5" display="Give us your feedback or report a conflict in the data! Write to us at  data@eiti.org" xr:uid="{00000000-0004-0000-0100-000004000000}"/>
    <hyperlink ref="G64" r:id="rId6" display="Give us your feedback or report a conflict in the data! Write to us at  data@eiti.org" xr:uid="{00000000-0004-0000-0100-000005000000}"/>
    <hyperlink ref="E64:F64" r:id="rId7" display="Give us your feedback or report a conflict in the data! Write to us at  data@eiti.org" xr:uid="{00000000-0004-0000-0100-000006000000}"/>
    <hyperlink ref="F64" r:id="rId8" display="Give us your feedback or report a conflict in the data! Write to us at  data@eiti.org" xr:uid="{00000000-0004-0000-0100-000007000000}"/>
    <hyperlink ref="C63:G63" r:id="rId9" display="For the latest version of Summary data templates, see  https://eiti.org/summary-data-template" xr:uid="{00000000-0004-0000-0100-000008000000}"/>
    <hyperlink ref="F63" r:id="rId10" display="Curious about your country? Check if you country implements the EITI Standard at  https://eiti.org/countries" xr:uid="{00000000-0004-0000-0100-000009000000}"/>
    <hyperlink ref="E63:F63" r:id="rId11" display="Curious about your country? Check if you country implements the EITI Standard at  https://eiti.org/countries" xr:uid="{00000000-0004-0000-0100-00000A000000}"/>
    <hyperlink ref="G63" r:id="rId12" display="Curious about your country? Check if you country implements the EITI Standard at  https://eiti.org/countries" xr:uid="{00000000-0004-0000-0100-00000B000000}"/>
    <hyperlink ref="E34" r:id="rId13" xr:uid="{67B97328-38F6-490E-81AA-2992EC6CFD45}"/>
  </hyperlinks>
  <pageMargins left="0.25" right="0.25" top="0.75" bottom="0.75" header="0.3" footer="0.3"/>
  <pageSetup paperSize="8" fitToHeight="0" orientation="landscape" horizontalDpi="2400" verticalDpi="2400" r:id="rId14"/>
  <extLst>
    <ext xmlns:x14="http://schemas.microsoft.com/office/spreadsheetml/2009/9/main" uri="{CCE6A557-97BC-4b89-ADB6-D9C93CAAB3DF}">
      <x14:dataValidations xmlns:xm="http://schemas.microsoft.com/office/excel/2006/main" xWindow="1195" yWindow="633" count="1">
        <x14:dataValidation type="list" allowBlank="1" showInputMessage="1" showErrorMessage="1" errorTitle="Обнаружен неверный код валюты" error="Измените в соответствии с описанием" promptTitle="Введите код валюты в формате ISO" prompt="Введите 3-буквенный код валюты в соответствии со стандартом ISO 4217:_x000a_Если есть сомнения, перейдите по адресу https://en.wikipedia.org/wiki/ISO_4217" xr:uid="{00000000-0002-0000-0100-000012000000}">
          <x14:formula1>
            <xm:f>Lists!$E$2:$E$246</xm:f>
          </x14:formula1>
          <xm:sqref>E44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220"/>
  <sheetViews>
    <sheetView showGridLines="0" topLeftCell="A116" zoomScale="96" zoomScaleNormal="96" workbookViewId="0">
      <selection activeCell="D128" sqref="D128"/>
    </sheetView>
  </sheetViews>
  <sheetFormatPr defaultColWidth="4" defaultRowHeight="24" customHeight="1"/>
  <cols>
    <col min="1" max="1" width="4" style="7"/>
    <col min="2" max="2" width="56.5703125" style="7" customWidth="1"/>
    <col min="3" max="3" width="4" style="7"/>
    <col min="4" max="4" width="50.5703125" style="7" customWidth="1"/>
    <col min="5" max="5" width="5.42578125" style="7" customWidth="1"/>
    <col min="6" max="6" width="50.5703125" style="7" customWidth="1"/>
    <col min="7" max="7" width="4" style="7"/>
    <col min="8" max="8" width="53.85546875" style="7" customWidth="1"/>
    <col min="9" max="15" width="4" style="7"/>
    <col min="16" max="16" width="42" style="7" bestFit="1" customWidth="1"/>
    <col min="17" max="16384" width="4" style="7"/>
  </cols>
  <sheetData>
    <row r="1" spans="2:16" ht="16.149999999999999"/>
    <row r="2" spans="2:16" s="17" customFormat="1" ht="15">
      <c r="B2" s="362" t="s">
        <v>118</v>
      </c>
      <c r="C2" s="362"/>
      <c r="D2" s="362"/>
      <c r="E2" s="362"/>
      <c r="F2" s="362"/>
      <c r="G2" s="362"/>
      <c r="H2" s="362"/>
      <c r="I2" s="185"/>
      <c r="J2" s="185"/>
      <c r="K2" s="185"/>
      <c r="L2" s="185"/>
      <c r="M2" s="185"/>
      <c r="N2" s="185"/>
      <c r="O2" s="185"/>
      <c r="P2" s="185"/>
    </row>
    <row r="3" spans="2:16" s="166" customFormat="1">
      <c r="B3" s="363" t="s">
        <v>40</v>
      </c>
      <c r="C3" s="363"/>
      <c r="D3" s="363"/>
      <c r="E3" s="363"/>
      <c r="F3" s="363"/>
      <c r="G3" s="363"/>
      <c r="H3" s="363"/>
    </row>
    <row r="4" spans="2:16" s="17" customFormat="1" ht="17.100000000000001" customHeight="1">
      <c r="B4" s="367" t="s">
        <v>119</v>
      </c>
      <c r="C4" s="367"/>
      <c r="D4" s="367"/>
      <c r="E4" s="367"/>
      <c r="F4" s="367"/>
      <c r="G4" s="367"/>
      <c r="H4" s="367"/>
      <c r="I4" s="185"/>
      <c r="J4" s="185"/>
      <c r="K4" s="185"/>
      <c r="L4" s="185"/>
      <c r="M4" s="185"/>
      <c r="N4" s="185"/>
      <c r="O4" s="185"/>
      <c r="P4" s="185"/>
    </row>
    <row r="5" spans="2:16" s="17" customFormat="1" ht="15" customHeight="1">
      <c r="B5" s="365" t="s">
        <v>120</v>
      </c>
      <c r="C5" s="365"/>
      <c r="D5" s="365"/>
      <c r="E5" s="365"/>
      <c r="F5" s="365"/>
      <c r="G5" s="365"/>
      <c r="H5" s="365"/>
      <c r="I5" s="185"/>
      <c r="J5" s="185"/>
      <c r="K5" s="185"/>
      <c r="L5" s="185"/>
      <c r="M5" s="185"/>
      <c r="N5" s="185"/>
      <c r="O5" s="185"/>
      <c r="P5" s="185"/>
    </row>
    <row r="6" spans="2:16" s="17" customFormat="1" ht="15" customHeight="1">
      <c r="B6" s="365" t="s">
        <v>121</v>
      </c>
      <c r="C6" s="365"/>
      <c r="D6" s="365"/>
      <c r="E6" s="365"/>
      <c r="F6" s="365"/>
      <c r="G6" s="365"/>
      <c r="H6" s="365"/>
      <c r="I6" s="185"/>
      <c r="J6" s="185"/>
      <c r="K6" s="185"/>
      <c r="L6" s="185"/>
      <c r="M6" s="185"/>
      <c r="N6" s="185"/>
      <c r="O6" s="185"/>
      <c r="P6" s="15"/>
    </row>
    <row r="7" spans="2:16" s="17" customFormat="1" ht="15" customHeight="1">
      <c r="B7" s="365" t="s">
        <v>122</v>
      </c>
      <c r="C7" s="365"/>
      <c r="D7" s="365"/>
      <c r="E7" s="365"/>
      <c r="F7" s="365"/>
      <c r="G7" s="365"/>
      <c r="H7" s="365"/>
      <c r="I7" s="185"/>
      <c r="J7" s="185"/>
      <c r="K7" s="185"/>
      <c r="L7" s="185"/>
      <c r="M7" s="185"/>
      <c r="N7" s="185"/>
      <c r="O7" s="185"/>
      <c r="P7" s="185"/>
    </row>
    <row r="8" spans="2:16" s="17" customFormat="1" ht="17.100000000000001" customHeight="1">
      <c r="B8" s="365" t="s">
        <v>123</v>
      </c>
      <c r="C8" s="365"/>
      <c r="D8" s="365"/>
      <c r="E8" s="365"/>
      <c r="F8" s="365"/>
      <c r="G8" s="365"/>
      <c r="H8" s="365"/>
      <c r="I8" s="185"/>
      <c r="J8" s="185"/>
      <c r="K8" s="185"/>
      <c r="L8" s="185"/>
      <c r="M8" s="185"/>
      <c r="N8" s="185"/>
      <c r="O8" s="185"/>
      <c r="P8" s="185"/>
    </row>
    <row r="9" spans="2:16" s="17" customFormat="1" ht="15" customHeight="1">
      <c r="B9" s="373" t="s">
        <v>124</v>
      </c>
      <c r="C9" s="373"/>
      <c r="D9" s="373"/>
      <c r="E9" s="373"/>
      <c r="F9" s="373"/>
      <c r="G9" s="373"/>
      <c r="H9" s="373"/>
      <c r="I9" s="185"/>
      <c r="J9" s="185"/>
      <c r="K9" s="185"/>
      <c r="L9" s="185"/>
      <c r="M9" s="185"/>
      <c r="N9" s="185"/>
      <c r="O9" s="185"/>
      <c r="P9" s="185"/>
    </row>
    <row r="10" spans="2:16" s="17" customFormat="1" ht="15" customHeight="1">
      <c r="B10" s="185"/>
      <c r="C10" s="185"/>
      <c r="D10" s="185"/>
      <c r="E10" s="116"/>
      <c r="F10" s="116"/>
      <c r="G10" s="116"/>
      <c r="H10" s="116"/>
      <c r="I10" s="185"/>
      <c r="J10" s="185"/>
      <c r="K10" s="185"/>
      <c r="L10" s="185"/>
      <c r="M10" s="185"/>
      <c r="N10" s="185"/>
      <c r="O10" s="185"/>
      <c r="P10" s="185"/>
    </row>
    <row r="11" spans="2:16" s="17" customFormat="1" ht="30">
      <c r="B11" s="50" t="s">
        <v>45</v>
      </c>
      <c r="C11" s="279"/>
      <c r="D11" s="22" t="s">
        <v>46</v>
      </c>
      <c r="E11" s="279"/>
      <c r="F11" s="191" t="s">
        <v>21</v>
      </c>
      <c r="G11" s="7"/>
      <c r="H11" s="185"/>
      <c r="I11" s="185"/>
      <c r="J11" s="185"/>
      <c r="K11" s="185"/>
      <c r="L11" s="185"/>
      <c r="M11" s="185"/>
      <c r="N11" s="185"/>
      <c r="O11" s="185"/>
      <c r="P11" s="185"/>
    </row>
    <row r="12" spans="2:16" s="17" customFormat="1" ht="15"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</row>
    <row r="13" spans="2:16" s="166" customFormat="1">
      <c r="B13" s="16" t="s">
        <v>125</v>
      </c>
      <c r="D13" s="167"/>
      <c r="F13" s="167"/>
    </row>
    <row r="14" spans="2:16" s="17" customFormat="1" ht="15">
      <c r="B14" s="32" t="s">
        <v>126</v>
      </c>
      <c r="C14" s="185"/>
      <c r="D14" s="32"/>
      <c r="E14" s="185"/>
      <c r="F14" s="32"/>
      <c r="G14" s="185"/>
      <c r="H14" s="185"/>
      <c r="I14" s="185"/>
      <c r="J14" s="185"/>
      <c r="K14" s="185"/>
      <c r="L14" s="185"/>
      <c r="M14" s="185"/>
      <c r="N14" s="185"/>
      <c r="O14" s="185"/>
      <c r="P14" s="185"/>
    </row>
    <row r="15" spans="2:16" s="17" customFormat="1" ht="15">
      <c r="B15" s="35"/>
      <c r="C15" s="185"/>
      <c r="D15" s="117"/>
      <c r="E15" s="185"/>
      <c r="F15" s="117"/>
      <c r="G15" s="185"/>
      <c r="H15" s="185"/>
      <c r="I15" s="185"/>
      <c r="J15" s="185"/>
      <c r="K15" s="185"/>
      <c r="L15" s="185"/>
      <c r="M15" s="185"/>
      <c r="N15" s="185"/>
      <c r="O15" s="185"/>
      <c r="P15" s="185"/>
    </row>
    <row r="16" spans="2:16" s="181" customFormat="1" ht="18.600000000000001">
      <c r="B16" s="182" t="s">
        <v>127</v>
      </c>
      <c r="D16" s="182" t="s">
        <v>128</v>
      </c>
      <c r="F16" s="182" t="s">
        <v>129</v>
      </c>
      <c r="H16" s="183" t="s">
        <v>130</v>
      </c>
    </row>
    <row r="17" spans="1:16" s="17" customFormat="1" ht="32.25" customHeight="1">
      <c r="A17" s="185"/>
      <c r="B17" s="118" t="s">
        <v>131</v>
      </c>
      <c r="C17" s="185"/>
      <c r="D17" s="143"/>
      <c r="E17" s="185"/>
      <c r="F17" s="203"/>
      <c r="G17" s="185"/>
      <c r="H17" s="284"/>
      <c r="I17" s="185"/>
      <c r="J17" s="185"/>
      <c r="K17" s="185"/>
      <c r="L17" s="185"/>
      <c r="M17" s="185"/>
      <c r="N17" s="185"/>
      <c r="O17" s="185"/>
      <c r="P17" s="185"/>
    </row>
    <row r="18" spans="1:16" s="17" customFormat="1" ht="15">
      <c r="A18" s="185"/>
      <c r="B18" s="120" t="s">
        <v>132</v>
      </c>
      <c r="C18" s="185"/>
      <c r="D18" s="143"/>
      <c r="E18" s="185"/>
      <c r="F18" s="204"/>
      <c r="G18" s="185"/>
      <c r="H18" s="285"/>
      <c r="I18" s="185"/>
      <c r="J18" s="185"/>
      <c r="K18" s="185"/>
      <c r="L18" s="185"/>
      <c r="M18" s="185"/>
      <c r="N18" s="185"/>
      <c r="O18" s="185"/>
      <c r="P18" s="185"/>
    </row>
    <row r="19" spans="1:16" s="17" customFormat="1" ht="15">
      <c r="A19" s="185"/>
      <c r="B19" s="122" t="s">
        <v>133</v>
      </c>
      <c r="C19" s="185"/>
      <c r="D19" s="143" t="s">
        <v>134</v>
      </c>
      <c r="E19" s="185"/>
      <c r="F19" s="205" t="s">
        <v>135</v>
      </c>
      <c r="G19" s="185"/>
      <c r="H19" s="285"/>
      <c r="I19" s="185"/>
      <c r="J19" s="185"/>
      <c r="K19" s="185"/>
      <c r="L19" s="185"/>
      <c r="M19" s="185"/>
      <c r="N19" s="185"/>
      <c r="O19" s="185"/>
      <c r="P19" s="185"/>
    </row>
    <row r="20" spans="1:16" s="17" customFormat="1" ht="15">
      <c r="A20" s="185"/>
      <c r="B20" s="122" t="s">
        <v>136</v>
      </c>
      <c r="C20" s="185"/>
      <c r="D20" s="144" t="s">
        <v>134</v>
      </c>
      <c r="E20" s="185"/>
      <c r="F20" s="205" t="s">
        <v>137</v>
      </c>
      <c r="G20" s="185"/>
      <c r="H20" s="285"/>
      <c r="I20" s="185"/>
      <c r="J20" s="185"/>
      <c r="K20" s="185"/>
      <c r="L20" s="185"/>
      <c r="M20" s="185"/>
      <c r="N20" s="185"/>
      <c r="O20" s="185"/>
      <c r="P20" s="185"/>
    </row>
    <row r="21" spans="1:16" s="17" customFormat="1" ht="30">
      <c r="A21" s="185"/>
      <c r="B21" s="128" t="s">
        <v>138</v>
      </c>
      <c r="C21" s="185"/>
      <c r="D21" s="143" t="s">
        <v>78</v>
      </c>
      <c r="E21" s="185"/>
      <c r="F21" s="205" t="s">
        <v>139</v>
      </c>
      <c r="G21" s="185"/>
      <c r="H21" s="285"/>
      <c r="I21" s="185"/>
      <c r="J21" s="185"/>
      <c r="K21" s="185"/>
      <c r="L21" s="185"/>
      <c r="M21" s="185"/>
      <c r="N21" s="185"/>
      <c r="O21" s="185"/>
      <c r="P21" s="185"/>
    </row>
    <row r="22" spans="1:16" s="17" customFormat="1" ht="15">
      <c r="A22" s="185"/>
      <c r="B22" s="123" t="s">
        <v>140</v>
      </c>
      <c r="C22" s="185"/>
      <c r="D22" s="144" t="s">
        <v>134</v>
      </c>
      <c r="E22" s="185"/>
      <c r="F22" s="205" t="s">
        <v>141</v>
      </c>
      <c r="G22" s="185"/>
      <c r="H22" s="286"/>
      <c r="I22" s="185"/>
      <c r="J22" s="185"/>
      <c r="K22" s="185"/>
      <c r="L22" s="185"/>
      <c r="M22" s="185"/>
      <c r="N22" s="185"/>
      <c r="O22" s="185"/>
      <c r="P22" s="185"/>
    </row>
    <row r="23" spans="1:16" s="17" customFormat="1" ht="15">
      <c r="A23" s="185"/>
      <c r="B23" s="35"/>
      <c r="C23" s="185"/>
      <c r="D23" s="117"/>
      <c r="E23" s="185"/>
      <c r="F23" s="197"/>
      <c r="G23" s="185"/>
      <c r="H23" s="185"/>
      <c r="I23" s="185"/>
      <c r="J23" s="185"/>
      <c r="K23" s="185"/>
      <c r="L23" s="185"/>
      <c r="M23" s="185"/>
      <c r="N23" s="185"/>
      <c r="O23" s="185"/>
      <c r="P23" s="185"/>
    </row>
    <row r="24" spans="1:16" s="17" customFormat="1" ht="30">
      <c r="A24" s="185"/>
      <c r="B24" s="118" t="s">
        <v>142</v>
      </c>
      <c r="C24" s="185"/>
      <c r="D24" s="119"/>
      <c r="E24" s="185"/>
      <c r="F24" s="119"/>
      <c r="G24" s="185"/>
      <c r="H24" s="284"/>
      <c r="I24" s="185"/>
      <c r="J24" s="185"/>
      <c r="K24" s="185"/>
      <c r="L24" s="185"/>
      <c r="M24" s="185"/>
      <c r="N24" s="185"/>
      <c r="O24" s="185"/>
      <c r="P24" s="185"/>
    </row>
    <row r="25" spans="1:16" s="17" customFormat="1" ht="15">
      <c r="A25" s="185"/>
      <c r="B25" s="127" t="s">
        <v>132</v>
      </c>
      <c r="C25" s="185"/>
      <c r="D25" s="121"/>
      <c r="E25" s="185"/>
      <c r="F25" s="121"/>
      <c r="G25" s="185"/>
      <c r="H25" s="285"/>
      <c r="I25" s="185"/>
      <c r="J25" s="185"/>
      <c r="K25" s="185"/>
      <c r="L25" s="185"/>
      <c r="M25" s="185"/>
      <c r="N25" s="185"/>
      <c r="O25" s="185"/>
      <c r="P25" s="185"/>
    </row>
    <row r="26" spans="1:16" s="17" customFormat="1" ht="30">
      <c r="A26" s="185"/>
      <c r="B26" s="128" t="s">
        <v>143</v>
      </c>
      <c r="C26" s="185"/>
      <c r="D26" s="143" t="s">
        <v>134</v>
      </c>
      <c r="E26" s="185"/>
      <c r="F26" s="143" t="s">
        <v>144</v>
      </c>
      <c r="G26" s="185"/>
      <c r="H26" s="285"/>
      <c r="I26" s="185"/>
      <c r="J26" s="185"/>
      <c r="K26" s="185"/>
      <c r="L26" s="185"/>
      <c r="M26" s="185"/>
      <c r="N26" s="185"/>
      <c r="O26" s="185"/>
      <c r="P26" s="185"/>
    </row>
    <row r="27" spans="1:16" s="17" customFormat="1" ht="30">
      <c r="A27" s="287"/>
      <c r="B27" s="192" t="s">
        <v>145</v>
      </c>
      <c r="C27" s="288"/>
      <c r="D27" s="143" t="s">
        <v>78</v>
      </c>
      <c r="E27" s="185"/>
      <c r="F27" s="143" t="s">
        <v>146</v>
      </c>
      <c r="G27" s="185"/>
      <c r="H27" s="285"/>
      <c r="I27" s="185"/>
      <c r="J27" s="185"/>
      <c r="K27" s="185"/>
      <c r="L27" s="185"/>
      <c r="M27" s="185"/>
      <c r="N27" s="185"/>
      <c r="O27" s="185"/>
      <c r="P27" s="185"/>
    </row>
    <row r="28" spans="1:16" s="17" customFormat="1" ht="15">
      <c r="A28" s="185"/>
      <c r="B28" s="128" t="s">
        <v>147</v>
      </c>
      <c r="C28" s="185"/>
      <c r="D28" s="143" t="s">
        <v>134</v>
      </c>
      <c r="E28" s="185"/>
      <c r="F28" s="143" t="str">
        <f>IF(D28=Lists!$K$4,"&lt; Input URL to data source &gt;",IF(D28=Lists!$K$5,"&lt; Reference section in EITI Report or URL &gt;",IF(D28=Lists!$K$6,"&lt; Reference evidence of non-applicability &gt;","")))</f>
        <v>&lt; Input URL to data source &gt;</v>
      </c>
      <c r="G28" s="185"/>
      <c r="H28" s="285"/>
      <c r="I28" s="185"/>
      <c r="J28" s="185"/>
      <c r="K28" s="185"/>
      <c r="L28" s="185"/>
      <c r="M28" s="185"/>
      <c r="N28" s="185"/>
      <c r="O28" s="185"/>
      <c r="P28" s="185"/>
    </row>
    <row r="29" spans="1:16" s="17" customFormat="1" ht="30">
      <c r="A29" s="185"/>
      <c r="B29" s="193" t="s">
        <v>145</v>
      </c>
      <c r="C29" s="288"/>
      <c r="D29" s="143" t="s">
        <v>78</v>
      </c>
      <c r="E29" s="185"/>
      <c r="F29" s="143" t="s">
        <v>148</v>
      </c>
      <c r="G29" s="185"/>
      <c r="H29" s="285"/>
      <c r="I29" s="185"/>
      <c r="J29" s="185"/>
      <c r="K29" s="185"/>
      <c r="L29" s="185"/>
      <c r="M29" s="185"/>
      <c r="N29" s="185"/>
      <c r="O29" s="185"/>
      <c r="P29" s="185"/>
    </row>
    <row r="30" spans="1:16" s="17" customFormat="1" ht="15">
      <c r="A30" s="185"/>
      <c r="B30" s="128" t="s">
        <v>149</v>
      </c>
      <c r="C30" s="185"/>
      <c r="D30" s="143" t="s">
        <v>78</v>
      </c>
      <c r="E30" s="185"/>
      <c r="F30" s="143" t="str">
        <f>IF(D30=Lists!$K$4,"&lt; Input URL to data source &gt;",IF(D30=Lists!$K$5,"&lt; Reference section in EITI Report or URL &gt;",IF(D30=Lists!$K$6,"&lt; Reference evidence of non-applicability &gt;","")))</f>
        <v>&lt; Reference section in EITI Report or URL &gt;</v>
      </c>
      <c r="G30" s="185"/>
      <c r="H30" s="285"/>
      <c r="I30" s="185"/>
      <c r="J30" s="185"/>
      <c r="K30" s="185"/>
      <c r="L30" s="185"/>
      <c r="M30" s="185"/>
      <c r="N30" s="185"/>
      <c r="O30" s="185"/>
      <c r="P30" s="185"/>
    </row>
    <row r="31" spans="1:16" s="17" customFormat="1" ht="30">
      <c r="A31" s="185"/>
      <c r="B31" s="194" t="s">
        <v>150</v>
      </c>
      <c r="C31" s="288"/>
      <c r="D31" s="144">
        <v>434</v>
      </c>
      <c r="E31" s="185"/>
      <c r="F31" s="143" t="s">
        <v>151</v>
      </c>
      <c r="G31" s="185"/>
      <c r="H31" s="285"/>
      <c r="I31" s="185"/>
      <c r="J31" s="185"/>
      <c r="K31" s="185"/>
      <c r="L31" s="185"/>
      <c r="M31" s="185"/>
      <c r="N31" s="185"/>
      <c r="O31" s="185"/>
      <c r="P31" s="185"/>
    </row>
    <row r="32" spans="1:16" s="17" customFormat="1" ht="15">
      <c r="A32" s="185"/>
      <c r="B32" s="124"/>
      <c r="C32" s="185"/>
      <c r="D32" s="117"/>
      <c r="E32" s="185"/>
      <c r="F32" s="197"/>
      <c r="G32" s="185"/>
      <c r="H32" s="289"/>
      <c r="I32" s="185"/>
      <c r="J32" s="185"/>
      <c r="K32" s="185"/>
      <c r="L32" s="185"/>
      <c r="M32" s="185"/>
      <c r="N32" s="185"/>
      <c r="O32" s="185"/>
      <c r="P32" s="185"/>
    </row>
    <row r="33" spans="2:15" s="17" customFormat="1" ht="15">
      <c r="B33" s="118" t="s">
        <v>152</v>
      </c>
      <c r="C33" s="185"/>
      <c r="D33" s="125"/>
      <c r="E33" s="185"/>
      <c r="F33" s="125"/>
      <c r="G33" s="185"/>
      <c r="H33" s="284"/>
      <c r="I33" s="185"/>
      <c r="J33" s="185"/>
      <c r="K33" s="185"/>
      <c r="L33" s="185"/>
      <c r="M33" s="185"/>
      <c r="N33" s="185"/>
      <c r="O33" s="185"/>
    </row>
    <row r="34" spans="2:15" s="17" customFormat="1" ht="30">
      <c r="B34" s="127" t="s">
        <v>153</v>
      </c>
      <c r="C34" s="185"/>
      <c r="D34" s="143" t="s">
        <v>134</v>
      </c>
      <c r="E34" s="185"/>
      <c r="F34" s="143" t="s">
        <v>154</v>
      </c>
      <c r="G34" s="185"/>
      <c r="H34" s="285"/>
      <c r="I34" s="185"/>
      <c r="J34" s="185"/>
      <c r="K34" s="185"/>
      <c r="L34" s="185"/>
      <c r="M34" s="185"/>
      <c r="N34" s="185"/>
      <c r="O34" s="185"/>
    </row>
    <row r="35" spans="2:15" s="17" customFormat="1" ht="30">
      <c r="B35" s="195" t="s">
        <v>155</v>
      </c>
      <c r="C35" s="185"/>
      <c r="D35" s="143" t="s">
        <v>134</v>
      </c>
      <c r="E35" s="185"/>
      <c r="F35" s="143" t="s">
        <v>156</v>
      </c>
      <c r="G35" s="185"/>
      <c r="H35" s="285"/>
      <c r="I35" s="185"/>
      <c r="J35" s="185"/>
      <c r="K35" s="185"/>
      <c r="L35" s="185"/>
      <c r="M35" s="185"/>
      <c r="N35" s="185"/>
      <c r="O35" s="185"/>
    </row>
    <row r="36" spans="2:15" s="17" customFormat="1" ht="30">
      <c r="B36" s="130" t="s">
        <v>157</v>
      </c>
      <c r="C36" s="185"/>
      <c r="D36" s="143" t="s">
        <v>73</v>
      </c>
      <c r="E36" s="185"/>
      <c r="F36" s="144" t="str">
        <f>IF(D36=Lists!$K$4,"&lt; Input URL to data source &gt;",IF(D36=Lists!$K$5,"&lt; Reference section in EITI Report or URL &gt;",IF(D36=Lists!$K$6,"&lt; Reference evidence of non-applicability &gt;","")))</f>
        <v>&lt; Reference evidence of non-applicability &gt;</v>
      </c>
      <c r="G36" s="185"/>
      <c r="H36" s="286"/>
      <c r="I36" s="185"/>
      <c r="J36" s="185"/>
      <c r="K36" s="185"/>
      <c r="L36" s="185"/>
      <c r="M36" s="185"/>
      <c r="N36" s="185"/>
      <c r="O36" s="185"/>
    </row>
    <row r="37" spans="2:15" s="17" customFormat="1" ht="15">
      <c r="B37" s="35"/>
      <c r="C37" s="185"/>
      <c r="D37" s="117"/>
      <c r="E37" s="185"/>
      <c r="F37" s="117"/>
      <c r="G37" s="185"/>
      <c r="H37" s="185"/>
      <c r="I37" s="185"/>
      <c r="J37" s="185"/>
      <c r="K37" s="185"/>
      <c r="L37" s="185"/>
      <c r="M37" s="185"/>
      <c r="N37" s="185"/>
      <c r="O37" s="185"/>
    </row>
    <row r="38" spans="2:15" s="17" customFormat="1" ht="15">
      <c r="B38" s="118" t="s">
        <v>158</v>
      </c>
      <c r="C38" s="185"/>
      <c r="D38" s="125"/>
      <c r="E38" s="185"/>
      <c r="F38" s="260"/>
      <c r="G38" s="185"/>
      <c r="H38" s="284"/>
      <c r="I38" s="185"/>
      <c r="J38" s="185"/>
      <c r="K38" s="185"/>
      <c r="L38" s="185"/>
      <c r="M38" s="185"/>
      <c r="N38" s="185"/>
      <c r="O38" s="185"/>
    </row>
    <row r="39" spans="2:15" s="17" customFormat="1" ht="30">
      <c r="B39" s="127" t="s">
        <v>159</v>
      </c>
      <c r="C39" s="185"/>
      <c r="D39" s="143" t="s">
        <v>78</v>
      </c>
      <c r="E39" s="185"/>
      <c r="F39" s="261" t="s">
        <v>160</v>
      </c>
      <c r="G39" s="185"/>
      <c r="H39" s="285"/>
      <c r="I39" s="185"/>
      <c r="J39" s="185"/>
      <c r="K39" s="185"/>
      <c r="L39" s="185"/>
      <c r="M39" s="185"/>
      <c r="N39" s="185"/>
      <c r="O39" s="185"/>
    </row>
    <row r="40" spans="2:15" s="17" customFormat="1" ht="30">
      <c r="B40" s="128" t="s">
        <v>161</v>
      </c>
      <c r="C40" s="185"/>
      <c r="D40" s="143" t="s">
        <v>108</v>
      </c>
      <c r="E40" s="185"/>
      <c r="F40" s="261" t="s">
        <v>160</v>
      </c>
      <c r="G40" s="185"/>
      <c r="H40" s="285"/>
      <c r="I40" s="185"/>
      <c r="J40" s="185"/>
      <c r="K40" s="185"/>
      <c r="L40" s="185"/>
      <c r="M40" s="185"/>
      <c r="N40" s="185"/>
      <c r="O40" s="185"/>
    </row>
    <row r="41" spans="2:15" s="17" customFormat="1" ht="30">
      <c r="B41" s="127" t="s">
        <v>162</v>
      </c>
      <c r="C41" s="185"/>
      <c r="D41" s="143" t="s">
        <v>134</v>
      </c>
      <c r="E41" s="185"/>
      <c r="F41" s="262" t="s">
        <v>154</v>
      </c>
      <c r="G41" s="185"/>
      <c r="H41" s="285"/>
      <c r="I41" s="185"/>
      <c r="J41" s="185"/>
      <c r="K41" s="185"/>
      <c r="L41" s="185"/>
      <c r="M41" s="185"/>
      <c r="N41" s="185"/>
      <c r="O41" s="185"/>
    </row>
    <row r="42" spans="2:15" s="17" customFormat="1" ht="30">
      <c r="B42" s="195" t="s">
        <v>163</v>
      </c>
      <c r="C42" s="185"/>
      <c r="D42" s="143" t="s">
        <v>134</v>
      </c>
      <c r="E42" s="185"/>
      <c r="F42" s="262" t="s">
        <v>156</v>
      </c>
      <c r="G42" s="185"/>
      <c r="H42" s="285"/>
      <c r="I42" s="185"/>
      <c r="J42" s="185"/>
      <c r="K42" s="185"/>
      <c r="L42" s="185"/>
      <c r="M42" s="185"/>
      <c r="N42" s="185"/>
      <c r="O42" s="185"/>
    </row>
    <row r="43" spans="2:15" s="17" customFormat="1" ht="30">
      <c r="B43" s="130" t="s">
        <v>164</v>
      </c>
      <c r="C43" s="185"/>
      <c r="D43" s="144" t="s">
        <v>73</v>
      </c>
      <c r="E43" s="185"/>
      <c r="F43" s="144" t="str">
        <f>IF(D43=Lists!$K$4,"&lt; Input URL to data source &gt;",IF(D43=Lists!$K$5,"&lt; Reference section in EITI Report or URL &gt;",IF(D43=Lists!$K$6,"&lt; Reference evidence of non-applicability &gt;","")))</f>
        <v>&lt; Reference evidence of non-applicability &gt;</v>
      </c>
      <c r="G43" s="185"/>
      <c r="H43" s="286"/>
      <c r="I43" s="185"/>
      <c r="J43" s="185"/>
      <c r="K43" s="185"/>
      <c r="L43" s="185"/>
      <c r="M43" s="185"/>
      <c r="N43" s="185"/>
      <c r="O43" s="185"/>
    </row>
    <row r="44" spans="2:15" s="17" customFormat="1" ht="15">
      <c r="B44" s="35"/>
      <c r="C44" s="185"/>
      <c r="D44" s="117"/>
      <c r="E44" s="185"/>
      <c r="F44" s="117"/>
      <c r="G44" s="185"/>
      <c r="H44" s="185"/>
      <c r="I44" s="185"/>
      <c r="J44" s="185"/>
      <c r="K44" s="185"/>
      <c r="L44" s="185"/>
      <c r="M44" s="185"/>
      <c r="N44" s="185"/>
      <c r="O44" s="185"/>
    </row>
    <row r="45" spans="2:15" s="17" customFormat="1" ht="15">
      <c r="B45" s="118" t="s">
        <v>165</v>
      </c>
      <c r="C45" s="185"/>
      <c r="D45" s="290"/>
      <c r="E45" s="185"/>
      <c r="F45" s="290"/>
      <c r="G45" s="185"/>
      <c r="H45" s="284"/>
      <c r="I45" s="185"/>
      <c r="J45" s="185"/>
      <c r="K45" s="185"/>
      <c r="L45" s="185"/>
      <c r="M45" s="185"/>
      <c r="N45" s="185"/>
      <c r="O45" s="185"/>
    </row>
    <row r="46" spans="2:15" s="17" customFormat="1" ht="30">
      <c r="B46" s="127" t="s">
        <v>166</v>
      </c>
      <c r="C46" s="185"/>
      <c r="D46" s="143" t="s">
        <v>78</v>
      </c>
      <c r="E46" s="185"/>
      <c r="F46" s="143" t="s">
        <v>167</v>
      </c>
      <c r="G46" s="185"/>
      <c r="H46" s="285"/>
      <c r="I46" s="185"/>
      <c r="J46" s="185"/>
      <c r="K46" s="185"/>
      <c r="L46" s="185"/>
      <c r="M46" s="185"/>
      <c r="N46" s="185"/>
      <c r="O46" s="185"/>
    </row>
    <row r="47" spans="2:15" s="17" customFormat="1" ht="30">
      <c r="B47" s="128" t="s">
        <v>168</v>
      </c>
      <c r="C47" s="185"/>
      <c r="D47" s="143" t="s">
        <v>78</v>
      </c>
      <c r="E47" s="185"/>
      <c r="F47" s="143" t="s">
        <v>169</v>
      </c>
      <c r="G47" s="185"/>
      <c r="H47" s="285"/>
      <c r="I47" s="185"/>
      <c r="J47" s="185"/>
      <c r="K47" s="185"/>
      <c r="L47" s="185"/>
      <c r="M47" s="185"/>
      <c r="N47" s="185"/>
      <c r="O47" s="185"/>
    </row>
    <row r="48" spans="2:15" s="17" customFormat="1" ht="15">
      <c r="B48" s="130" t="s">
        <v>170</v>
      </c>
      <c r="C48" s="185"/>
      <c r="D48" s="145" t="str">
        <f>IF(OR(D47=Lists!$K$4,),"&lt; name of the registry &gt;","")</f>
        <v/>
      </c>
      <c r="E48" s="185"/>
      <c r="F48" s="144" t="s">
        <v>171</v>
      </c>
      <c r="G48" s="185"/>
      <c r="H48" s="286"/>
      <c r="I48" s="185"/>
      <c r="J48" s="185"/>
      <c r="K48" s="185"/>
      <c r="L48" s="185"/>
      <c r="M48" s="185"/>
      <c r="N48" s="185"/>
      <c r="O48" s="185"/>
    </row>
    <row r="49" spans="2:8" s="17" customFormat="1" ht="15">
      <c r="B49" s="35"/>
      <c r="C49" s="185"/>
      <c r="D49" s="117"/>
      <c r="E49" s="185"/>
      <c r="F49" s="117"/>
      <c r="G49" s="185"/>
      <c r="H49" s="185"/>
    </row>
    <row r="50" spans="2:8" s="17" customFormat="1" ht="15">
      <c r="B50" s="118" t="s">
        <v>172</v>
      </c>
      <c r="C50" s="185"/>
      <c r="D50" s="290"/>
      <c r="E50" s="185"/>
      <c r="F50" s="290"/>
      <c r="G50" s="185"/>
      <c r="H50" s="284"/>
    </row>
    <row r="51" spans="2:8" s="17" customFormat="1" ht="30">
      <c r="B51" s="127" t="s">
        <v>173</v>
      </c>
      <c r="C51" s="185"/>
      <c r="D51" s="143" t="s">
        <v>134</v>
      </c>
      <c r="E51" s="185"/>
      <c r="F51" s="143" t="s">
        <v>174</v>
      </c>
      <c r="G51" s="185"/>
      <c r="H51" s="285"/>
    </row>
    <row r="52" spans="2:8" s="17" customFormat="1" ht="60">
      <c r="B52" s="128" t="s">
        <v>175</v>
      </c>
      <c r="C52" s="185"/>
      <c r="D52" s="143" t="s">
        <v>134</v>
      </c>
      <c r="E52" s="185"/>
      <c r="F52" s="143" t="s">
        <v>176</v>
      </c>
      <c r="G52" s="185"/>
      <c r="H52" s="285"/>
    </row>
    <row r="53" spans="2:8" s="17" customFormat="1" ht="44.45" customHeight="1">
      <c r="B53" s="129" t="s">
        <v>177</v>
      </c>
      <c r="C53" s="185"/>
      <c r="D53" s="144" t="s">
        <v>134</v>
      </c>
      <c r="E53" s="185"/>
      <c r="F53" s="144" t="s">
        <v>178</v>
      </c>
      <c r="G53" s="185"/>
      <c r="H53" s="286"/>
    </row>
    <row r="54" spans="2:8" s="17" customFormat="1" ht="15">
      <c r="B54" s="35"/>
      <c r="C54" s="185"/>
      <c r="D54" s="117"/>
      <c r="E54" s="185"/>
      <c r="F54" s="117"/>
      <c r="G54" s="185"/>
      <c r="H54" s="185"/>
    </row>
    <row r="55" spans="2:8" s="17" customFormat="1" ht="15">
      <c r="B55" s="118" t="s">
        <v>179</v>
      </c>
      <c r="C55" s="185"/>
      <c r="D55" s="290"/>
      <c r="E55" s="185"/>
      <c r="F55" s="290"/>
      <c r="G55" s="185"/>
      <c r="H55" s="284"/>
    </row>
    <row r="56" spans="2:8" s="17" customFormat="1" ht="45">
      <c r="B56" s="130" t="s">
        <v>180</v>
      </c>
      <c r="C56" s="185"/>
      <c r="D56" s="143" t="s">
        <v>78</v>
      </c>
      <c r="E56" s="185"/>
      <c r="F56" s="144" t="s">
        <v>181</v>
      </c>
      <c r="G56" s="185"/>
      <c r="H56" s="286"/>
    </row>
    <row r="57" spans="2:8" s="17" customFormat="1" ht="15">
      <c r="B57" s="35"/>
      <c r="C57" s="185"/>
      <c r="D57" s="117"/>
      <c r="E57" s="185"/>
      <c r="F57" s="117"/>
      <c r="G57" s="185"/>
      <c r="H57" s="185"/>
    </row>
    <row r="58" spans="2:8" s="17" customFormat="1" ht="30">
      <c r="B58" s="118" t="s">
        <v>182</v>
      </c>
      <c r="C58" s="185"/>
      <c r="D58" s="290"/>
      <c r="E58" s="185"/>
      <c r="F58" s="290"/>
      <c r="G58" s="185"/>
      <c r="H58" s="284"/>
    </row>
    <row r="59" spans="2:8" s="17" customFormat="1" ht="15">
      <c r="B59" s="186" t="s">
        <v>183</v>
      </c>
      <c r="C59" s="185"/>
      <c r="D59" s="291"/>
      <c r="E59" s="185"/>
      <c r="F59" s="291"/>
      <c r="G59" s="185"/>
      <c r="H59" s="285"/>
    </row>
    <row r="60" spans="2:8" s="17" customFormat="1" ht="15">
      <c r="B60" s="127" t="s">
        <v>184</v>
      </c>
      <c r="C60" s="185"/>
      <c r="D60" s="143" t="s">
        <v>134</v>
      </c>
      <c r="E60" s="185"/>
      <c r="F60" s="143" t="s">
        <v>185</v>
      </c>
      <c r="G60" s="185"/>
      <c r="H60" s="285"/>
    </row>
    <row r="61" spans="2:8" s="17" customFormat="1" ht="15">
      <c r="B61" s="127" t="s">
        <v>186</v>
      </c>
      <c r="C61" s="185"/>
      <c r="D61" s="143" t="s">
        <v>134</v>
      </c>
      <c r="E61" s="185"/>
      <c r="F61" s="143" t="s">
        <v>187</v>
      </c>
      <c r="G61" s="185"/>
      <c r="H61" s="285"/>
    </row>
    <row r="62" spans="2:8" s="17" customFormat="1" ht="15">
      <c r="B62" s="146" t="s">
        <v>188</v>
      </c>
      <c r="C62" s="185"/>
      <c r="D62" s="299">
        <v>102237380.95200001</v>
      </c>
      <c r="E62" s="185"/>
      <c r="F62" s="143" t="s">
        <v>189</v>
      </c>
      <c r="G62" s="185"/>
      <c r="H62" s="285" t="s">
        <v>190</v>
      </c>
    </row>
    <row r="63" spans="2:8" s="17" customFormat="1" ht="15">
      <c r="B63" s="128" t="str">
        <f>LEFT(B62,SEARCH(",",B62))&amp;" стоимость"</f>
        <v>Сырая нефть (2709), стоимость</v>
      </c>
      <c r="C63" s="185"/>
      <c r="D63" s="299">
        <v>2070223000000000</v>
      </c>
      <c r="E63" s="185"/>
      <c r="F63" s="143" t="s">
        <v>191</v>
      </c>
      <c r="G63" s="185"/>
      <c r="H63" s="285" t="s">
        <v>192</v>
      </c>
    </row>
    <row r="64" spans="2:8" s="17" customFormat="1" ht="15">
      <c r="B64" s="146" t="s">
        <v>193</v>
      </c>
      <c r="C64" s="185"/>
      <c r="D64" s="299">
        <v>54179100</v>
      </c>
      <c r="E64" s="185"/>
      <c r="F64" s="143" t="s">
        <v>194</v>
      </c>
      <c r="G64" s="185"/>
      <c r="H64" s="285"/>
    </row>
    <row r="65" spans="2:15" s="17" customFormat="1" ht="15">
      <c r="B65" s="128" t="str">
        <f>LEFT(B64,SEARCH(",",B64))&amp;" стоимость"</f>
        <v>Природный газ (2711), стоимость</v>
      </c>
      <c r="C65" s="185"/>
      <c r="D65" s="299" t="s">
        <v>195</v>
      </c>
      <c r="E65" s="185"/>
      <c r="F65" s="143" t="s">
        <v>93</v>
      </c>
      <c r="G65" s="185"/>
      <c r="H65" s="285" t="s">
        <v>192</v>
      </c>
      <c r="I65" s="185"/>
      <c r="J65" s="185"/>
      <c r="K65" s="185"/>
      <c r="L65" s="185"/>
      <c r="M65" s="185"/>
      <c r="N65" s="185"/>
      <c r="O65" s="185"/>
    </row>
    <row r="66" spans="2:15" s="17" customFormat="1" ht="15">
      <c r="B66" s="146" t="s">
        <v>196</v>
      </c>
      <c r="C66" s="185"/>
      <c r="D66" s="299">
        <v>32563500</v>
      </c>
      <c r="E66" s="185"/>
      <c r="F66" s="143" t="s">
        <v>197</v>
      </c>
      <c r="G66" s="185"/>
      <c r="H66" s="285"/>
      <c r="I66" s="185"/>
      <c r="J66" s="185"/>
      <c r="K66" s="185"/>
      <c r="L66" s="185"/>
      <c r="M66" s="185"/>
      <c r="N66" s="185"/>
      <c r="O66" s="185"/>
    </row>
    <row r="67" spans="2:15" s="17" customFormat="1" ht="15">
      <c r="B67" s="128" t="str">
        <f>LEFT(B66,SEARCH(",",B66))&amp;" стоимость"</f>
        <v>Золото (7108), стоимость</v>
      </c>
      <c r="C67" s="185"/>
      <c r="D67" s="299">
        <v>1099500000</v>
      </c>
      <c r="E67" s="185"/>
      <c r="F67" s="143" t="s">
        <v>93</v>
      </c>
      <c r="G67" s="185"/>
      <c r="H67" s="285" t="s">
        <v>192</v>
      </c>
      <c r="I67" s="185"/>
      <c r="J67" s="185"/>
      <c r="K67" s="185"/>
      <c r="L67" s="185"/>
      <c r="M67" s="185"/>
      <c r="N67" s="185"/>
      <c r="O67" s="185"/>
    </row>
    <row r="68" spans="2:15" s="17" customFormat="1" ht="15">
      <c r="B68" s="146" t="s">
        <v>198</v>
      </c>
      <c r="C68" s="185"/>
      <c r="D68" s="299">
        <v>111390000</v>
      </c>
      <c r="E68" s="185"/>
      <c r="F68" s="143" t="s">
        <v>197</v>
      </c>
      <c r="G68" s="185"/>
      <c r="H68" s="285"/>
      <c r="I68" s="185"/>
      <c r="J68" s="185"/>
      <c r="K68" s="185"/>
      <c r="L68" s="185"/>
      <c r="M68" s="185"/>
      <c r="N68" s="185"/>
      <c r="O68" s="185"/>
    </row>
    <row r="69" spans="2:15" s="17" customFormat="1" ht="15">
      <c r="B69" s="128" t="str">
        <f>LEFT(B68,SEARCH(",",B68))&amp;" стоимость"</f>
        <v>Уголь (2701), стоимость</v>
      </c>
      <c r="C69" s="185"/>
      <c r="D69" s="299">
        <v>9600000000000</v>
      </c>
      <c r="E69" s="185"/>
      <c r="F69" s="143" t="s">
        <v>191</v>
      </c>
      <c r="G69" s="185"/>
      <c r="H69" s="285" t="s">
        <v>192</v>
      </c>
      <c r="I69" s="185"/>
      <c r="J69" s="185"/>
      <c r="K69" s="185"/>
      <c r="L69" s="185"/>
      <c r="M69" s="185"/>
      <c r="N69" s="185"/>
      <c r="O69" s="185"/>
    </row>
    <row r="70" spans="2:15" s="17" customFormat="1" ht="15">
      <c r="B70" s="146" t="s">
        <v>199</v>
      </c>
      <c r="C70" s="185"/>
      <c r="D70" s="299">
        <v>142003300</v>
      </c>
      <c r="E70" s="185"/>
      <c r="F70" s="143" t="s">
        <v>197</v>
      </c>
      <c r="G70" s="185"/>
      <c r="H70" s="285"/>
      <c r="I70" s="185"/>
      <c r="J70" s="185"/>
      <c r="K70" s="185"/>
      <c r="L70" s="185"/>
      <c r="M70" s="185"/>
      <c r="N70" s="185"/>
      <c r="O70" s="185"/>
    </row>
    <row r="71" spans="2:15" s="17" customFormat="1" ht="15">
      <c r="B71" s="128" t="str">
        <f>LEFT(B70,SEARCH(",",B70))&amp;" стоимость"</f>
        <v>Медь (2603), стоимость</v>
      </c>
      <c r="C71" s="185"/>
      <c r="D71" s="299">
        <v>1811171000000000</v>
      </c>
      <c r="E71" s="185"/>
      <c r="F71" s="143" t="s">
        <v>191</v>
      </c>
      <c r="G71" s="185"/>
      <c r="H71" s="285" t="s">
        <v>192</v>
      </c>
      <c r="I71" s="185"/>
      <c r="J71" s="185"/>
      <c r="K71" s="185"/>
      <c r="L71" s="185"/>
      <c r="M71" s="185"/>
      <c r="N71" s="185"/>
      <c r="O71" s="185"/>
    </row>
    <row r="72" spans="2:15" s="17" customFormat="1" ht="15">
      <c r="B72" s="146" t="s">
        <v>200</v>
      </c>
      <c r="C72" s="185"/>
      <c r="D72" s="299">
        <v>4828700</v>
      </c>
      <c r="E72" s="185"/>
      <c r="F72" s="143" t="s">
        <v>197</v>
      </c>
      <c r="G72" s="185"/>
      <c r="H72" s="285"/>
      <c r="I72" s="185"/>
      <c r="J72" s="185"/>
      <c r="K72" s="185"/>
      <c r="L72" s="185"/>
      <c r="M72" s="185"/>
      <c r="N72" s="185"/>
      <c r="O72" s="185"/>
    </row>
    <row r="73" spans="2:15" s="17" customFormat="1" ht="15">
      <c r="B73" s="128" t="str">
        <f>LEFT(B72,SEARCH(",",B72))&amp;" стоимость"</f>
        <v>Лигнит (2702), стоимость</v>
      </c>
      <c r="C73" s="185"/>
      <c r="D73" s="299">
        <v>3848000000000</v>
      </c>
      <c r="E73" s="185"/>
      <c r="F73" s="143" t="s">
        <v>191</v>
      </c>
      <c r="G73" s="185"/>
      <c r="H73" s="285" t="s">
        <v>192</v>
      </c>
      <c r="I73" s="185"/>
      <c r="J73" s="185"/>
      <c r="K73" s="185"/>
      <c r="L73" s="185"/>
      <c r="M73" s="185"/>
      <c r="N73" s="185"/>
      <c r="O73" s="185"/>
    </row>
    <row r="74" spans="2:15" s="17" customFormat="1" ht="15">
      <c r="B74" s="146" t="s">
        <v>201</v>
      </c>
      <c r="C74" s="185"/>
      <c r="D74" s="299">
        <v>22992</v>
      </c>
      <c r="E74" s="185"/>
      <c r="F74" s="143" t="s">
        <v>197</v>
      </c>
      <c r="G74" s="185"/>
      <c r="H74" s="285"/>
      <c r="I74" s="185"/>
      <c r="J74" s="185"/>
      <c r="K74" s="185"/>
      <c r="L74" s="185"/>
      <c r="M74" s="185"/>
      <c r="N74" s="185"/>
      <c r="O74" s="185"/>
    </row>
    <row r="75" spans="2:15" s="17" customFormat="1" ht="15">
      <c r="B75" s="128" t="str">
        <f>LEFT(B74,SEARCH(",",B74))&amp;" стоимость"</f>
        <v>Железо (2601), стоимость</v>
      </c>
      <c r="C75" s="185"/>
      <c r="D75" s="299">
        <v>115281000000000</v>
      </c>
      <c r="E75" s="185"/>
      <c r="F75" s="144" t="s">
        <v>191</v>
      </c>
      <c r="G75" s="185"/>
      <c r="H75" s="285" t="s">
        <v>192</v>
      </c>
      <c r="I75" s="185"/>
      <c r="J75" s="185"/>
      <c r="K75" s="185"/>
      <c r="L75" s="185"/>
      <c r="M75" s="185"/>
      <c r="N75" s="185"/>
      <c r="O75" s="185"/>
    </row>
    <row r="76" spans="2:15" s="17" customFormat="1" ht="15">
      <c r="B76" s="124"/>
      <c r="C76" s="185"/>
      <c r="D76" s="117"/>
      <c r="E76" s="185"/>
      <c r="F76" s="117"/>
      <c r="G76" s="185"/>
      <c r="H76" s="185"/>
      <c r="I76" s="185"/>
      <c r="J76" s="185"/>
      <c r="K76" s="185"/>
      <c r="L76" s="185"/>
      <c r="M76" s="185"/>
      <c r="N76" s="185"/>
      <c r="O76" s="185"/>
    </row>
    <row r="77" spans="2:15" s="17" customFormat="1" ht="15">
      <c r="B77" s="118" t="s">
        <v>202</v>
      </c>
      <c r="C77" s="185"/>
      <c r="D77" s="290"/>
      <c r="E77" s="185"/>
      <c r="F77" s="290"/>
      <c r="G77" s="185"/>
      <c r="H77" s="284"/>
      <c r="I77" s="185"/>
      <c r="J77" s="185"/>
      <c r="K77" s="185"/>
      <c r="L77" s="185"/>
      <c r="M77" s="185"/>
      <c r="N77" s="185"/>
      <c r="O77" s="185"/>
    </row>
    <row r="78" spans="2:15" s="17" customFormat="1" ht="15">
      <c r="B78" s="127" t="s">
        <v>203</v>
      </c>
      <c r="C78" s="185"/>
      <c r="D78" s="143" t="s">
        <v>78</v>
      </c>
      <c r="E78" s="185"/>
      <c r="F78" s="143" t="str">
        <f>IF(D78=Lists!$K$4,"&lt; Input URL to data source &gt;",IF(D78=Lists!$K$5,"&lt; Reference section in EITI Report or URL &gt;",IF(D78=Lists!$K$6,"&lt; Reference evidence of non-applicability &gt;","")))</f>
        <v>&lt; Reference section in EITI Report or URL &gt;</v>
      </c>
      <c r="G78" s="185"/>
      <c r="H78" s="337" t="s">
        <v>204</v>
      </c>
      <c r="I78" s="185"/>
      <c r="J78" s="185"/>
      <c r="K78" s="185"/>
      <c r="L78" s="185"/>
      <c r="M78" s="185"/>
      <c r="N78" s="185"/>
      <c r="O78" s="185"/>
    </row>
    <row r="79" spans="2:15" s="17" customFormat="1" ht="15">
      <c r="B79" s="127" t="s">
        <v>205</v>
      </c>
      <c r="C79" s="185"/>
      <c r="D79" s="143" t="s">
        <v>78</v>
      </c>
      <c r="E79" s="185"/>
      <c r="F79" s="143" t="str">
        <f>IF(D79=Lists!$K$4,"&lt; Input URL to data source &gt;",IF(D79=Lists!$K$5,"&lt; Reference section in EITI Report or URL &gt;",IF(D79=Lists!$K$6,"&lt; Reference evidence of non-applicability &gt;","")))</f>
        <v>&lt; Reference section in EITI Report or URL &gt;</v>
      </c>
      <c r="G79" s="185"/>
      <c r="H79" s="285"/>
      <c r="I79" s="185"/>
      <c r="J79" s="185"/>
      <c r="K79" s="185"/>
      <c r="L79" s="185"/>
      <c r="M79" s="185"/>
      <c r="N79" s="185"/>
      <c r="O79" s="185"/>
    </row>
    <row r="80" spans="2:15" s="17" customFormat="1" ht="15">
      <c r="B80" s="146" t="s">
        <v>206</v>
      </c>
      <c r="C80" s="185"/>
      <c r="D80" s="299">
        <v>78223452.380999997</v>
      </c>
      <c r="E80" s="185"/>
      <c r="F80" s="143" t="s">
        <v>189</v>
      </c>
      <c r="G80" s="185"/>
      <c r="H80" s="285" t="s">
        <v>207</v>
      </c>
      <c r="I80" s="185"/>
      <c r="J80" s="185"/>
      <c r="K80" s="185"/>
      <c r="L80" s="185"/>
      <c r="M80" s="185"/>
      <c r="N80" s="185"/>
      <c r="O80" s="185"/>
    </row>
    <row r="81" spans="2:16" s="17" customFormat="1" ht="15">
      <c r="B81" s="128" t="str">
        <f>LEFT(B80,SEARCH(",",B80))&amp;" стоимость"</f>
        <v>Нефть Сырая (2709), стоимость</v>
      </c>
      <c r="C81" s="185"/>
      <c r="D81" s="299">
        <v>31089800</v>
      </c>
      <c r="E81" s="185"/>
      <c r="F81" s="143" t="s">
        <v>93</v>
      </c>
      <c r="G81" s="185"/>
      <c r="H81" s="285" t="s">
        <v>192</v>
      </c>
      <c r="I81" s="185"/>
      <c r="J81" s="185"/>
      <c r="K81" s="185"/>
      <c r="L81" s="185"/>
      <c r="M81" s="185"/>
      <c r="N81" s="185"/>
      <c r="O81" s="185"/>
      <c r="P81" s="185"/>
    </row>
    <row r="82" spans="2:16" s="17" customFormat="1" ht="15">
      <c r="B82" s="146" t="s">
        <v>193</v>
      </c>
      <c r="C82" s="185"/>
      <c r="D82" s="299">
        <v>16017900</v>
      </c>
      <c r="E82" s="185"/>
      <c r="F82" s="143" t="s">
        <v>194</v>
      </c>
      <c r="G82" s="185"/>
      <c r="H82" s="285"/>
      <c r="I82" s="185"/>
      <c r="J82" s="185"/>
      <c r="K82" s="185"/>
      <c r="L82" s="185"/>
      <c r="M82" s="185"/>
      <c r="N82" s="185"/>
      <c r="O82" s="185"/>
      <c r="P82" s="185"/>
    </row>
    <row r="83" spans="2:16" s="17" customFormat="1" ht="15">
      <c r="B83" s="128" t="str">
        <f>LEFT(B82,SEARCH(",",B82))&amp;" стоимость"</f>
        <v>Природный газ (2711), стоимость</v>
      </c>
      <c r="C83" s="185"/>
      <c r="D83" s="299">
        <v>1287400</v>
      </c>
      <c r="E83" s="185"/>
      <c r="F83" s="143" t="s">
        <v>93</v>
      </c>
      <c r="G83" s="185"/>
      <c r="H83" s="285" t="s">
        <v>192</v>
      </c>
      <c r="I83" s="185"/>
      <c r="J83" s="185"/>
      <c r="K83" s="185"/>
      <c r="L83" s="185"/>
      <c r="M83" s="185"/>
      <c r="N83" s="185"/>
      <c r="O83" s="185"/>
      <c r="P83" s="185"/>
    </row>
    <row r="84" spans="2:16" s="17" customFormat="1" ht="15">
      <c r="B84" s="146" t="s">
        <v>196</v>
      </c>
      <c r="C84" s="185"/>
      <c r="D84" s="299">
        <v>66800</v>
      </c>
      <c r="E84" s="185"/>
      <c r="F84" s="143" t="s">
        <v>197</v>
      </c>
      <c r="G84" s="185"/>
      <c r="H84" s="285"/>
      <c r="I84" s="185"/>
      <c r="J84" s="185"/>
      <c r="K84" s="185"/>
      <c r="L84" s="185"/>
      <c r="M84" s="185"/>
      <c r="N84" s="185"/>
      <c r="O84" s="185"/>
      <c r="P84" s="185"/>
    </row>
    <row r="85" spans="2:16" s="17" customFormat="1" ht="15">
      <c r="B85" s="128" t="str">
        <f>LEFT(B84,SEARCH(",",B84))&amp;" стоимость"</f>
        <v>Золото (7108), стоимость</v>
      </c>
      <c r="C85" s="185"/>
      <c r="D85" s="299">
        <v>108800</v>
      </c>
      <c r="E85" s="185"/>
      <c r="F85" s="143" t="s">
        <v>93</v>
      </c>
      <c r="G85" s="185"/>
      <c r="H85" s="285" t="s">
        <v>192</v>
      </c>
      <c r="I85" s="185"/>
      <c r="J85" s="185"/>
      <c r="K85" s="185"/>
      <c r="L85" s="185"/>
      <c r="M85" s="185"/>
      <c r="N85" s="185"/>
      <c r="O85" s="185"/>
      <c r="P85" s="185"/>
    </row>
    <row r="86" spans="2:16" s="17" customFormat="1" ht="15">
      <c r="B86" s="146" t="s">
        <v>198</v>
      </c>
      <c r="C86" s="185"/>
      <c r="D86" s="299">
        <v>18344100</v>
      </c>
      <c r="E86" s="185"/>
      <c r="F86" s="143" t="s">
        <v>197</v>
      </c>
      <c r="G86" s="185"/>
      <c r="H86" s="285"/>
      <c r="I86" s="185"/>
      <c r="J86" s="185"/>
      <c r="K86" s="185"/>
      <c r="L86" s="185"/>
      <c r="M86" s="185"/>
      <c r="N86" s="185"/>
      <c r="O86" s="185"/>
      <c r="P86" s="185"/>
    </row>
    <row r="87" spans="2:16" s="17" customFormat="1" ht="15">
      <c r="B87" s="128" t="str">
        <f>LEFT(B86,SEARCH(",",B86))&amp;" стоимость"</f>
        <v>Уголь (2701), стоимость</v>
      </c>
      <c r="C87" s="185"/>
      <c r="D87" s="299">
        <v>199326300</v>
      </c>
      <c r="E87" s="185"/>
      <c r="F87" s="143" t="s">
        <v>93</v>
      </c>
      <c r="G87" s="185"/>
      <c r="H87" s="285" t="s">
        <v>192</v>
      </c>
      <c r="I87" s="185"/>
      <c r="J87" s="185"/>
      <c r="K87" s="185"/>
      <c r="L87" s="185"/>
      <c r="M87" s="185"/>
      <c r="N87" s="185"/>
      <c r="O87" s="185"/>
      <c r="P87" s="185"/>
    </row>
    <row r="88" spans="2:16" s="17" customFormat="1" ht="15">
      <c r="B88" s="146" t="s">
        <v>199</v>
      </c>
      <c r="C88" s="185"/>
      <c r="D88" s="299">
        <v>966100</v>
      </c>
      <c r="E88" s="185"/>
      <c r="F88" s="143" t="s">
        <v>208</v>
      </c>
      <c r="G88" s="185"/>
      <c r="H88" s="285"/>
      <c r="I88" s="185"/>
      <c r="J88" s="185"/>
      <c r="K88" s="185"/>
      <c r="L88" s="185"/>
      <c r="M88" s="185"/>
      <c r="N88" s="185"/>
      <c r="O88" s="185"/>
      <c r="P88" s="185"/>
    </row>
    <row r="89" spans="2:16" s="17" customFormat="1" ht="15">
      <c r="B89" s="128" t="str">
        <f>LEFT(B88,SEARCH(",",B88))&amp;" стоимость"</f>
        <v>Медь (2603), стоимость</v>
      </c>
      <c r="C89" s="185"/>
      <c r="D89" s="299">
        <v>1606700</v>
      </c>
      <c r="E89" s="185"/>
      <c r="F89" s="143" t="s">
        <v>93</v>
      </c>
      <c r="G89" s="185"/>
      <c r="H89" s="285" t="s">
        <v>192</v>
      </c>
      <c r="I89" s="185"/>
      <c r="J89" s="185"/>
      <c r="K89" s="185"/>
      <c r="L89" s="185"/>
      <c r="M89" s="185"/>
      <c r="N89" s="185"/>
      <c r="O89" s="185"/>
      <c r="P89" s="185"/>
    </row>
    <row r="90" spans="2:16" s="17" customFormat="1" ht="15">
      <c r="B90" s="124"/>
      <c r="C90" s="185"/>
      <c r="D90" s="117"/>
      <c r="E90" s="185"/>
      <c r="F90" s="117"/>
      <c r="G90" s="185"/>
      <c r="H90" s="185"/>
      <c r="I90" s="185"/>
      <c r="J90" s="185"/>
      <c r="K90" s="185"/>
      <c r="L90" s="185"/>
      <c r="M90" s="185"/>
      <c r="N90" s="185"/>
      <c r="O90" s="185"/>
      <c r="P90" s="185"/>
    </row>
    <row r="91" spans="2:16" s="17" customFormat="1" ht="30">
      <c r="B91" s="118" t="s">
        <v>209</v>
      </c>
      <c r="C91" s="185"/>
      <c r="D91" s="290"/>
      <c r="E91" s="185"/>
      <c r="F91" s="131"/>
      <c r="G91" s="185"/>
      <c r="H91" s="284"/>
      <c r="I91" s="185"/>
      <c r="J91" s="185"/>
      <c r="K91" s="185"/>
      <c r="L91" s="185"/>
      <c r="M91" s="185"/>
      <c r="N91" s="185"/>
      <c r="O91" s="185"/>
      <c r="P91" s="185"/>
    </row>
    <row r="92" spans="2:16" s="17" customFormat="1" ht="30">
      <c r="B92" s="127" t="s">
        <v>210</v>
      </c>
      <c r="C92" s="185"/>
      <c r="D92" s="143" t="s">
        <v>211</v>
      </c>
      <c r="E92" s="185"/>
      <c r="F92" s="250" t="s">
        <v>212</v>
      </c>
      <c r="G92" s="185"/>
      <c r="H92" s="285"/>
      <c r="I92" s="185"/>
      <c r="J92" s="185"/>
      <c r="K92" s="185"/>
      <c r="L92" s="185"/>
      <c r="M92" s="185"/>
      <c r="N92" s="185"/>
      <c r="O92" s="185"/>
      <c r="P92" s="185"/>
    </row>
    <row r="93" spans="2:16" s="17" customFormat="1" ht="30">
      <c r="B93" s="132" t="s">
        <v>213</v>
      </c>
      <c r="C93" s="185"/>
      <c r="D93" s="143" t="s">
        <v>211</v>
      </c>
      <c r="E93" s="185"/>
      <c r="F93" s="143" t="str">
        <f>IF(D93=Lists!$K$4,"&lt; Input URL to data source &gt;",IF(D93=Lists!$K$5,"&lt; Reference section in EITI Report or URL &gt;",IF(D93=Lists!$K$6,"&lt; Reference evidence of non-applicability &gt;","")))</f>
        <v/>
      </c>
      <c r="G93" s="185"/>
      <c r="H93" s="285"/>
      <c r="I93" s="185"/>
      <c r="J93" s="185"/>
      <c r="K93" s="185"/>
      <c r="L93" s="185"/>
      <c r="M93" s="185"/>
      <c r="N93" s="185"/>
      <c r="O93" s="185"/>
      <c r="P93" s="185"/>
    </row>
    <row r="94" spans="2:16" s="17" customFormat="1" ht="45">
      <c r="B94" s="133" t="s">
        <v>214</v>
      </c>
      <c r="C94" s="185"/>
      <c r="D94" s="134">
        <f>'Часть 5 Данные о компаниях 2021'!J36/'Часть 4 Доходы правительств 21'!J47</f>
        <v>0.90586398676038071</v>
      </c>
      <c r="E94" s="185"/>
      <c r="F94" s="135" t="s">
        <v>215</v>
      </c>
      <c r="G94" s="185"/>
      <c r="H94" s="286"/>
      <c r="I94" s="185"/>
      <c r="J94" s="185"/>
      <c r="K94" s="185"/>
      <c r="L94" s="185"/>
      <c r="M94" s="185"/>
      <c r="N94" s="185"/>
      <c r="O94" s="185"/>
      <c r="P94" s="185"/>
    </row>
    <row r="95" spans="2:16" s="17" customFormat="1" ht="15">
      <c r="B95" s="266"/>
      <c r="C95" s="268"/>
      <c r="D95" s="268"/>
      <c r="E95" s="268"/>
      <c r="F95" s="268"/>
      <c r="G95" s="185"/>
      <c r="H95" s="185"/>
      <c r="I95" s="185"/>
      <c r="J95" s="185"/>
      <c r="K95" s="185"/>
      <c r="L95" s="185"/>
      <c r="M95" s="185"/>
      <c r="N95" s="185"/>
      <c r="O95" s="185"/>
      <c r="P95" s="185"/>
    </row>
    <row r="96" spans="2:16" s="17" customFormat="1" ht="15">
      <c r="B96" s="273" t="s">
        <v>216</v>
      </c>
      <c r="C96" s="268"/>
      <c r="D96" s="269"/>
      <c r="E96" s="268"/>
      <c r="F96" s="269"/>
      <c r="G96" s="185"/>
      <c r="H96" s="284"/>
      <c r="I96" s="185"/>
      <c r="J96" s="185"/>
      <c r="K96" s="185"/>
      <c r="L96" s="185"/>
      <c r="M96" s="185"/>
      <c r="N96" s="185"/>
      <c r="O96" s="185"/>
      <c r="P96" s="185"/>
    </row>
    <row r="97" spans="2:16" s="17" customFormat="1" ht="45">
      <c r="B97" s="132" t="s">
        <v>217</v>
      </c>
      <c r="C97" s="268"/>
      <c r="D97" s="332" t="s">
        <v>134</v>
      </c>
      <c r="E97" s="272"/>
      <c r="F97" s="332" t="s">
        <v>212</v>
      </c>
      <c r="G97" s="185"/>
      <c r="H97" s="285"/>
      <c r="I97" s="185"/>
      <c r="J97" s="185"/>
      <c r="K97" s="185"/>
      <c r="L97" s="185"/>
      <c r="M97" s="185"/>
      <c r="N97" s="185"/>
      <c r="O97" s="185"/>
      <c r="P97" s="185"/>
    </row>
    <row r="98" spans="2:16" s="17" customFormat="1" ht="15">
      <c r="B98" s="327" t="s">
        <v>218</v>
      </c>
      <c r="C98" s="270"/>
      <c r="D98" s="333"/>
      <c r="E98" s="334"/>
      <c r="F98" s="333"/>
      <c r="G98" s="185"/>
      <c r="H98" s="285"/>
      <c r="I98" s="185"/>
      <c r="J98" s="185"/>
      <c r="K98" s="185"/>
      <c r="L98" s="185"/>
      <c r="M98" s="185"/>
      <c r="N98" s="185"/>
      <c r="O98" s="185"/>
      <c r="P98" s="185"/>
    </row>
    <row r="99" spans="2:16" s="17" customFormat="1" ht="15">
      <c r="B99" s="328" t="s">
        <v>188</v>
      </c>
      <c r="C99" s="268"/>
      <c r="D99" s="332"/>
      <c r="E99" s="272"/>
      <c r="F99" s="332" t="s">
        <v>212</v>
      </c>
      <c r="G99" s="185"/>
      <c r="H99" s="285"/>
      <c r="I99" s="185"/>
      <c r="J99" s="185"/>
      <c r="K99" s="185"/>
      <c r="L99" s="185"/>
      <c r="M99" s="185"/>
      <c r="N99" s="185"/>
      <c r="O99" s="185"/>
      <c r="P99" s="185"/>
    </row>
    <row r="100" spans="2:16" s="17" customFormat="1" ht="15">
      <c r="B100" s="328" t="s">
        <v>193</v>
      </c>
      <c r="C100" s="268"/>
      <c r="D100" s="332"/>
      <c r="E100" s="272"/>
      <c r="F100" s="332" t="s">
        <v>212</v>
      </c>
      <c r="G100" s="185"/>
      <c r="H100" s="285"/>
      <c r="I100" s="185"/>
      <c r="J100" s="185"/>
      <c r="K100" s="185"/>
      <c r="L100" s="185"/>
      <c r="M100" s="185"/>
      <c r="N100" s="185"/>
      <c r="O100" s="185"/>
      <c r="P100" s="185"/>
    </row>
    <row r="101" spans="2:16" s="17" customFormat="1" ht="15">
      <c r="B101" s="329" t="s">
        <v>219</v>
      </c>
      <c r="C101" s="271"/>
      <c r="D101" s="335"/>
      <c r="E101" s="336"/>
      <c r="F101" s="335"/>
      <c r="G101" s="185"/>
      <c r="H101" s="285"/>
      <c r="I101" s="185"/>
      <c r="J101" s="185"/>
      <c r="K101" s="185"/>
      <c r="L101" s="185"/>
      <c r="M101" s="185"/>
      <c r="N101" s="185"/>
      <c r="O101" s="185"/>
      <c r="P101" s="185"/>
    </row>
    <row r="102" spans="2:16" s="17" customFormat="1" ht="15">
      <c r="B102" s="327" t="s">
        <v>220</v>
      </c>
      <c r="C102" s="270"/>
      <c r="D102" s="333"/>
      <c r="E102" s="334"/>
      <c r="F102" s="333"/>
      <c r="G102" s="185"/>
      <c r="H102" s="285"/>
      <c r="I102" s="185"/>
      <c r="J102" s="185"/>
      <c r="K102" s="185"/>
      <c r="L102" s="185"/>
      <c r="M102" s="185"/>
      <c r="N102" s="185"/>
      <c r="O102" s="185"/>
      <c r="P102" s="185"/>
    </row>
    <row r="103" spans="2:16" s="17" customFormat="1" ht="15">
      <c r="B103" s="328" t="s">
        <v>188</v>
      </c>
      <c r="C103" s="268"/>
      <c r="D103" s="332"/>
      <c r="E103" s="272"/>
      <c r="F103" s="332" t="s">
        <v>189</v>
      </c>
      <c r="G103" s="185"/>
      <c r="H103" s="285"/>
      <c r="I103" s="185"/>
      <c r="J103" s="185"/>
      <c r="K103" s="185"/>
      <c r="L103" s="185"/>
      <c r="M103" s="185"/>
      <c r="N103" s="185"/>
      <c r="O103" s="185"/>
      <c r="P103" s="185"/>
    </row>
    <row r="104" spans="2:16" s="17" customFormat="1" ht="15">
      <c r="B104" s="330" t="str">
        <f>LEFT(B103,SEARCH(",",B103))&amp;" стоимость"</f>
        <v>Сырая нефть (2709), стоимость</v>
      </c>
      <c r="C104" s="268"/>
      <c r="D104" s="332"/>
      <c r="E104" s="272"/>
      <c r="F104" s="332" t="s">
        <v>93</v>
      </c>
      <c r="G104" s="185"/>
      <c r="H104" s="285" t="s">
        <v>192</v>
      </c>
      <c r="I104" s="185"/>
      <c r="J104" s="185"/>
      <c r="K104" s="185"/>
      <c r="L104" s="185"/>
      <c r="M104" s="185"/>
      <c r="N104" s="185"/>
      <c r="O104" s="185"/>
      <c r="P104" s="185"/>
    </row>
    <row r="105" spans="2:16" s="17" customFormat="1" ht="15">
      <c r="B105" s="328" t="s">
        <v>193</v>
      </c>
      <c r="C105" s="268"/>
      <c r="D105" s="332"/>
      <c r="E105" s="272"/>
      <c r="F105" s="332" t="s">
        <v>189</v>
      </c>
      <c r="G105" s="185"/>
      <c r="H105" s="285"/>
      <c r="I105" s="185"/>
      <c r="J105" s="185"/>
      <c r="K105" s="185"/>
      <c r="L105" s="185"/>
      <c r="M105" s="185"/>
      <c r="N105" s="185"/>
      <c r="O105" s="185"/>
      <c r="P105" s="185"/>
    </row>
    <row r="106" spans="2:16" s="17" customFormat="1" ht="15">
      <c r="B106" s="330" t="str">
        <f>LEFT(B105,SEARCH(",",B105))&amp;" стоимость"</f>
        <v>Природный газ (2711), стоимость</v>
      </c>
      <c r="C106" s="268"/>
      <c r="D106" s="332"/>
      <c r="E106" s="272"/>
      <c r="F106" s="332" t="s">
        <v>93</v>
      </c>
      <c r="G106" s="185"/>
      <c r="H106" s="285" t="s">
        <v>192</v>
      </c>
      <c r="I106" s="185"/>
      <c r="J106" s="185"/>
      <c r="K106" s="185"/>
      <c r="L106" s="185"/>
      <c r="M106" s="185"/>
      <c r="N106" s="185"/>
      <c r="O106" s="185"/>
      <c r="P106" s="185"/>
    </row>
    <row r="107" spans="2:16" s="17" customFormat="1" ht="15">
      <c r="B107" s="328" t="s">
        <v>219</v>
      </c>
      <c r="C107" s="268"/>
      <c r="D107" s="332"/>
      <c r="E107" s="272"/>
      <c r="F107" s="332" t="s">
        <v>197</v>
      </c>
      <c r="G107" s="185"/>
      <c r="H107" s="285"/>
      <c r="I107" s="185"/>
      <c r="J107" s="185"/>
      <c r="K107" s="185"/>
      <c r="L107" s="185"/>
      <c r="M107" s="185"/>
      <c r="N107" s="185"/>
      <c r="O107" s="185"/>
      <c r="P107" s="185"/>
    </row>
    <row r="108" spans="2:16" s="17" customFormat="1" ht="15">
      <c r="B108" s="330" t="str">
        <f>LEFT(B107,SEARCH(",",B107))&amp;" стоимость"</f>
        <v>Добавьте здесь сырьевые товары, стоимость</v>
      </c>
      <c r="C108" s="268"/>
      <c r="D108" s="332"/>
      <c r="E108" s="272"/>
      <c r="F108" s="332" t="s">
        <v>93</v>
      </c>
      <c r="G108" s="185"/>
      <c r="H108" s="285" t="s">
        <v>192</v>
      </c>
      <c r="I108" s="185"/>
      <c r="J108" s="185"/>
      <c r="K108" s="185"/>
      <c r="L108" s="185"/>
      <c r="M108" s="185"/>
      <c r="N108" s="185"/>
      <c r="O108" s="185"/>
      <c r="P108" s="185"/>
    </row>
    <row r="109" spans="2:16" s="17" customFormat="1" ht="45">
      <c r="B109" s="331" t="s">
        <v>221</v>
      </c>
      <c r="C109" s="271"/>
      <c r="D109" s="335"/>
      <c r="E109" s="336"/>
      <c r="F109" s="335" t="s">
        <v>93</v>
      </c>
      <c r="G109" s="292"/>
      <c r="H109" s="286"/>
      <c r="I109" s="185"/>
      <c r="J109" s="185"/>
      <c r="K109" s="185"/>
      <c r="L109" s="185"/>
      <c r="M109" s="185"/>
      <c r="N109" s="185"/>
      <c r="O109" s="185"/>
      <c r="P109" s="185"/>
    </row>
    <row r="110" spans="2:16" s="17" customFormat="1" ht="15">
      <c r="B110" s="35"/>
      <c r="C110" s="185"/>
      <c r="D110" s="185"/>
      <c r="E110" s="185"/>
      <c r="F110" s="24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</row>
    <row r="111" spans="2:16" s="17" customFormat="1" ht="15.95" customHeight="1">
      <c r="B111" s="118" t="s">
        <v>222</v>
      </c>
      <c r="C111" s="185"/>
      <c r="D111" s="131"/>
      <c r="E111" s="185"/>
      <c r="F111" s="131"/>
      <c r="G111" s="185"/>
      <c r="H111" s="284"/>
      <c r="I111" s="185"/>
      <c r="J111" s="185"/>
      <c r="K111" s="185"/>
      <c r="L111" s="185"/>
      <c r="M111" s="185"/>
      <c r="N111" s="185"/>
      <c r="O111" s="185"/>
      <c r="P111" s="185"/>
    </row>
    <row r="112" spans="2:16" s="272" customFormat="1" ht="30">
      <c r="B112" s="132" t="s">
        <v>223</v>
      </c>
      <c r="D112" s="332" t="s">
        <v>134</v>
      </c>
      <c r="F112" s="338" t="s">
        <v>224</v>
      </c>
      <c r="H112" s="339"/>
    </row>
    <row r="113" spans="1:16" s="272" customFormat="1" ht="40.5" customHeight="1">
      <c r="B113" s="136" t="s">
        <v>225</v>
      </c>
      <c r="D113" s="335" t="s">
        <v>226</v>
      </c>
      <c r="F113" s="335" t="s">
        <v>93</v>
      </c>
      <c r="H113" s="340"/>
    </row>
    <row r="114" spans="1:16" s="17" customFormat="1" ht="15">
      <c r="A114" s="185"/>
      <c r="B114" s="35"/>
      <c r="C114" s="185"/>
      <c r="D114" s="117"/>
      <c r="E114" s="185"/>
      <c r="F114" s="24"/>
      <c r="G114" s="185"/>
      <c r="H114" s="185"/>
      <c r="I114" s="185"/>
      <c r="J114" s="185"/>
      <c r="K114" s="185"/>
      <c r="L114" s="185"/>
      <c r="M114" s="185"/>
      <c r="N114" s="185"/>
      <c r="O114" s="185"/>
      <c r="P114" s="185"/>
    </row>
    <row r="115" spans="1:16" s="17" customFormat="1" ht="15">
      <c r="A115" s="185"/>
      <c r="B115" s="118" t="s">
        <v>227</v>
      </c>
      <c r="C115" s="185"/>
      <c r="D115" s="131"/>
      <c r="E115" s="185"/>
      <c r="F115" s="131"/>
      <c r="G115" s="185"/>
      <c r="H115" s="284"/>
      <c r="I115" s="185"/>
      <c r="J115" s="185"/>
      <c r="K115" s="185"/>
      <c r="L115" s="185"/>
      <c r="M115" s="185"/>
      <c r="N115" s="185"/>
      <c r="O115" s="185"/>
      <c r="P115" s="185"/>
    </row>
    <row r="116" spans="1:16" s="17" customFormat="1" ht="30">
      <c r="A116" s="185"/>
      <c r="B116" s="132" t="s">
        <v>228</v>
      </c>
      <c r="C116" s="185"/>
      <c r="D116" s="143" t="s">
        <v>78</v>
      </c>
      <c r="E116" s="185"/>
      <c r="F116" s="143" t="s">
        <v>229</v>
      </c>
      <c r="G116" s="185"/>
      <c r="H116" s="285"/>
      <c r="I116" s="185"/>
      <c r="J116" s="185"/>
      <c r="K116" s="185"/>
      <c r="L116" s="185"/>
      <c r="M116" s="185"/>
      <c r="N116" s="185"/>
      <c r="O116" s="185"/>
      <c r="P116" s="185"/>
    </row>
    <row r="117" spans="1:16" s="17" customFormat="1" ht="30.75" customHeight="1">
      <c r="A117" s="185"/>
      <c r="B117" s="136" t="s">
        <v>230</v>
      </c>
      <c r="C117" s="185"/>
      <c r="D117" s="144" t="s">
        <v>231</v>
      </c>
      <c r="E117" s="185"/>
      <c r="F117" s="144" t="s">
        <v>93</v>
      </c>
      <c r="G117" s="185"/>
      <c r="H117" s="286"/>
      <c r="I117" s="185"/>
      <c r="J117" s="185"/>
      <c r="K117" s="185"/>
      <c r="L117" s="185"/>
      <c r="M117" s="185"/>
      <c r="N117" s="185"/>
      <c r="O117" s="185"/>
      <c r="P117" s="185"/>
    </row>
    <row r="118" spans="1:16" s="17" customFormat="1" ht="15">
      <c r="A118" s="185"/>
      <c r="B118" s="35"/>
      <c r="C118" s="185"/>
      <c r="D118" s="117"/>
      <c r="E118" s="185"/>
      <c r="F118" s="24"/>
      <c r="G118" s="185"/>
      <c r="H118" s="185"/>
      <c r="I118" s="185"/>
      <c r="J118" s="185"/>
      <c r="K118" s="185"/>
      <c r="L118" s="185"/>
      <c r="M118" s="185"/>
      <c r="N118" s="185"/>
      <c r="O118" s="185"/>
      <c r="P118" s="185"/>
    </row>
    <row r="119" spans="1:16" s="272" customFormat="1" ht="15">
      <c r="B119" s="273" t="s">
        <v>232</v>
      </c>
      <c r="D119" s="125"/>
      <c r="F119" s="125"/>
      <c r="H119" s="341"/>
    </row>
    <row r="120" spans="1:16" s="272" customFormat="1" ht="15">
      <c r="B120" s="132" t="s">
        <v>233</v>
      </c>
      <c r="D120" s="332" t="s">
        <v>108</v>
      </c>
      <c r="F120" s="332" t="str">
        <f>IF(D120=Lists!$K$4,"&lt; Input URL to data source &gt;",IF(D120=Lists!$K$5,"&lt; Reference section in EITI Report or URL &gt;",IF(D120=Lists!$K$6,"&lt; Reference evidence of non-applicability &gt;","")))</f>
        <v/>
      </c>
      <c r="H120" s="339"/>
    </row>
    <row r="121" spans="1:16" s="272" customFormat="1" ht="30">
      <c r="B121" s="136" t="s">
        <v>234</v>
      </c>
      <c r="D121" s="335" t="s">
        <v>226</v>
      </c>
      <c r="F121" s="335" t="s">
        <v>93</v>
      </c>
      <c r="H121" s="340"/>
    </row>
    <row r="122" spans="1:16" s="17" customFormat="1" ht="15">
      <c r="A122" s="185"/>
      <c r="B122" s="35"/>
      <c r="C122" s="185"/>
      <c r="D122" s="117"/>
      <c r="E122" s="185"/>
      <c r="F122" s="24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</row>
    <row r="123" spans="1:16" s="17" customFormat="1" ht="30">
      <c r="A123" s="185"/>
      <c r="B123" s="118" t="s">
        <v>235</v>
      </c>
      <c r="C123" s="185"/>
      <c r="D123" s="131"/>
      <c r="E123" s="185"/>
      <c r="F123" s="131"/>
      <c r="G123" s="185"/>
      <c r="H123" s="284"/>
      <c r="I123" s="185"/>
      <c r="J123" s="185"/>
      <c r="K123" s="185"/>
      <c r="L123" s="185"/>
      <c r="M123" s="185"/>
      <c r="N123" s="185"/>
      <c r="O123" s="185"/>
      <c r="P123" s="185"/>
    </row>
    <row r="124" spans="1:16" s="17" customFormat="1" ht="45">
      <c r="A124" s="185"/>
      <c r="B124" s="132" t="str">
        <f>"Раскрывает ли правительство информацию касательно следующего:"&amp;RIGHT(B123,LEN(B123)-SEARCH(":",B123,1))&amp;"?"</f>
        <v>Раскрывает ли правительство информацию касательно следующего: Прямые платежи на субнациональном уровне?</v>
      </c>
      <c r="C124" s="185"/>
      <c r="D124" s="143" t="s">
        <v>78</v>
      </c>
      <c r="E124" s="185"/>
      <c r="F124" s="143" t="s">
        <v>236</v>
      </c>
      <c r="G124" s="185"/>
      <c r="H124" s="285" t="s">
        <v>237</v>
      </c>
      <c r="I124" s="185"/>
      <c r="J124" s="185"/>
      <c r="K124" s="185"/>
      <c r="L124" s="185"/>
      <c r="M124" s="185"/>
      <c r="N124" s="185"/>
      <c r="O124" s="185"/>
      <c r="P124" s="185"/>
    </row>
    <row r="125" spans="1:16" s="17" customFormat="1" ht="30">
      <c r="A125" s="185"/>
      <c r="B125" s="136" t="s">
        <v>238</v>
      </c>
      <c r="C125" s="185"/>
      <c r="D125" s="326">
        <v>211800000</v>
      </c>
      <c r="E125" s="185"/>
      <c r="F125" s="144" t="s">
        <v>93</v>
      </c>
      <c r="G125" s="185"/>
      <c r="H125" s="286"/>
      <c r="I125" s="185"/>
      <c r="J125" s="185"/>
      <c r="K125" s="185"/>
      <c r="L125" s="185"/>
      <c r="M125" s="185"/>
      <c r="N125" s="185"/>
      <c r="O125" s="185"/>
      <c r="P125" s="185"/>
    </row>
    <row r="126" spans="1:16" s="17" customFormat="1" ht="15">
      <c r="A126" s="185"/>
      <c r="B126" s="35"/>
      <c r="C126" s="185"/>
      <c r="D126" s="117"/>
      <c r="E126" s="185"/>
      <c r="F126" s="24"/>
      <c r="G126" s="185"/>
      <c r="H126" s="185"/>
      <c r="I126" s="185"/>
      <c r="J126" s="185"/>
      <c r="K126" s="185"/>
      <c r="L126" s="185"/>
      <c r="M126" s="185"/>
      <c r="N126" s="185"/>
      <c r="O126" s="185"/>
      <c r="P126" s="185"/>
    </row>
    <row r="127" spans="1:16" s="17" customFormat="1" ht="30">
      <c r="A127" s="185"/>
      <c r="B127" s="118" t="s">
        <v>239</v>
      </c>
      <c r="C127" s="185"/>
      <c r="D127" s="131"/>
      <c r="E127" s="185"/>
      <c r="F127" s="24"/>
      <c r="G127" s="185"/>
      <c r="H127" s="284"/>
      <c r="I127" s="185"/>
      <c r="J127" s="185"/>
      <c r="K127" s="185"/>
      <c r="L127" s="185"/>
      <c r="M127" s="185"/>
      <c r="N127" s="185"/>
      <c r="O127" s="185"/>
      <c r="P127" s="185"/>
    </row>
    <row r="128" spans="1:16" s="17" customFormat="1" ht="30">
      <c r="A128" s="185"/>
      <c r="B128" s="133" t="s">
        <v>240</v>
      </c>
      <c r="C128" s="185"/>
      <c r="D128" s="196" t="str">
        <f>IFERROR(IF(_xlfn.DAYS('Часть 1 Сведения'!$E$24,'Часть 1 Сведения'!$E$20)/365&gt;0,_xlfn.DAYS('Часть 1 Сведения'!$E$24,'Часть 1 Сведения'!$E$20)/365,_xlfn.DAYS('Часть 1 Сведения'!$E$27,'Часть 1 Сведения'!$E$20)/365),"Автоматическое заполнение при помощи листа 1. About (Сведения)")</f>
        <v>Автоматическое заполнение при помощи листа 1. About (Сведения)</v>
      </c>
      <c r="E128" s="185"/>
      <c r="F128" s="24"/>
      <c r="G128" s="185"/>
      <c r="H128" s="286"/>
      <c r="I128" s="185"/>
      <c r="J128" s="185"/>
      <c r="K128" s="185"/>
      <c r="L128" s="185"/>
      <c r="M128" s="185"/>
      <c r="N128" s="185"/>
      <c r="O128" s="185"/>
      <c r="P128" s="185"/>
    </row>
    <row r="129" spans="1:16" s="17" customFormat="1" ht="15">
      <c r="A129" s="185"/>
      <c r="B129" s="35"/>
      <c r="C129" s="185"/>
      <c r="D129" s="117"/>
      <c r="E129" s="185"/>
      <c r="F129" s="24"/>
      <c r="G129" s="185"/>
      <c r="H129" s="185"/>
      <c r="I129" s="185"/>
      <c r="J129" s="185"/>
      <c r="K129" s="185"/>
      <c r="L129" s="185"/>
      <c r="M129" s="185"/>
      <c r="N129" s="185"/>
      <c r="O129" s="185"/>
      <c r="P129" s="185"/>
    </row>
    <row r="130" spans="1:16" s="17" customFormat="1" ht="15">
      <c r="A130" s="185"/>
      <c r="B130" s="118" t="s">
        <v>241</v>
      </c>
      <c r="C130" s="185"/>
      <c r="D130" s="131"/>
      <c r="E130" s="185"/>
      <c r="F130" s="131"/>
      <c r="G130" s="185"/>
      <c r="H130" s="284"/>
      <c r="I130" s="185"/>
      <c r="J130" s="185"/>
      <c r="K130" s="185"/>
      <c r="L130" s="185"/>
      <c r="M130" s="185"/>
      <c r="N130" s="185"/>
      <c r="O130" s="185"/>
      <c r="P130" s="185"/>
    </row>
    <row r="131" spans="1:16" s="17" customFormat="1" ht="75">
      <c r="A131" s="185"/>
      <c r="B131" s="127" t="s">
        <v>242</v>
      </c>
      <c r="C131" s="185"/>
      <c r="D131" s="143" t="s">
        <v>78</v>
      </c>
      <c r="E131" s="185"/>
      <c r="F131" s="143" t="s">
        <v>243</v>
      </c>
      <c r="G131" s="185"/>
      <c r="H131" s="285"/>
      <c r="I131" s="185"/>
      <c r="J131" s="185"/>
      <c r="K131" s="185"/>
      <c r="L131" s="185"/>
      <c r="M131" s="185"/>
      <c r="N131" s="185"/>
      <c r="O131" s="185"/>
      <c r="P131" s="185"/>
    </row>
    <row r="132" spans="1:16" s="17" customFormat="1" ht="45">
      <c r="A132" s="185"/>
      <c r="B132" s="128" t="s">
        <v>244</v>
      </c>
      <c r="C132" s="185"/>
      <c r="D132" s="143"/>
      <c r="E132" s="185"/>
      <c r="F132" s="143" t="str">
        <f>IF(D132=Lists!$K$4,"&lt; Input URL to data source &gt;",IF(D132=Lists!$K$5,"&lt; Reference section in EITI Report or URL &gt;",IF(D132=Lists!$K$6,"&lt; Reference evidence of non-applicability &gt;","")))</f>
        <v/>
      </c>
      <c r="G132" s="185"/>
      <c r="H132" s="285"/>
      <c r="I132" s="185"/>
      <c r="J132" s="185"/>
      <c r="K132" s="185"/>
      <c r="L132" s="185"/>
      <c r="M132" s="185"/>
      <c r="N132" s="185"/>
      <c r="O132" s="185"/>
      <c r="P132" s="185"/>
    </row>
    <row r="133" spans="1:16" s="17" customFormat="1" ht="30">
      <c r="A133" s="185"/>
      <c r="B133" s="127" t="s">
        <v>245</v>
      </c>
      <c r="C133" s="185"/>
      <c r="D133" s="143"/>
      <c r="E133" s="185"/>
      <c r="F133" s="143" t="str">
        <f>IF(D133=Lists!$K$4,"&lt; Input URL to data source &gt;",IF(D133=Lists!$K$5,"&lt; Reference section in EITI Report or URL &gt;",IF(D133=Lists!$K$6,"&lt; Reference evidence of non-applicability &gt;","")))</f>
        <v/>
      </c>
      <c r="G133" s="185"/>
      <c r="H133" s="285"/>
      <c r="I133" s="185"/>
      <c r="J133" s="185"/>
      <c r="K133" s="185"/>
      <c r="L133" s="185"/>
      <c r="M133" s="185"/>
      <c r="N133" s="185"/>
      <c r="O133" s="185"/>
      <c r="P133" s="185"/>
    </row>
    <row r="134" spans="1:16" s="17" customFormat="1" ht="30">
      <c r="A134" s="185"/>
      <c r="B134" s="128" t="s">
        <v>246</v>
      </c>
      <c r="C134" s="185"/>
      <c r="D134" s="143" t="s">
        <v>134</v>
      </c>
      <c r="E134" s="185"/>
      <c r="F134" s="143" t="s">
        <v>247</v>
      </c>
      <c r="G134" s="185"/>
      <c r="H134" s="285"/>
      <c r="I134" s="185"/>
      <c r="J134" s="185"/>
      <c r="K134" s="185"/>
      <c r="L134" s="185"/>
      <c r="M134" s="185"/>
      <c r="N134" s="185"/>
      <c r="O134" s="185"/>
      <c r="P134" s="185"/>
    </row>
    <row r="135" spans="1:16" s="17" customFormat="1" ht="30">
      <c r="A135" s="185"/>
      <c r="B135" s="127" t="s">
        <v>248</v>
      </c>
      <c r="C135" s="185"/>
      <c r="D135" s="143"/>
      <c r="E135" s="185"/>
      <c r="F135" s="143" t="str">
        <f>IF(D135=Lists!$K$4,"&lt; Input URL to data source &gt;",IF(D135=Lists!$K$5,"&lt; Reference section in EITI Report or URL &gt;",IF(D135=Lists!$K$6,"&lt; Reference evidence of non-applicability &gt;","")))</f>
        <v/>
      </c>
      <c r="G135" s="185"/>
      <c r="H135" s="285"/>
      <c r="I135" s="185"/>
      <c r="J135" s="185"/>
      <c r="K135" s="185"/>
      <c r="L135" s="185"/>
      <c r="M135" s="185"/>
      <c r="N135" s="185"/>
      <c r="O135" s="185"/>
      <c r="P135" s="185"/>
    </row>
    <row r="136" spans="1:16" s="17" customFormat="1" ht="15">
      <c r="A136" s="185"/>
      <c r="B136" s="123" t="s">
        <v>249</v>
      </c>
      <c r="C136" s="185"/>
      <c r="D136" s="144" t="s">
        <v>134</v>
      </c>
      <c r="E136" s="185"/>
      <c r="F136" s="143" t="s">
        <v>250</v>
      </c>
      <c r="G136" s="185"/>
      <c r="H136" s="286"/>
      <c r="I136" s="185"/>
      <c r="J136" s="185"/>
      <c r="K136" s="185"/>
      <c r="L136" s="185"/>
      <c r="M136" s="185"/>
      <c r="N136" s="185"/>
      <c r="O136" s="185"/>
      <c r="P136" s="185"/>
    </row>
    <row r="137" spans="1:16" s="17" customFormat="1" ht="15">
      <c r="A137" s="185"/>
      <c r="B137" s="266"/>
      <c r="C137" s="185"/>
      <c r="D137" s="117"/>
      <c r="E137" s="185"/>
      <c r="F137" s="198"/>
      <c r="G137" s="185"/>
      <c r="H137" s="185"/>
      <c r="I137" s="185"/>
      <c r="J137" s="185"/>
      <c r="K137" s="185"/>
      <c r="L137" s="185"/>
      <c r="M137" s="185"/>
      <c r="N137" s="185"/>
      <c r="O137" s="185"/>
      <c r="P137" s="185"/>
    </row>
    <row r="138" spans="1:16" s="272" customFormat="1" ht="30">
      <c r="B138" s="273" t="s">
        <v>251</v>
      </c>
      <c r="D138" s="125"/>
      <c r="F138" s="125"/>
      <c r="H138" s="341"/>
    </row>
    <row r="139" spans="1:16" s="272" customFormat="1" ht="60">
      <c r="B139" s="132" t="s">
        <v>252</v>
      </c>
      <c r="D139" s="332" t="s">
        <v>108</v>
      </c>
      <c r="F139" s="332" t="str">
        <f>IF(D139=Lists!$K$4,"&lt; Input URL to data source &gt;",IF(D139=Lists!$K$5,"&lt; Reference section in EITI Report or URL &gt;",IF(D139=Lists!$K$6,"&lt; Reference evidence of non-applicability &gt;","")))</f>
        <v/>
      </c>
      <c r="H139" s="339"/>
    </row>
    <row r="140" spans="1:16" s="272" customFormat="1" ht="30">
      <c r="B140" s="136" t="s">
        <v>253</v>
      </c>
      <c r="D140" s="335"/>
      <c r="F140" s="342" t="str">
        <f>IF(D140=Lists!$K$4,"&lt; Input URL to data source &gt;",IF(D140=Lists!$K$5,"&lt; Reference section in EITI Report &gt;",IF(D140=Lists!$K$6,"&lt; Reference evidence of non-applicability &gt;","")))</f>
        <v/>
      </c>
      <c r="H140" s="340"/>
    </row>
    <row r="141" spans="1:16" s="272" customFormat="1" ht="15">
      <c r="B141" s="343"/>
      <c r="F141" s="344"/>
    </row>
    <row r="142" spans="1:16" s="272" customFormat="1" ht="30">
      <c r="B142" s="273" t="s">
        <v>254</v>
      </c>
      <c r="D142" s="125"/>
      <c r="F142" s="125"/>
      <c r="H142" s="341"/>
    </row>
    <row r="143" spans="1:16" s="272" customFormat="1" ht="30">
      <c r="B143" s="132" t="s">
        <v>255</v>
      </c>
      <c r="D143" s="332" t="s">
        <v>78</v>
      </c>
      <c r="F143" s="332" t="str">
        <f>IF(D143=Lists!$K$4,"&lt; Input URL to data source &gt;",IF(D143=Lists!$K$5,"&lt; Reference section in EITI Report or URL &gt;",IF(D143=Lists!$K$6,"&lt; Reference evidence of non-applicability &gt;","")))</f>
        <v>&lt; Reference section in EITI Report or URL &gt;</v>
      </c>
      <c r="H143" s="339"/>
    </row>
    <row r="144" spans="1:16" s="272" customFormat="1" ht="45">
      <c r="B144" s="274" t="s">
        <v>256</v>
      </c>
      <c r="D144" s="332"/>
      <c r="F144" s="332" t="s">
        <v>93</v>
      </c>
      <c r="H144" s="339"/>
    </row>
    <row r="145" spans="2:8" s="272" customFormat="1" ht="30">
      <c r="B145" s="136" t="s">
        <v>257</v>
      </c>
      <c r="D145" s="335"/>
      <c r="F145" s="335" t="s">
        <v>93</v>
      </c>
      <c r="H145" s="340"/>
    </row>
    <row r="146" spans="2:8" s="272" customFormat="1" ht="15">
      <c r="B146" s="343"/>
      <c r="F146" s="344"/>
    </row>
    <row r="147" spans="2:8" s="272" customFormat="1" ht="30">
      <c r="B147" s="273" t="s">
        <v>258</v>
      </c>
      <c r="D147" s="125"/>
      <c r="F147" s="125"/>
      <c r="H147" s="341"/>
    </row>
    <row r="148" spans="2:8" s="272" customFormat="1" ht="60">
      <c r="B148" s="132" t="s">
        <v>259</v>
      </c>
      <c r="D148" s="332" t="s">
        <v>108</v>
      </c>
      <c r="F148" s="332" t="str">
        <f>IF(D148=Lists!$K$4,"&lt; Input URL to data source &gt;",IF(D148=Lists!$K$5,"&lt; Reference section in EITI Report or URL &gt;",IF(D148=Lists!$K$6,"&lt; Reference evidence of non-applicability &gt;","")))</f>
        <v/>
      </c>
      <c r="H148" s="339"/>
    </row>
    <row r="149" spans="2:8" s="272" customFormat="1" ht="30">
      <c r="B149" s="132" t="s">
        <v>260</v>
      </c>
      <c r="D149" s="332" t="s">
        <v>108</v>
      </c>
      <c r="F149" s="332" t="str">
        <f>IF(D149=Lists!$K$4,"&lt; Input URL to data source &gt;",IF(D149=Lists!$K$5,"&lt; Reference section in EITI Report or URL &gt;",IF(D149=Lists!$K$6,"&lt; Reference evidence of non-applicability &gt;","")))</f>
        <v/>
      </c>
      <c r="H149" s="339"/>
    </row>
    <row r="150" spans="2:8" s="272" customFormat="1" ht="45">
      <c r="B150" s="133" t="s">
        <v>261</v>
      </c>
      <c r="D150" s="335" t="s">
        <v>211</v>
      </c>
      <c r="F150" s="335" t="str">
        <f>IF(D150=Lists!$K$4,"&lt; Input URL to data source &gt;",IF(D150=Lists!$K$5,"&lt; Reference section in EITI Report or URL &gt;",IF(D150=Lists!$K$6,"&lt; Reference evidence of non-applicability &gt;","")))</f>
        <v/>
      </c>
      <c r="H150" s="340"/>
    </row>
    <row r="151" spans="2:8" s="272" customFormat="1" ht="15">
      <c r="B151" s="343"/>
      <c r="F151" s="344"/>
    </row>
    <row r="152" spans="2:8" s="272" customFormat="1" ht="15">
      <c r="B152" s="273" t="s">
        <v>262</v>
      </c>
      <c r="D152" s="125"/>
      <c r="F152" s="125"/>
      <c r="H152" s="341"/>
    </row>
    <row r="153" spans="2:8" s="272" customFormat="1" ht="30">
      <c r="B153" s="132" t="s">
        <v>263</v>
      </c>
      <c r="D153" s="332" t="s">
        <v>78</v>
      </c>
      <c r="F153" s="332" t="str">
        <f>IF(D153=Lists!$K$4,"&lt; Input URL to data source &gt;",IF(D153=Lists!$K$5,"&lt; Reference section in EITI Report or URL &gt;",IF(D153=Lists!$K$6,"&lt; Reference evidence of non-applicability &gt;","")))</f>
        <v>&lt; Reference section in EITI Report or URL &gt;</v>
      </c>
      <c r="H153" s="339"/>
    </row>
    <row r="154" spans="2:8" s="272" customFormat="1" ht="30">
      <c r="B154" s="274" t="s">
        <v>264</v>
      </c>
      <c r="D154" s="332">
        <v>360511200</v>
      </c>
      <c r="F154" s="332" t="s">
        <v>93</v>
      </c>
      <c r="H154" s="339"/>
    </row>
    <row r="155" spans="2:8" s="272" customFormat="1" ht="30">
      <c r="B155" s="274" t="s">
        <v>265</v>
      </c>
      <c r="D155" s="332"/>
      <c r="E155" s="345"/>
      <c r="F155" s="332" t="s">
        <v>93</v>
      </c>
      <c r="H155" s="339"/>
    </row>
    <row r="156" spans="2:8" s="272" customFormat="1" ht="30">
      <c r="B156" s="132" t="s">
        <v>266</v>
      </c>
      <c r="D156" s="332" t="s">
        <v>78</v>
      </c>
      <c r="F156" s="346" t="s">
        <v>267</v>
      </c>
      <c r="H156" s="339"/>
    </row>
    <row r="157" spans="2:8" s="272" customFormat="1" ht="30">
      <c r="B157" s="274" t="s">
        <v>268</v>
      </c>
      <c r="D157" s="332">
        <v>161379000</v>
      </c>
      <c r="F157" s="332" t="s">
        <v>93</v>
      </c>
      <c r="H157" s="339"/>
    </row>
    <row r="158" spans="2:8" s="272" customFormat="1" ht="30">
      <c r="B158" s="274" t="s">
        <v>269</v>
      </c>
      <c r="D158" s="332"/>
      <c r="F158" s="332" t="s">
        <v>93</v>
      </c>
      <c r="H158" s="339"/>
    </row>
    <row r="159" spans="2:8" s="272" customFormat="1" ht="30">
      <c r="B159" s="132" t="s">
        <v>270</v>
      </c>
      <c r="D159" s="332" t="s">
        <v>78</v>
      </c>
      <c r="F159" s="332" t="s">
        <v>271</v>
      </c>
      <c r="H159" s="339"/>
    </row>
    <row r="160" spans="2:8" s="272" customFormat="1" ht="30">
      <c r="B160" s="274" t="s">
        <v>272</v>
      </c>
      <c r="D160" s="332">
        <v>12652400</v>
      </c>
      <c r="F160" s="332" t="s">
        <v>93</v>
      </c>
      <c r="H160" s="339"/>
    </row>
    <row r="161" spans="1:8" s="272" customFormat="1" ht="30">
      <c r="B161" s="136" t="s">
        <v>273</v>
      </c>
      <c r="D161" s="332"/>
      <c r="F161" s="332" t="s">
        <v>93</v>
      </c>
      <c r="H161" s="340"/>
    </row>
    <row r="162" spans="1:8" s="17" customFormat="1" ht="15">
      <c r="A162" s="185"/>
      <c r="B162" s="35"/>
      <c r="C162" s="185"/>
      <c r="D162" s="117"/>
      <c r="E162" s="185"/>
      <c r="F162" s="198"/>
      <c r="G162" s="185"/>
      <c r="H162" s="185"/>
    </row>
    <row r="163" spans="1:8" s="17" customFormat="1" ht="15">
      <c r="A163" s="185"/>
      <c r="B163" s="118" t="s">
        <v>274</v>
      </c>
      <c r="C163" s="185"/>
      <c r="D163" s="131"/>
      <c r="E163" s="185"/>
      <c r="F163" s="131"/>
      <c r="G163" s="185"/>
      <c r="H163" s="284"/>
    </row>
    <row r="164" spans="1:8" s="17" customFormat="1" ht="30">
      <c r="A164" s="185"/>
      <c r="B164" s="132" t="s">
        <v>275</v>
      </c>
      <c r="C164" s="185"/>
      <c r="D164" s="143" t="s">
        <v>78</v>
      </c>
      <c r="E164" s="185"/>
      <c r="F164" s="143" t="s">
        <v>276</v>
      </c>
      <c r="G164" s="185"/>
      <c r="H164" s="285"/>
    </row>
    <row r="165" spans="1:8" s="17" customFormat="1" ht="30">
      <c r="A165" s="185"/>
      <c r="B165" s="136" t="s">
        <v>277</v>
      </c>
      <c r="C165" s="185"/>
      <c r="D165" s="326">
        <v>15955400</v>
      </c>
      <c r="E165" s="185"/>
      <c r="F165" s="144" t="s">
        <v>93</v>
      </c>
      <c r="G165" s="185"/>
      <c r="H165" s="286"/>
    </row>
    <row r="166" spans="1:8" s="17" customFormat="1" ht="15">
      <c r="A166" s="185"/>
      <c r="B166" s="35"/>
      <c r="C166" s="185"/>
      <c r="D166" s="117"/>
      <c r="E166" s="185"/>
      <c r="F166" s="24"/>
      <c r="G166" s="185"/>
      <c r="H166" s="185"/>
    </row>
    <row r="167" spans="1:8" s="17" customFormat="1" ht="15">
      <c r="A167" s="185"/>
      <c r="B167" s="118" t="s">
        <v>278</v>
      </c>
      <c r="C167" s="185"/>
      <c r="D167" s="137"/>
      <c r="E167" s="185"/>
      <c r="F167" s="138"/>
      <c r="G167" s="185"/>
      <c r="H167" s="284"/>
    </row>
    <row r="168" spans="1:8" s="17" customFormat="1" ht="30">
      <c r="A168" s="185"/>
      <c r="B168" s="139" t="s">
        <v>279</v>
      </c>
      <c r="C168" s="185"/>
      <c r="D168" s="143" t="s">
        <v>78</v>
      </c>
      <c r="E168" s="185"/>
      <c r="F168" s="143" t="str">
        <f>IF(D168=Lists!$K$4,"&lt; Input URL to data source &gt;",IF(D168=Lists!$K$5,"&lt; Reference section in EITI Report or URL &gt;",IF(D168=Lists!$K$6,"&lt; Reference evidence of non-applicability &gt;","")))</f>
        <v>&lt; Reference section in EITI Report or URL &gt;</v>
      </c>
      <c r="G168" s="185"/>
      <c r="H168" t="s">
        <v>280</v>
      </c>
    </row>
    <row r="169" spans="1:8" s="17" customFormat="1" ht="45">
      <c r="A169" s="185"/>
      <c r="B169" s="132" t="s">
        <v>281</v>
      </c>
      <c r="C169" s="185"/>
      <c r="D169" s="326">
        <v>11886800000</v>
      </c>
      <c r="E169" s="185"/>
      <c r="F169" s="143" t="s">
        <v>93</v>
      </c>
      <c r="G169" s="185"/>
      <c r="H169" s="285" t="s">
        <v>282</v>
      </c>
    </row>
    <row r="170" spans="1:8" s="17" customFormat="1" ht="30">
      <c r="A170" s="185"/>
      <c r="B170" s="127" t="s">
        <v>283</v>
      </c>
      <c r="C170" s="185"/>
      <c r="D170" s="326"/>
      <c r="E170" s="185"/>
      <c r="F170" s="143" t="s">
        <v>93</v>
      </c>
      <c r="G170" s="185"/>
      <c r="H170" s="285"/>
    </row>
    <row r="171" spans="1:8" s="17" customFormat="1" ht="15">
      <c r="A171" s="185"/>
      <c r="B171" s="120" t="s">
        <v>284</v>
      </c>
      <c r="C171" s="185"/>
      <c r="D171" s="326">
        <v>83951500000</v>
      </c>
      <c r="E171" s="185"/>
      <c r="F171" s="143" t="s">
        <v>93</v>
      </c>
      <c r="G171" s="185"/>
      <c r="H171" s="285"/>
    </row>
    <row r="172" spans="1:8" s="17" customFormat="1" ht="15">
      <c r="A172" s="185"/>
      <c r="B172" s="120" t="s">
        <v>285</v>
      </c>
      <c r="C172" s="185"/>
      <c r="D172" s="326">
        <v>9661200000</v>
      </c>
      <c r="E172" s="185"/>
      <c r="F172" s="143" t="s">
        <v>93</v>
      </c>
      <c r="G172" s="185"/>
      <c r="H172" s="285"/>
    </row>
    <row r="173" spans="1:8" s="17" customFormat="1" ht="15">
      <c r="A173" s="185"/>
      <c r="B173" s="267" t="s">
        <v>286</v>
      </c>
      <c r="C173" s="268"/>
      <c r="D173" s="326"/>
      <c r="E173" s="185"/>
      <c r="F173" s="143" t="s">
        <v>93</v>
      </c>
      <c r="G173" s="185"/>
      <c r="H173" s="285"/>
    </row>
    <row r="174" spans="1:8" s="17" customFormat="1" ht="15">
      <c r="A174" s="185"/>
      <c r="B174" s="120" t="s">
        <v>287</v>
      </c>
      <c r="C174" s="185"/>
      <c r="D174" s="326">
        <v>37592200000</v>
      </c>
      <c r="E174" s="185"/>
      <c r="F174" s="143" t="s">
        <v>93</v>
      </c>
      <c r="G174" s="185"/>
      <c r="H174" s="285"/>
    </row>
    <row r="175" spans="1:8" s="17" customFormat="1" ht="15">
      <c r="A175" s="185"/>
      <c r="B175" s="120" t="s">
        <v>288</v>
      </c>
      <c r="C175" s="185"/>
      <c r="D175" s="326">
        <v>60321000000</v>
      </c>
      <c r="E175" s="185"/>
      <c r="F175" s="143" t="s">
        <v>93</v>
      </c>
      <c r="G175" s="185"/>
      <c r="H175" s="285"/>
    </row>
    <row r="176" spans="1:8" s="17" customFormat="1" ht="15">
      <c r="A176" s="185"/>
      <c r="B176" s="120" t="s">
        <v>289</v>
      </c>
      <c r="C176" s="185"/>
      <c r="D176" s="326">
        <v>222953000</v>
      </c>
      <c r="E176" s="185"/>
      <c r="F176" s="143" t="s">
        <v>290</v>
      </c>
      <c r="G176" s="185"/>
      <c r="H176" s="285"/>
    </row>
    <row r="177" spans="1:8" s="17" customFormat="1" ht="15">
      <c r="A177" s="185"/>
      <c r="B177" s="120" t="s">
        <v>291</v>
      </c>
      <c r="C177" s="185"/>
      <c r="D177" s="326">
        <v>54973000</v>
      </c>
      <c r="E177" s="185"/>
      <c r="F177" s="143" t="s">
        <v>290</v>
      </c>
      <c r="G177" s="185"/>
      <c r="H177" s="285"/>
    </row>
    <row r="178" spans="1:8" s="17" customFormat="1" ht="15">
      <c r="A178" s="185"/>
      <c r="B178" s="120" t="s">
        <v>292</v>
      </c>
      <c r="C178" s="185"/>
      <c r="D178" s="326">
        <v>277932000</v>
      </c>
      <c r="E178" s="185"/>
      <c r="F178" s="143" t="s">
        <v>290</v>
      </c>
      <c r="G178" s="185"/>
      <c r="H178" s="285"/>
    </row>
    <row r="179" spans="1:8" s="17" customFormat="1" ht="15">
      <c r="A179" s="185"/>
      <c r="B179" s="120" t="s">
        <v>293</v>
      </c>
      <c r="C179" s="185"/>
      <c r="D179" s="326">
        <v>8807113000</v>
      </c>
      <c r="E179" s="185"/>
      <c r="F179" s="143" t="s">
        <v>290</v>
      </c>
      <c r="G179" s="185"/>
      <c r="H179" s="285"/>
    </row>
    <row r="180" spans="1:8" s="17" customFormat="1" ht="15">
      <c r="A180" s="185"/>
      <c r="B180" s="120" t="s">
        <v>294</v>
      </c>
      <c r="C180" s="185"/>
      <c r="D180" s="326">
        <v>9280300000</v>
      </c>
      <c r="E180" s="185"/>
      <c r="F180" s="143" t="s">
        <v>93</v>
      </c>
      <c r="G180" s="185"/>
      <c r="H180" s="285"/>
    </row>
    <row r="181" spans="1:8" s="17" customFormat="1" ht="15">
      <c r="A181" s="185"/>
      <c r="B181" s="126" t="s">
        <v>295</v>
      </c>
      <c r="C181" s="185"/>
      <c r="D181" s="326">
        <v>28801200000</v>
      </c>
      <c r="E181" s="185"/>
      <c r="F181" s="144" t="s">
        <v>93</v>
      </c>
      <c r="G181" s="185"/>
      <c r="H181" s="286"/>
    </row>
    <row r="182" spans="1:8" s="17" customFormat="1" ht="15">
      <c r="A182" s="185"/>
      <c r="B182" s="24"/>
      <c r="C182" s="185"/>
      <c r="D182" s="140"/>
      <c r="E182" s="185"/>
      <c r="F182" s="24"/>
      <c r="G182" s="185"/>
      <c r="H182" s="185"/>
    </row>
    <row r="183" spans="1:8" s="17" customFormat="1" ht="30">
      <c r="A183" s="185"/>
      <c r="B183" s="118" t="s">
        <v>296</v>
      </c>
      <c r="C183" s="185"/>
      <c r="D183" s="263"/>
      <c r="E183" s="185"/>
      <c r="F183" s="259" t="s">
        <v>297</v>
      </c>
      <c r="G183" s="185"/>
      <c r="H183" s="284"/>
    </row>
    <row r="184" spans="1:8" s="17" customFormat="1" ht="15">
      <c r="A184" s="185"/>
      <c r="B184" s="120" t="s">
        <v>132</v>
      </c>
      <c r="C184" s="185"/>
      <c r="D184" s="262"/>
      <c r="E184" s="185"/>
      <c r="F184" s="121"/>
      <c r="G184" s="185"/>
      <c r="H184" s="285"/>
    </row>
    <row r="185" spans="1:8" s="17" customFormat="1" ht="30">
      <c r="A185" s="185"/>
      <c r="B185" s="128" t="s">
        <v>298</v>
      </c>
      <c r="C185" s="185"/>
      <c r="D185" s="262" t="s">
        <v>108</v>
      </c>
      <c r="E185" s="185"/>
      <c r="F185" s="143" t="s">
        <v>271</v>
      </c>
      <c r="G185" s="185"/>
      <c r="H185" s="285"/>
    </row>
    <row r="186" spans="1:8" s="17" customFormat="1" ht="60">
      <c r="A186" s="287"/>
      <c r="B186" s="184" t="s">
        <v>299</v>
      </c>
      <c r="C186" s="288"/>
      <c r="D186" s="262" t="s">
        <v>108</v>
      </c>
      <c r="E186" s="185"/>
      <c r="F186" s="143" t="str">
        <f>IF(D186=Lists!$K$4,"&lt; Input URL to data source &gt;",IF(D186=Lists!$K$5,"&lt; Reference section in EITI Report or URL &gt;",IF(D186=Lists!$K$6,"&lt; Reference evidence of non-applicability &gt;","")))</f>
        <v/>
      </c>
      <c r="G186" s="185"/>
      <c r="H186" s="285"/>
    </row>
    <row r="187" spans="1:8" s="17" customFormat="1" ht="45">
      <c r="A187" s="185"/>
      <c r="B187" s="129" t="s">
        <v>300</v>
      </c>
      <c r="C187" s="288"/>
      <c r="D187" s="144" t="s">
        <v>108</v>
      </c>
      <c r="E187" s="185"/>
      <c r="F187" s="144" t="str">
        <f>IF(D187=Lists!$K$4,"&lt; Input URL to data source &gt;",IF(D187=Lists!$K$5,"&lt; Reference section in EITI Report or URL &gt;",IF(D187=Lists!$K$6,"&lt; Reference evidence of non-applicability &gt;","")))</f>
        <v/>
      </c>
      <c r="G187" s="185"/>
      <c r="H187" s="286"/>
    </row>
    <row r="188" spans="1:8" s="17" customFormat="1" ht="15.6" thickBot="1">
      <c r="A188" s="185"/>
      <c r="B188" s="141"/>
      <c r="C188" s="280"/>
      <c r="D188" s="142"/>
      <c r="E188" s="280"/>
      <c r="F188" s="141"/>
      <c r="G188" s="280"/>
      <c r="H188" s="280"/>
    </row>
    <row r="189" spans="1:8" s="17" customFormat="1" ht="15">
      <c r="A189" s="185"/>
      <c r="B189" s="24"/>
      <c r="C189" s="185"/>
      <c r="D189" s="140"/>
      <c r="E189" s="185"/>
      <c r="F189" s="24"/>
      <c r="G189" s="185"/>
      <c r="H189" s="185"/>
    </row>
    <row r="190" spans="1:8" s="17" customFormat="1" ht="15.6" thickBot="1">
      <c r="A190" s="185"/>
      <c r="B190" s="368" t="s">
        <v>116</v>
      </c>
      <c r="C190" s="369"/>
      <c r="D190" s="369"/>
      <c r="E190" s="369"/>
      <c r="F190" s="369"/>
      <c r="G190" s="369"/>
      <c r="H190" s="369"/>
    </row>
    <row r="191" spans="1:8" s="17" customFormat="1" ht="15">
      <c r="A191" s="185"/>
      <c r="B191" s="370" t="s">
        <v>301</v>
      </c>
      <c r="C191" s="371"/>
      <c r="D191" s="371"/>
      <c r="E191" s="371"/>
      <c r="F191" s="371"/>
      <c r="G191" s="371"/>
      <c r="H191" s="371"/>
    </row>
    <row r="192" spans="1:8" s="17" customFormat="1" ht="15.6" thickBot="1">
      <c r="A192" s="185"/>
      <c r="B192" s="188"/>
      <c r="C192" s="188"/>
      <c r="D192" s="188"/>
      <c r="E192" s="188"/>
      <c r="F192" s="188"/>
      <c r="G192" s="188"/>
      <c r="H192" s="188"/>
    </row>
    <row r="193" spans="1:8" s="17" customFormat="1" ht="15">
      <c r="A193" s="185"/>
      <c r="B193" s="372" t="s">
        <v>35</v>
      </c>
      <c r="C193" s="372"/>
      <c r="D193" s="372"/>
      <c r="E193" s="372"/>
      <c r="F193" s="372"/>
      <c r="G193" s="372"/>
      <c r="H193" s="372"/>
    </row>
    <row r="194" spans="1:8" s="17" customFormat="1" ht="15.75" customHeight="1">
      <c r="A194" s="185"/>
      <c r="B194" s="348" t="s">
        <v>302</v>
      </c>
      <c r="C194" s="348"/>
      <c r="D194" s="348"/>
      <c r="E194" s="348"/>
      <c r="F194" s="348"/>
      <c r="G194" s="348"/>
      <c r="H194" s="348"/>
    </row>
    <row r="195" spans="1:8" s="17" customFormat="1" ht="15">
      <c r="A195" s="185"/>
      <c r="B195" s="366" t="s">
        <v>303</v>
      </c>
      <c r="C195" s="366"/>
      <c r="D195" s="366"/>
      <c r="E195" s="366"/>
      <c r="F195" s="366"/>
      <c r="G195" s="366"/>
      <c r="H195" s="366"/>
    </row>
    <row r="196" spans="1:8" s="17" customFormat="1" ht="15">
      <c r="A196" s="185"/>
      <c r="B196" s="24"/>
      <c r="C196" s="185"/>
      <c r="D196" s="140"/>
      <c r="E196" s="185"/>
      <c r="F196" s="24"/>
      <c r="G196" s="185"/>
      <c r="H196" s="185"/>
    </row>
    <row r="197" spans="1:8" s="17" customFormat="1" ht="15">
      <c r="A197" s="185"/>
      <c r="B197" s="24"/>
      <c r="C197" s="185"/>
      <c r="D197" s="140"/>
      <c r="E197" s="185"/>
      <c r="F197" s="24"/>
      <c r="G197" s="185"/>
      <c r="H197" s="185"/>
    </row>
    <row r="198" spans="1:8" s="17" customFormat="1" ht="15">
      <c r="A198" s="185"/>
      <c r="B198" s="24"/>
      <c r="C198" s="185"/>
      <c r="D198" s="140"/>
      <c r="E198" s="185"/>
      <c r="F198" s="24"/>
      <c r="G198" s="185"/>
      <c r="H198" s="185"/>
    </row>
    <row r="199" spans="1:8" s="17" customFormat="1" ht="15">
      <c r="A199" s="185"/>
      <c r="B199" s="185"/>
      <c r="C199" s="185"/>
      <c r="D199" s="185"/>
      <c r="E199" s="185"/>
      <c r="F199" s="185"/>
      <c r="G199" s="185"/>
      <c r="H199" s="185"/>
    </row>
    <row r="200" spans="1:8" ht="16.149999999999999"/>
    <row r="201" spans="1:8" ht="16.149999999999999"/>
    <row r="202" spans="1:8" ht="16.149999999999999"/>
    <row r="203" spans="1:8" ht="16.149999999999999"/>
    <row r="204" spans="1:8" ht="16.149999999999999"/>
    <row r="205" spans="1:8" ht="16.149999999999999"/>
    <row r="206" spans="1:8" ht="16.149999999999999"/>
    <row r="207" spans="1:8" ht="16.149999999999999"/>
    <row r="208" spans="1:8" ht="16.149999999999999"/>
    <row r="209" ht="16.149999999999999"/>
    <row r="210" ht="16.149999999999999"/>
    <row r="211" ht="16.149999999999999"/>
    <row r="212" ht="16.149999999999999"/>
    <row r="213" ht="16.149999999999999"/>
    <row r="214" ht="16.149999999999999"/>
    <row r="215" ht="16.149999999999999"/>
    <row r="216" ht="16.149999999999999"/>
    <row r="217" ht="16.149999999999999"/>
    <row r="218" ht="16.149999999999999"/>
    <row r="219" ht="16.149999999999999"/>
    <row r="220" ht="16.149999999999999"/>
  </sheetData>
  <mergeCells count="13">
    <mergeCell ref="B2:H2"/>
    <mergeCell ref="B195:H195"/>
    <mergeCell ref="B3:H3"/>
    <mergeCell ref="B4:H4"/>
    <mergeCell ref="B5:H5"/>
    <mergeCell ref="B6:H6"/>
    <mergeCell ref="B7:H7"/>
    <mergeCell ref="B8:H8"/>
    <mergeCell ref="B190:H190"/>
    <mergeCell ref="B191:H191"/>
    <mergeCell ref="B193:H193"/>
    <mergeCell ref="B194:H194"/>
    <mergeCell ref="B9:H9"/>
  </mergeCells>
  <dataValidations count="29"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ъем/стоимость сырьевых товаров" prompt="Введите название сырьевого товара слева, указав объем или стоимость._x000a__x000a_Введите в эту ячейку только числа. Если требуется другая информация, введите ее в разделе комментариев." sqref="D103:D108 D99:D101 D72:D75 D62:D70 D80:D89" xr:uid="{00000000-0002-0000-0200-000000000000}">
      <formula1>0</formula1>
    </dataValidation>
    <dataValidation type="list" showInputMessage="1" showErrorMessage="1" promptTitle="Тип отчетности" prompt="Укажите, какой тип отчетности из следующих:_x000a__x000a_Систематическое раскрытие данных_x000a_Отчетность ИПДО_x000a_Недоступно_x000a_Неприменимо" sqref="D97 D92:D93 D78:D79 D60:D61 D56 D51:D53 D46:D47 D39:D43 D34:D36 D26:D30 D19:D22 D184:D187 D168 D164 D159 D156 D153 D148:D150 D143 D139 D120 D124 D112 D116 D131:D136" xr:uid="{00000000-0002-0000-0200-000001000000}">
      <formula1>Reporting_options_list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щая стоимость" prompt="Введите общую стоимость доходов в натуральной форме._x000a__x000a_Введите в эту ячейку только числа. Если требуется другая информация, введите ее в разделе комментариев" sqref="D109" xr:uid="{00000000-0002-0000-0200-000002000000}">
      <formula1>0</formula1>
    </dataValidation>
    <dataValidation type="textLength" allowBlank="1" showInputMessage="1" showErrorMessage="1" errorTitle="Не изменяйте эти ячейки" error="Не изменяйте эти ячейки" sqref="B196:B198 B91:B94 B130" xr:uid="{00000000-0002-0000-0200-000003000000}">
      <formula1>10000</formula1>
      <formula2>50000</formula2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Совокупный экспорт" prompt="Означает совокупный экспорт за соответствующий год, включая доходы от недобывающих секторов._x000a__x000a_Введите в эту ячейку только числа. Если требуется другая информация, введите ее в разделе комментариев" sqref="D175" xr:uid="{00000000-0002-0000-0200-000004000000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Совокупные доходы правительства" prompt="Означает совокупные доходы правительства за соответствующий год, включая доходы от недобывающих секторов._x000a__x000a_Введите в эту ячейку только числа. Если требуется другая информация, введите ее в разделе комментариев" sqref="D173" xr:uid="{00000000-0002-0000-0200-000005000000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Доходы правительства от добычи" prompt="Означает доходы правительства от добывающих отраслей, включая невыверенные доходы._x000a__x000a_Введите в эту ячейку только числа. Если требуется другая информация, введите ее в разделе комментариев" sqref="D172" xr:uid="{00000000-0002-0000-0200-000006000000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Валовой внутренний продукт" prompt="Означает валовой внутренний продукт в долларах США или местной валюте по текущему курсу._x000a__x000a_Введите в эту ячейку только числа. Если требуется другая информация, введите ее в разделе комментариев" sqref="D171" xr:uid="{00000000-0002-0000-0200-000007000000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Валовая доб. стоимость отрасли" prompt="Валовая добавленная стоимость означает абсолютную величину, отражающую долю добывающих отраслей в ВВП._x000a__x000a_Введите в эту ячейку только числа. Если требуется другая информация, введите ее в разделе комментариев." sqref="D169:D170" xr:uid="{00000000-0002-0000-0200-000008000000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Экспорт — добывающие отрасли" prompt="Означает долю добывающих отраслей в совокупном экспорте страны в абсолютных числах._x000a__x000a_Введите в эту ячейку только числа. Если требуется другая информация, введите ее в разделе комментариев" sqref="D174" xr:uid="{00000000-0002-0000-0200-000009000000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щая стоимость" prompt="Введите совокупные доходы._x000a__x000a_Введите в эту ячейку только числа. Если требуется другая информация, введите ее в разделе комментариев" sqref="D165 D160:D161 D157:D158 D154:D155 D144:D145 D140 D125 D113 D117 D121" xr:uid="{00000000-0002-0000-0200-00000A000000}">
      <formula1>0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Занятость в добывающих отраслях" prompt="Занятость означает абсолютное число, отражающее долю добывающих отраслей среди официально трудоустроенных работников._x000a__x000a_Введите в эту ячейку только числа. Если требуется другая информация, введите ее в разделе комментариев" sqref="D178" xr:uid="{00000000-0002-0000-0200-00000B000000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Совокупная занятость" prompt="Занятость означает абсолютное число, отражающее совокупное количество официально трудоустроенных работников._x000a__x000a_Введите в эту ячейку только числа. Если требуется другая информация, введите ее в разделе комментариев" sqref="D179" xr:uid="{00000000-0002-0000-0200-00000C000000}">
      <formula1>2</formula1>
    </dataValidation>
    <dataValidation type="list" operator="equal" showInputMessage="1" showErrorMessage="1" errorTitle="Недопустимая запись" error="Недопустимая запись" promptTitle="Введите единицу измерения" prompt="Введите валюту в соответствии с 3-буквенным кодом валюты согласно стандарту ISO." sqref="F180:F181 F169:F175 F125 F144:F145 F121 F117 F113 F165 F160:F161 F157:F158 F154:F155" xr:uid="{00000000-0002-0000-0200-00000D000000}">
      <formula1>Currency_code_list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Инвестиции — добывающий сектор" prompt="Введите совокупные инвестиции в сектор добычи за необходимый Финансовый год в долларах США или местной валюте по текущему курсу_x000a__x000a_Это может, к примеру, быть связано с формированием совокупного капитала в добывающем секторе." sqref="D180" xr:uid="{00000000-0002-0000-0200-00000E000000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Инвестиции" prompt="Введите совокупные инвестиции в экономику за соответствующий Финансовый год в долларах США или местной валюте по текущему курсу._x000a__x000a_Это может, к примеру, быть связано с формированием совокупного капитала в экономике." sqref="D181" xr:uid="{00000000-0002-0000-0200-00000F000000}">
      <formula1>2</formula1>
    </dataValidation>
    <dataValidation type="list" showInputMessage="1" showErrorMessage="1" errorTitle="Неверный ввод сырьевого товара" error="Выберите сырьевой товар в соответствии с определением в списке сырьевых товаров раскрывающегося меню" promptTitle="Выберите сырьевой товар" prompt="Выберите сырьевой товар из раскрывающегося меню" sqref="B64 B62 B99:B101 B88 B86 B84 B82 B80 B72 B103 B70 B68 B66 B107 B105 B74" xr:uid="{00000000-0002-0000-0200-000010000000}">
      <formula1>Commodities_list</formula1>
    </dataValidation>
    <dataValidation type="whole" allowBlank="1" showInputMessage="1" showErrorMessage="1" errorTitle="Не изменяйте эти ячейки" error="Не изменяйте эти ячейки" sqref="B190:H192 B183:B187 B167:B181 B163:B165 B152:B161 B147:B150 B142:B145 B138:B140 B131:B136 D128 B127:B128 B123:B125 B119:B121 B115:B117 B111:B113 B13:B14" xr:uid="{00000000-0002-0000-0200-000011000000}">
      <formula1>10000</formula1>
      <formula2>50000</formula2>
    </dataValidation>
    <dataValidation type="whole" allowBlank="1" showInputMessage="1" showErrorMessage="1" errorTitle="Не изменяйте эти ячейки" error="Не изменяйте эти ячейки" sqref="B193:H195 B188:H189" xr:uid="{00000000-0002-0000-0200-000012000000}">
      <formula1>4</formula1>
      <formula2>5</formula2>
    </dataValidation>
    <dataValidation allowBlank="1" showInputMessage="1" showErrorMessage="1" promptTitle="Название реестра" prompt="Введите название Реестра бенефициаров" sqref="D48" xr:uid="{00000000-0002-0000-0200-000013000000}"/>
    <dataValidation allowBlank="1" showInputMessage="1" showErrorMessage="1" promptTitle="Additional relevant files" prompt="If several files relevant to the report exist, please indicate as such here. If several, please copy this into several rows." sqref="D48" xr:uid="{00000000-0002-0000-0200-000014000000}"/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Занятость в добывающих отраслях" prompt="Занятость означает процентное значение, отражающее долю добывающих отраслей среди официально трудоустроенных работников._x000a__x000a_Введите в эту ячейку только числа. Если требуется другая информация, введите ее в разделе комментариев." sqref="F176:F179" xr:uid="{00000000-0002-0000-0200-000015000000}">
      <formula1>0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Занятость среди женщин" prompt="Занятость означает абсолютное число, отражающее совокупное количество женщин, работающих в секторе._x000a__x000a_Введите в эту ячейку только числа. Если требуется другая информация, введите ее в разделе комментариев" sqref="D177" xr:uid="{00000000-0002-0000-0200-000016000000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Занятость среди мужчин" prompt="Занятость означает абсолютное число, отражающее совокупное количество мужчин, работающих в секторе._x000a__x000a_Введите в эту ячейку только числа. Если требуется другая информация, введите ее в разделе комментариев" sqref="D176" xr:uid="{00000000-0002-0000-0200-000017000000}">
      <formula1>2</formula1>
    </dataValidation>
    <dataValidation type="whole" showInputMessage="1" showErrorMessage="1" sqref="A65:C65 A67:C67 A69:C69 A71:C71 B63 A74:A79 A66 A68 A70 A72 F151:F152 B162:C162 D162:D163 F162:F163 B166:C166 D166:D167 F23:F25 D23:D25 F32:F33 D32:D33 F37:F38 D37:D38 F44:F45 D44:D45 F49:F50 D49:D50 F54:F55 D54:D55 B15:B61 D76:D77 F76:F77 B90:C90 D90:D91 F90:F91 B95:C95 F94:F96 B98:G98 B102:G102 F166:F167 B110:C110 D110:D111 F110:F111 B114:C114 D114:D115 F114:F115 B118:C118 D118:D119 F118:F119 B122:C122 D122:D123 F122:F123 B126:C126 B129:C129 B137:C137 D137:D138 F137:F138 B141:C141 D141:D142 F141:F142 B146:C146 D146:D147 F146:F147 B151:C151 D151:D152 C66 C68 C70 C72 C91:C94 C96:C97 H114 C111:C113 C115:C117 C119:C121 C123:C125 C127:C128 C130:C136 C138:C140 C142:C145 C147:C150 C152:C161 C163:C165 D17:D18 F17:F18 B106 D95:D96 F126:F130 C103:C109 H141 H137 H129 H126 H122 H118 H90 H95 E99:E101 G99:G101 H110 C99:C101 I1:I16 H23 H76 F57:F59 D57:D59 C12:H16 A1:A64 C17:C64 D129:D130 A73:C73 B81 B83 B85 B87 B89 H166 H162 H151 H146 H57 H54 H49 H44 H37 H32 A183:A187 C183:C187 B108:B109 D182:D183 C167:C181 G103:G187 E103:E187 B182:C182 H182 B97 B104 B10:H10 B11:F11 B1:H1 D126:D127 B12 F182 B75:B79 C74:C89 G17:G97 E17:E97" xr:uid="{00000000-0002-0000-0200-000018000000}">
      <formula1>999999</formula1>
      <formula2>99999999</formula2>
    </dataValidation>
    <dataValidation type="textLength" allowBlank="1" showInputMessage="1" showErrorMessage="1" sqref="H17:H22 H24:H31 H33:H36 H38:H43 H45:H48 H50:H53 H55:H56 H183:H187 H91:H94 H96:H109 H111:H113 H115:H117 H119:H121 H77:H89 H127:H128 H130:H136 H138:H140 H142:H145 H147:H150 H152:H161 H163:H165 H123:H125 H58:H75 H167 H169:H181" xr:uid="{00000000-0002-0000-0200-000019000000}">
      <formula1>0</formula1>
      <formula2>350</formula2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Предоставления и передачи" prompt="Введите количество предоставленных или переданных лицензий за соответствующий год._x000a_Введите в эту ячейку только числа. Если требуется другая информация, введите ее в разделе комментариев" sqref="D31" xr:uid="{00000000-0002-0000-0200-00001A000000}">
      <formula1>0</formula1>
    </dataValidation>
    <dataValidation type="whole" showInputMessage="1" showErrorMessage="1" errorTitle="Не изменяйте эти ячейки" error="Не изменяйте эти ячейки" sqref="B2:H9" xr:uid="{00000000-0002-0000-0200-00001B000000}">
      <formula1>999999</formula1>
      <formula2>99999999</formula2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F62 F64 F66 F68 F70 F72 F74 F80 F82 F84 F86 F88 F99:F101 F103 F105 F107" xr:uid="{00000000-0002-0000-0200-00001C000000}">
      <formula1>"&lt;Выберите единицу измерения&gt;,Ст.м3,Ст.м3 н.э. o.e.,баррелями,Тонн,унциями (oz),carats,Scf"</formula1>
    </dataValidation>
  </dataValidations>
  <hyperlinks>
    <hyperlink ref="B59" r:id="rId1" display="(Harmonised System Codes)" xr:uid="{00000000-0004-0000-0200-000000000000}"/>
    <hyperlink ref="B77" r:id="rId2" location="r3-3" display="EITI Requirement 3.3" xr:uid="{00000000-0004-0000-0200-000001000000}"/>
    <hyperlink ref="B96" r:id="rId3" location="r4-2" display="EITI Requirement 4.2" xr:uid="{00000000-0004-0000-0200-000002000000}"/>
    <hyperlink ref="B58" r:id="rId4" location="r3-2" display="EITI Requirement 3.2" xr:uid="{00000000-0004-0000-0200-000003000000}"/>
    <hyperlink ref="B190:F190" r:id="rId5" display="For the latest version of Summary data templates, see  https://eiti.org/summary-data-template" xr:uid="{00000000-0004-0000-0200-000004000000}"/>
    <hyperlink ref="B191:F191" r:id="rId6" display="Give us your feedback or report a conflict in the data! Write to us at  data@eiti.org" xr:uid="{00000000-0004-0000-0200-000005000000}"/>
    <hyperlink ref="B17" r:id="rId7" location="r2-1" display="EITI Requirement 2.1" xr:uid="{00000000-0004-0000-0200-000006000000}"/>
    <hyperlink ref="B24" r:id="rId8" location="r2-2" display="EITI Requirement 2.2" xr:uid="{00000000-0004-0000-0200-000007000000}"/>
    <hyperlink ref="B33" r:id="rId9" location="r2-3" xr:uid="{00000000-0004-0000-0200-000008000000}"/>
    <hyperlink ref="B38" r:id="rId10" location="r2-4" display="EITI Requirement 2.4" xr:uid="{00000000-0004-0000-0200-000009000000}"/>
    <hyperlink ref="B45" r:id="rId11" location="r2-5" display="EITI Requirement 2.5" xr:uid="{00000000-0004-0000-0200-00000A000000}"/>
    <hyperlink ref="B50" r:id="rId12" location="r2-6" display="EITI Requirement 2.6" xr:uid="{00000000-0004-0000-0200-00000B000000}"/>
    <hyperlink ref="B55" r:id="rId13" location="r3-1" display="EITI Requirement 3.1" xr:uid="{00000000-0004-0000-0200-00000C000000}"/>
    <hyperlink ref="B91" r:id="rId14" location="r4-1" display="EITI Requirement 4.1" xr:uid="{00000000-0004-0000-0200-00000D000000}"/>
    <hyperlink ref="B111" r:id="rId15" location="r4-3" display="EITI Requirement 4.3" xr:uid="{00000000-0004-0000-0200-00000E000000}"/>
    <hyperlink ref="B115" r:id="rId16" location="r4-4" display="EITI Requirement 4.4" xr:uid="{00000000-0004-0000-0200-00000F000000}"/>
    <hyperlink ref="B119" r:id="rId17" location="r4-5" display="EITI Requirement 4.5" xr:uid="{00000000-0004-0000-0200-000010000000}"/>
    <hyperlink ref="B123" r:id="rId18" location="r4-6" display="EITI Requirement 4.6" xr:uid="{00000000-0004-0000-0200-000011000000}"/>
    <hyperlink ref="B127" r:id="rId19" location="r4-8" display="EITI Requirement 4.8" xr:uid="{00000000-0004-0000-0200-000012000000}"/>
    <hyperlink ref="B130" r:id="rId20" location="r4-9" display="EITI Requirement 4.9" xr:uid="{00000000-0004-0000-0200-000013000000}"/>
    <hyperlink ref="B138" r:id="rId21" location="r5-1" display="EITI Requirement 5.1" xr:uid="{00000000-0004-0000-0200-000014000000}"/>
    <hyperlink ref="B142" r:id="rId22" location="r5-2" display="EITI Requirement 5.2" xr:uid="{00000000-0004-0000-0200-000015000000}"/>
    <hyperlink ref="B147" r:id="rId23" location="r5-3" display="EITI Requirement 5.3" xr:uid="{00000000-0004-0000-0200-000016000000}"/>
    <hyperlink ref="B152" r:id="rId24" location="r6-1" display="EITI Requirement 6.1" xr:uid="{00000000-0004-0000-0200-000017000000}"/>
    <hyperlink ref="B163" r:id="rId25" location="r6-2" display="EITI Requirement 6.2" xr:uid="{00000000-0004-0000-0200-000018000000}"/>
    <hyperlink ref="B167" r:id="rId26" location="r6-3" display="EITI Requirement 6.3" xr:uid="{00000000-0004-0000-0200-000019000000}"/>
    <hyperlink ref="B169" r:id="rId27" xr:uid="{00000000-0004-0000-0200-00001A000000}"/>
    <hyperlink ref="B183" r:id="rId28" location="r6-4" xr:uid="{00000000-0004-0000-0200-00001B000000}"/>
    <hyperlink ref="B190:H190" r:id="rId29" display="Последняя редакция Шаблонов сводных данных доступна по этой ссылке: https://eiti.org/ru/document/eiti-summary-data-template" xr:uid="{00000000-0004-0000-0200-00001C000000}"/>
    <hyperlink ref="F22" r:id="rId30" xr:uid="{00000000-0004-0000-0200-00001D000000}"/>
    <hyperlink ref="F39" r:id="rId31" location="z1412" display="https://adilet.zan.kz/rus/docs/K1700000125 - z1412" xr:uid="{00000000-0004-0000-0200-00001E000000}"/>
    <hyperlink ref="F40" r:id="rId32" location="z1412" display="https://adilet.zan.kz/rus/docs/K1700000125 - z1412" xr:uid="{00000000-0004-0000-0200-00001F000000}"/>
    <hyperlink ref="F183" r:id="rId33" display="https://sk.kz/investors/financial-performance/reports/sustainable_development_2021/" xr:uid="{00000000-0004-0000-0200-000020000000}"/>
    <hyperlink ref="F112" r:id="rId34" display="https://www.kmg.kz/ru/investors/reporting/" xr:uid="{E89FD5F9-AD25-4B24-89C0-06A0AC6B12B1}"/>
  </hyperlinks>
  <pageMargins left="0.25" right="0.25" top="0.75" bottom="0.75" header="0.3" footer="0.3"/>
  <pageSetup paperSize="8" fitToHeight="0" orientation="landscape" horizontalDpi="2400" verticalDpi="2400" r:id="rId3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1D000000}">
          <x14:formula1>
            <xm:f>Lists!$K$3:$K$7</xm:f>
          </x14:formula1>
          <xm:sqref>D196:D198</xm:sqref>
        </x14:dataValidation>
        <x14:dataValidation type="list" operator="equal" showInputMessage="1" showErrorMessage="1" errorTitle="Недопустимая запись" error="Недопустимая запись" promptTitle="Введите единицу измерения" prompt="Введите валюту в соответствии с 3-буквенным кодом валюты согласно стандарту ISO." xr:uid="{00000000-0002-0000-0200-00001E000000}">
          <x14:formula1>
            <xm:f>Lists!$I$11:$I$168</xm:f>
          </x14:formula1>
          <xm:sqref>F75 F73 F71 F69 F67 F65 F63 F108:F109 F106 F104 F89 F87 F85 F83 F81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AI726"/>
  <sheetViews>
    <sheetView showGridLines="0" tabSelected="1" topLeftCell="F25" zoomScale="80" zoomScaleNormal="80" workbookViewId="0">
      <selection activeCell="H28" sqref="H28"/>
    </sheetView>
  </sheetViews>
  <sheetFormatPr defaultColWidth="4" defaultRowHeight="24" customHeight="1"/>
  <cols>
    <col min="1" max="1" width="4" style="17"/>
    <col min="2" max="2" width="39.28515625" style="17" customWidth="1"/>
    <col min="3" max="3" width="14.7109375" style="17" customWidth="1"/>
    <col min="4" max="4" width="25.85546875" style="17" customWidth="1"/>
    <col min="5" max="5" width="32.5703125" style="17" customWidth="1"/>
    <col min="6" max="6" width="26.42578125" style="17" customWidth="1"/>
    <col min="7" max="7" width="38.140625" style="17" customWidth="1"/>
    <col min="8" max="8" width="37.85546875" style="17" customWidth="1"/>
    <col min="9" max="9" width="19" style="17" customWidth="1"/>
    <col min="10" max="10" width="14.5703125" style="17" customWidth="1"/>
    <col min="11" max="11" width="21.140625" style="17" customWidth="1"/>
    <col min="12" max="12" width="16.28515625" style="17" hidden="1" customWidth="1"/>
    <col min="13" max="33" width="4" style="17"/>
    <col min="34" max="34" width="12.140625" style="17" bestFit="1" customWidth="1"/>
    <col min="35" max="16384" width="4" style="17"/>
  </cols>
  <sheetData>
    <row r="1" spans="2:35" ht="15"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</row>
    <row r="2" spans="2:35" ht="15">
      <c r="B2" s="362" t="s">
        <v>304</v>
      </c>
      <c r="C2" s="362"/>
      <c r="D2" s="362"/>
      <c r="E2" s="362"/>
      <c r="F2" s="362"/>
      <c r="G2" s="362"/>
      <c r="H2" s="362"/>
      <c r="I2" s="362"/>
      <c r="J2" s="362"/>
      <c r="K2" s="38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</row>
    <row r="3" spans="2:35">
      <c r="B3" s="363" t="s">
        <v>40</v>
      </c>
      <c r="C3" s="363"/>
      <c r="D3" s="363"/>
      <c r="E3" s="363"/>
      <c r="F3" s="363"/>
      <c r="G3" s="363"/>
      <c r="H3" s="363"/>
      <c r="I3" s="363"/>
      <c r="J3" s="363"/>
      <c r="K3" s="300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</row>
    <row r="4" spans="2:35" ht="15" customHeight="1">
      <c r="B4" s="365" t="s">
        <v>305</v>
      </c>
      <c r="C4" s="365"/>
      <c r="D4" s="365"/>
      <c r="E4" s="365"/>
      <c r="F4" s="365"/>
      <c r="G4" s="365"/>
      <c r="H4" s="365"/>
      <c r="I4" s="365"/>
      <c r="J4" s="365"/>
      <c r="K4" s="301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</row>
    <row r="5" spans="2:35" ht="15" customHeight="1">
      <c r="B5" s="365" t="s">
        <v>306</v>
      </c>
      <c r="C5" s="365"/>
      <c r="D5" s="365"/>
      <c r="E5" s="365"/>
      <c r="F5" s="365"/>
      <c r="G5" s="365"/>
      <c r="H5" s="365"/>
      <c r="I5" s="365"/>
      <c r="J5" s="365"/>
      <c r="K5" s="301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</row>
    <row r="6" spans="2:35" ht="15" customHeight="1">
      <c r="B6" s="365" t="s">
        <v>307</v>
      </c>
      <c r="C6" s="365"/>
      <c r="D6" s="365"/>
      <c r="E6" s="365"/>
      <c r="F6" s="365"/>
      <c r="G6" s="365"/>
      <c r="H6" s="365"/>
      <c r="I6" s="365"/>
      <c r="J6" s="365"/>
      <c r="K6" s="301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</row>
    <row r="7" spans="2:35" ht="15.6" customHeight="1">
      <c r="B7" s="365" t="s">
        <v>308</v>
      </c>
      <c r="C7" s="365"/>
      <c r="D7" s="365"/>
      <c r="E7" s="365"/>
      <c r="F7" s="365"/>
      <c r="G7" s="365"/>
      <c r="H7" s="365"/>
      <c r="I7" s="365"/>
      <c r="J7" s="365"/>
      <c r="K7" s="301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</row>
    <row r="8" spans="2:35" ht="15">
      <c r="B8" s="361" t="s">
        <v>309</v>
      </c>
      <c r="C8" s="361"/>
      <c r="D8" s="361"/>
      <c r="E8" s="361"/>
      <c r="F8" s="361"/>
      <c r="G8" s="361"/>
      <c r="H8" s="361"/>
      <c r="I8" s="361"/>
      <c r="J8" s="361"/>
      <c r="K8" s="302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</row>
    <row r="9" spans="2:35" ht="15"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</row>
    <row r="10" spans="2:35">
      <c r="B10" s="378" t="s">
        <v>310</v>
      </c>
      <c r="C10" s="378"/>
      <c r="D10" s="378"/>
      <c r="E10" s="378"/>
      <c r="F10" s="378"/>
      <c r="G10" s="378"/>
      <c r="H10" s="378"/>
      <c r="I10" s="378"/>
      <c r="J10" s="378"/>
      <c r="K10" s="109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</row>
    <row r="11" spans="2:35" s="164" customFormat="1" ht="25.5" customHeight="1">
      <c r="B11" s="379" t="s">
        <v>311</v>
      </c>
      <c r="C11" s="379"/>
      <c r="D11" s="379"/>
      <c r="E11" s="379"/>
      <c r="F11" s="379"/>
      <c r="G11" s="379"/>
      <c r="H11" s="379"/>
      <c r="I11" s="379"/>
      <c r="J11" s="379"/>
      <c r="K11" s="308"/>
    </row>
    <row r="12" spans="2:35" s="30" customFormat="1" ht="15">
      <c r="B12" s="380"/>
      <c r="C12" s="380"/>
      <c r="D12" s="380"/>
      <c r="E12" s="380"/>
      <c r="F12" s="380"/>
      <c r="G12" s="380"/>
      <c r="H12" s="380"/>
      <c r="I12" s="380"/>
      <c r="J12" s="380"/>
    </row>
    <row r="13" spans="2:35" s="30" customFormat="1" ht="18.600000000000001">
      <c r="B13" s="374" t="s">
        <v>312</v>
      </c>
      <c r="C13" s="374"/>
      <c r="D13" s="374"/>
      <c r="E13" s="374"/>
      <c r="F13" s="374"/>
      <c r="G13" s="374"/>
      <c r="H13" s="374"/>
      <c r="I13" s="374"/>
      <c r="J13" s="374"/>
      <c r="K13" s="307"/>
    </row>
    <row r="14" spans="2:35" s="30" customFormat="1" ht="15">
      <c r="B14" s="147" t="s">
        <v>313</v>
      </c>
      <c r="C14" s="147" t="s">
        <v>314</v>
      </c>
      <c r="D14" s="185" t="s">
        <v>315</v>
      </c>
      <c r="E14" s="185" t="s">
        <v>316</v>
      </c>
      <c r="F14" s="148"/>
      <c r="G14" s="149"/>
    </row>
    <row r="15" spans="2:35" s="30" customFormat="1" ht="60">
      <c r="B15" s="251" t="s">
        <v>317</v>
      </c>
      <c r="C15" s="151" t="s">
        <v>318</v>
      </c>
      <c r="D15" s="151" t="s">
        <v>319</v>
      </c>
      <c r="E15" s="293">
        <f>SUMIF('Часть 4 Доходы правительств 21'!I21:I42,Government_agencies[[#This Row],[Полное название органа]],'Часть 4 Доходы правительств 21'!J21:J42)</f>
        <v>0</v>
      </c>
      <c r="F15" s="149"/>
      <c r="G15" s="185"/>
      <c r="J15" s="148"/>
      <c r="K15" s="148"/>
      <c r="L15" s="148"/>
    </row>
    <row r="16" spans="2:35" s="30" customFormat="1" ht="15">
      <c r="B16" s="151" t="s">
        <v>320</v>
      </c>
      <c r="C16" s="151" t="s">
        <v>318</v>
      </c>
      <c r="D16" s="151" t="s">
        <v>321</v>
      </c>
      <c r="E16" s="293">
        <f>SUMIF('Часть 4 Доходы правительств 21'!I22:I42,Government_agencies[[#This Row],[Полное название органа]],'Часть 4 Доходы правительств 21'!J22:J42)</f>
        <v>0</v>
      </c>
      <c r="F16" s="149"/>
      <c r="G16" s="185"/>
      <c r="J16" s="149"/>
      <c r="K16" s="149"/>
      <c r="L16" s="149"/>
    </row>
    <row r="17" spans="2:12" s="30" customFormat="1" ht="15">
      <c r="B17" s="200" t="s">
        <v>322</v>
      </c>
      <c r="C17" s="151" t="s">
        <v>318</v>
      </c>
      <c r="D17" s="151" t="s">
        <v>323</v>
      </c>
      <c r="E17" s="293">
        <f>SUMIF(Government_revenues_table21[[#All],[Государственный субъект]],Government_agencies[[#This Row],[Полное название органа]],Government_revenues_table21[[#All],[Размер доходов]])</f>
        <v>4482858529560</v>
      </c>
      <c r="J17" s="149"/>
      <c r="K17" s="149"/>
      <c r="L17" s="149"/>
    </row>
    <row r="18" spans="2:12" s="30" customFormat="1" ht="15">
      <c r="B18" s="151" t="s">
        <v>324</v>
      </c>
      <c r="C18" s="151" t="s">
        <v>318</v>
      </c>
      <c r="D18" s="151" t="s">
        <v>325</v>
      </c>
      <c r="E18" s="293">
        <f>SUMIF('Часть 4 Доходы правительств 21'!I24:I42,Government_agencies[[#This Row],[Полное название органа]],'Часть 4 Доходы правительств 21'!J24:J42)</f>
        <v>0</v>
      </c>
      <c r="J18" s="149"/>
      <c r="K18" s="149"/>
      <c r="L18" s="149"/>
    </row>
    <row r="19" spans="2:12" s="30" customFormat="1" ht="15">
      <c r="B19" s="151" t="s">
        <v>326</v>
      </c>
      <c r="C19" s="151" t="s">
        <v>327</v>
      </c>
      <c r="D19" s="151" t="s">
        <v>328</v>
      </c>
      <c r="E19" s="293">
        <f>SUMIF('Часть 4 Доходы правительств 21'!I25:I42,Government_agencies[[#This Row],[Полное название органа]],'Часть 4 Доходы правительств 21'!J25:J42)</f>
        <v>0</v>
      </c>
    </row>
    <row r="20" spans="2:12" s="30" customFormat="1" ht="15">
      <c r="C20" s="185"/>
      <c r="D20" s="150"/>
    </row>
    <row r="21" spans="2:12" s="30" customFormat="1" ht="18.600000000000001">
      <c r="B21" s="374" t="s">
        <v>329</v>
      </c>
      <c r="C21" s="374"/>
      <c r="D21" s="374"/>
      <c r="E21" s="374"/>
      <c r="F21" s="374"/>
      <c r="G21" s="374"/>
      <c r="H21" s="374"/>
      <c r="I21" s="374"/>
      <c r="J21" s="374"/>
      <c r="K21" s="307"/>
    </row>
    <row r="22" spans="2:12" s="30" customFormat="1" ht="15">
      <c r="B22" s="375" t="s">
        <v>330</v>
      </c>
      <c r="C22" s="376"/>
      <c r="D22" s="377"/>
      <c r="E22" s="148"/>
    </row>
    <row r="23" spans="2:12" s="30" customFormat="1" ht="15">
      <c r="B23" s="151" t="s">
        <v>331</v>
      </c>
      <c r="C23" s="152" t="s">
        <v>332</v>
      </c>
      <c r="D23" s="153" t="s">
        <v>333</v>
      </c>
    </row>
    <row r="24" spans="2:12" s="30" customFormat="1" ht="15"/>
    <row r="25" spans="2:12" s="30" customFormat="1" ht="105">
      <c r="B25" s="147" t="s">
        <v>334</v>
      </c>
      <c r="C25" s="147" t="s">
        <v>335</v>
      </c>
      <c r="D25" s="185" t="s">
        <v>336</v>
      </c>
      <c r="E25" s="185" t="s">
        <v>337</v>
      </c>
      <c r="F25" s="185" t="s">
        <v>338</v>
      </c>
      <c r="G25" s="185" t="s">
        <v>339</v>
      </c>
      <c r="H25" s="206" t="s">
        <v>340</v>
      </c>
      <c r="I25" s="206" t="s">
        <v>341</v>
      </c>
      <c r="J25" s="206" t="s">
        <v>342</v>
      </c>
      <c r="K25" s="325" t="s">
        <v>343</v>
      </c>
      <c r="L25" s="206" t="s">
        <v>344</v>
      </c>
    </row>
    <row r="26" spans="2:12" s="30" customFormat="1" ht="27">
      <c r="B26" s="207" t="s">
        <v>345</v>
      </c>
      <c r="C26" s="207" t="s">
        <v>346</v>
      </c>
      <c r="D26" s="208" t="s">
        <v>347</v>
      </c>
      <c r="E26" s="207" t="s">
        <v>348</v>
      </c>
      <c r="F26" s="207" t="s">
        <v>349</v>
      </c>
      <c r="G26" s="209" t="s">
        <v>350</v>
      </c>
      <c r="H26" s="398" t="s">
        <v>351</v>
      </c>
      <c r="I26" s="207" t="s">
        <v>64</v>
      </c>
      <c r="J26" s="210" t="s">
        <v>64</v>
      </c>
      <c r="K26" s="210">
        <v>234227815.30896899</v>
      </c>
      <c r="L26" s="245">
        <v>234.22781530896901</v>
      </c>
    </row>
    <row r="27" spans="2:12" s="30" customFormat="1" ht="42.75">
      <c r="B27" s="207" t="s">
        <v>352</v>
      </c>
      <c r="C27" s="207" t="s">
        <v>195</v>
      </c>
      <c r="D27" s="208" t="s">
        <v>353</v>
      </c>
      <c r="E27" s="207" t="s">
        <v>348</v>
      </c>
      <c r="F27" s="207" t="s">
        <v>349</v>
      </c>
      <c r="G27" s="209" t="s">
        <v>354</v>
      </c>
      <c r="H27" s="398" t="s">
        <v>355</v>
      </c>
      <c r="I27" s="207" t="s">
        <v>64</v>
      </c>
      <c r="J27" s="207" t="s">
        <v>64</v>
      </c>
      <c r="K27" s="207">
        <v>86318539.830692664</v>
      </c>
      <c r="L27" s="246">
        <v>86.318539830692657</v>
      </c>
    </row>
    <row r="28" spans="2:12" s="30" customFormat="1" ht="28.5">
      <c r="B28" s="207" t="s">
        <v>356</v>
      </c>
      <c r="C28" s="207" t="s">
        <v>346</v>
      </c>
      <c r="D28" s="208" t="s">
        <v>357</v>
      </c>
      <c r="E28" s="207" t="s">
        <v>358</v>
      </c>
      <c r="F28" s="207" t="s">
        <v>359</v>
      </c>
      <c r="G28" s="209" t="s">
        <v>360</v>
      </c>
      <c r="H28" s="398" t="s">
        <v>361</v>
      </c>
      <c r="I28" s="207" t="s">
        <v>64</v>
      </c>
      <c r="J28" s="207" t="s">
        <v>64</v>
      </c>
      <c r="K28" s="207">
        <v>66517225.989507809</v>
      </c>
      <c r="L28" s="246">
        <v>66.517225989507807</v>
      </c>
    </row>
    <row r="29" spans="2:12" s="30" customFormat="1" ht="141" customHeight="1">
      <c r="B29" s="207" t="s">
        <v>362</v>
      </c>
      <c r="C29" s="207" t="s">
        <v>363</v>
      </c>
      <c r="D29" s="208" t="s">
        <v>364</v>
      </c>
      <c r="E29" s="207" t="s">
        <v>358</v>
      </c>
      <c r="F29" s="207" t="s">
        <v>365</v>
      </c>
      <c r="G29" s="209" t="s">
        <v>366</v>
      </c>
      <c r="H29" s="209" t="s">
        <v>367</v>
      </c>
      <c r="I29" s="207" t="s">
        <v>64</v>
      </c>
      <c r="J29" s="207" t="s">
        <v>64</v>
      </c>
      <c r="K29" s="207">
        <v>65591015.456704967</v>
      </c>
      <c r="L29" s="246">
        <v>65.591015456704966</v>
      </c>
    </row>
    <row r="30" spans="2:12" s="30" customFormat="1" ht="30">
      <c r="B30" s="207" t="s">
        <v>368</v>
      </c>
      <c r="C30" s="207" t="s">
        <v>195</v>
      </c>
      <c r="D30" s="208" t="s">
        <v>369</v>
      </c>
      <c r="E30" s="207" t="s">
        <v>348</v>
      </c>
      <c r="F30" s="207" t="s">
        <v>349</v>
      </c>
      <c r="G30" s="211" t="s">
        <v>370</v>
      </c>
      <c r="H30" s="211" t="s">
        <v>371</v>
      </c>
      <c r="I30" s="207" t="s">
        <v>64</v>
      </c>
      <c r="J30" s="207" t="s">
        <v>64</v>
      </c>
      <c r="K30" s="207">
        <v>57893317.670304902</v>
      </c>
      <c r="L30" s="246">
        <v>57.893317670304903</v>
      </c>
    </row>
    <row r="31" spans="2:12" s="30" customFormat="1" ht="28.9">
      <c r="B31" s="207" t="s">
        <v>372</v>
      </c>
      <c r="C31" s="207"/>
      <c r="D31" s="208" t="s">
        <v>373</v>
      </c>
      <c r="E31" s="207" t="s">
        <v>348</v>
      </c>
      <c r="F31" s="207" t="s">
        <v>349</v>
      </c>
      <c r="G31" s="211" t="s">
        <v>374</v>
      </c>
      <c r="H31" s="249" t="s">
        <v>375</v>
      </c>
      <c r="I31" s="207" t="s">
        <v>64</v>
      </c>
      <c r="J31" s="207" t="s">
        <v>64</v>
      </c>
      <c r="K31" s="207">
        <v>50281723.733539894</v>
      </c>
      <c r="L31" s="246">
        <v>50.281723733539891</v>
      </c>
    </row>
    <row r="32" spans="2:12" s="30" customFormat="1" ht="60">
      <c r="B32" s="212" t="s">
        <v>376</v>
      </c>
      <c r="C32" s="207" t="s">
        <v>346</v>
      </c>
      <c r="D32" s="208" t="s">
        <v>377</v>
      </c>
      <c r="E32" s="207" t="s">
        <v>358</v>
      </c>
      <c r="F32" s="207" t="s">
        <v>378</v>
      </c>
      <c r="G32" s="209" t="s">
        <v>379</v>
      </c>
      <c r="H32" s="209" t="s">
        <v>380</v>
      </c>
      <c r="I32" s="207" t="s">
        <v>64</v>
      </c>
      <c r="J32" s="207" t="s">
        <v>64</v>
      </c>
      <c r="K32" s="207">
        <v>43302983.300589152</v>
      </c>
      <c r="L32" s="246">
        <v>43.302983300589155</v>
      </c>
    </row>
    <row r="33" spans="2:35" s="30" customFormat="1" ht="45">
      <c r="B33" s="212" t="s">
        <v>381</v>
      </c>
      <c r="C33" s="207" t="s">
        <v>363</v>
      </c>
      <c r="D33" s="208" t="s">
        <v>382</v>
      </c>
      <c r="E33" s="207" t="s">
        <v>348</v>
      </c>
      <c r="F33" s="207" t="s">
        <v>349</v>
      </c>
      <c r="G33" s="209" t="s">
        <v>383</v>
      </c>
      <c r="H33" s="209" t="s">
        <v>384</v>
      </c>
      <c r="I33" s="207" t="s">
        <v>64</v>
      </c>
      <c r="J33" s="207" t="s">
        <v>64</v>
      </c>
      <c r="K33" s="207">
        <v>39913074.305095881</v>
      </c>
      <c r="L33" s="246">
        <v>39.913074305095883</v>
      </c>
    </row>
    <row r="34" spans="2:35" s="30" customFormat="1" ht="45">
      <c r="B34" s="212" t="s">
        <v>385</v>
      </c>
      <c r="C34" s="207" t="s">
        <v>363</v>
      </c>
      <c r="D34" s="208" t="s">
        <v>386</v>
      </c>
      <c r="E34" s="207" t="s">
        <v>348</v>
      </c>
      <c r="F34" s="207" t="s">
        <v>349</v>
      </c>
      <c r="G34" s="209" t="s">
        <v>387</v>
      </c>
      <c r="H34" s="209" t="s">
        <v>388</v>
      </c>
      <c r="I34" s="207" t="s">
        <v>64</v>
      </c>
      <c r="J34" s="207" t="s">
        <v>64</v>
      </c>
      <c r="K34" s="207">
        <v>31338055.966974158</v>
      </c>
      <c r="L34" s="246">
        <v>31.338055966974157</v>
      </c>
    </row>
    <row r="35" spans="2:35" s="30" customFormat="1" ht="60">
      <c r="B35" s="212" t="s">
        <v>389</v>
      </c>
      <c r="C35" s="207" t="s">
        <v>363</v>
      </c>
      <c r="D35" s="208" t="s">
        <v>390</v>
      </c>
      <c r="E35" s="207" t="s">
        <v>358</v>
      </c>
      <c r="F35" s="207" t="s">
        <v>391</v>
      </c>
      <c r="G35" s="211" t="s">
        <v>392</v>
      </c>
      <c r="H35" s="211" t="s">
        <v>393</v>
      </c>
      <c r="I35" s="207" t="s">
        <v>64</v>
      </c>
      <c r="J35" s="207" t="s">
        <v>64</v>
      </c>
      <c r="K35" s="207">
        <v>28938105.880196232</v>
      </c>
      <c r="L35" s="246">
        <v>28.938105880196233</v>
      </c>
    </row>
    <row r="36" spans="2:35" s="30" customFormat="1" ht="30">
      <c r="B36" s="213" t="s">
        <v>394</v>
      </c>
      <c r="C36" s="207" t="s">
        <v>346</v>
      </c>
      <c r="D36" s="208" t="s">
        <v>395</v>
      </c>
      <c r="E36" s="207" t="s">
        <v>358</v>
      </c>
      <c r="F36" s="207" t="s">
        <v>396</v>
      </c>
      <c r="G36" s="211" t="s">
        <v>397</v>
      </c>
      <c r="H36" s="211" t="s">
        <v>398</v>
      </c>
      <c r="I36" s="207" t="s">
        <v>64</v>
      </c>
      <c r="J36" s="207" t="s">
        <v>64</v>
      </c>
      <c r="K36" s="207">
        <v>28451080.78243316</v>
      </c>
      <c r="L36" s="246">
        <v>28.451080782433159</v>
      </c>
    </row>
    <row r="37" spans="2:35" s="30" customFormat="1" ht="45">
      <c r="B37" s="212" t="s">
        <v>399</v>
      </c>
      <c r="C37" s="207" t="s">
        <v>363</v>
      </c>
      <c r="D37" s="208" t="s">
        <v>400</v>
      </c>
      <c r="E37" s="207" t="s">
        <v>358</v>
      </c>
      <c r="F37" s="207" t="s">
        <v>401</v>
      </c>
      <c r="G37" s="211" t="s">
        <v>402</v>
      </c>
      <c r="H37" s="211" t="s">
        <v>403</v>
      </c>
      <c r="I37" s="207" t="s">
        <v>64</v>
      </c>
      <c r="J37" s="207" t="s">
        <v>64</v>
      </c>
      <c r="K37" s="207">
        <v>27242466.58020578</v>
      </c>
      <c r="L37" s="246">
        <v>27.242466580205779</v>
      </c>
    </row>
    <row r="38" spans="2:35" s="30" customFormat="1" ht="60">
      <c r="B38" s="212" t="s">
        <v>404</v>
      </c>
      <c r="C38" s="207" t="s">
        <v>363</v>
      </c>
      <c r="D38" s="208" t="s">
        <v>405</v>
      </c>
      <c r="E38" s="207" t="s">
        <v>348</v>
      </c>
      <c r="F38" s="207" t="s">
        <v>349</v>
      </c>
      <c r="G38" s="209" t="s">
        <v>406</v>
      </c>
      <c r="H38" s="209" t="s">
        <v>407</v>
      </c>
      <c r="I38" s="207" t="s">
        <v>64</v>
      </c>
      <c r="J38" s="207" t="s">
        <v>64</v>
      </c>
      <c r="K38" s="207">
        <v>22371579.650705341</v>
      </c>
      <c r="L38" s="246">
        <v>22.371579650705343</v>
      </c>
    </row>
    <row r="39" spans="2:35" s="30" customFormat="1" ht="136.5" customHeight="1">
      <c r="B39" s="214" t="s">
        <v>408</v>
      </c>
      <c r="C39" s="207" t="s">
        <v>363</v>
      </c>
      <c r="D39" s="208" t="s">
        <v>409</v>
      </c>
      <c r="E39" s="207" t="s">
        <v>358</v>
      </c>
      <c r="F39" s="207" t="s">
        <v>410</v>
      </c>
      <c r="G39" s="215" t="s">
        <v>411</v>
      </c>
      <c r="H39" s="211" t="s">
        <v>412</v>
      </c>
      <c r="I39" s="207" t="s">
        <v>64</v>
      </c>
      <c r="J39" s="207" t="s">
        <v>64</v>
      </c>
      <c r="K39" s="207">
        <v>20334480.67126729</v>
      </c>
      <c r="L39" s="246">
        <v>20.33448067126729</v>
      </c>
    </row>
    <row r="40" spans="2:35" s="30" customFormat="1" ht="60">
      <c r="B40" s="212" t="s">
        <v>413</v>
      </c>
      <c r="C40" s="207" t="s">
        <v>346</v>
      </c>
      <c r="D40" s="208" t="s">
        <v>414</v>
      </c>
      <c r="E40" s="207" t="s">
        <v>358</v>
      </c>
      <c r="F40" s="207" t="s">
        <v>415</v>
      </c>
      <c r="G40" s="211" t="s">
        <v>416</v>
      </c>
      <c r="H40" s="211" t="s">
        <v>398</v>
      </c>
      <c r="I40" s="207" t="s">
        <v>64</v>
      </c>
      <c r="J40" s="207" t="s">
        <v>64</v>
      </c>
      <c r="K40" s="207">
        <v>16235362.509682417</v>
      </c>
      <c r="L40" s="246">
        <v>16.235362509682417</v>
      </c>
    </row>
    <row r="41" spans="2:35" s="30" customFormat="1" ht="60">
      <c r="B41" s="212" t="s">
        <v>417</v>
      </c>
      <c r="C41" s="207" t="s">
        <v>363</v>
      </c>
      <c r="D41" s="208" t="s">
        <v>418</v>
      </c>
      <c r="E41" s="207" t="s">
        <v>348</v>
      </c>
      <c r="F41" s="207" t="s">
        <v>419</v>
      </c>
      <c r="G41" s="211" t="s">
        <v>420</v>
      </c>
      <c r="H41" s="211" t="s">
        <v>421</v>
      </c>
      <c r="I41" s="207" t="s">
        <v>64</v>
      </c>
      <c r="J41" s="207" t="s">
        <v>64</v>
      </c>
      <c r="K41" s="207">
        <v>16020483.002910592</v>
      </c>
      <c r="L41" s="246">
        <v>16.020483002910591</v>
      </c>
    </row>
    <row r="42" spans="2:35" s="30" customFormat="1" ht="30">
      <c r="B42" s="214" t="s">
        <v>422</v>
      </c>
      <c r="C42" s="207" t="s">
        <v>363</v>
      </c>
      <c r="D42" s="208" t="s">
        <v>423</v>
      </c>
      <c r="E42" s="207" t="s">
        <v>358</v>
      </c>
      <c r="F42" s="207" t="s">
        <v>424</v>
      </c>
      <c r="G42" s="211" t="s">
        <v>425</v>
      </c>
      <c r="H42" s="211" t="s">
        <v>425</v>
      </c>
      <c r="I42" s="207" t="s">
        <v>64</v>
      </c>
      <c r="J42" s="207" t="s">
        <v>64</v>
      </c>
      <c r="K42" s="207">
        <v>14995382.724737694</v>
      </c>
      <c r="L42" s="246">
        <v>14.995382724737695</v>
      </c>
    </row>
    <row r="43" spans="2:35" ht="60">
      <c r="B43" s="214" t="s">
        <v>426</v>
      </c>
      <c r="C43" s="207" t="s">
        <v>346</v>
      </c>
      <c r="D43" s="208" t="s">
        <v>427</v>
      </c>
      <c r="E43" s="207" t="s">
        <v>358</v>
      </c>
      <c r="F43" s="207" t="s">
        <v>428</v>
      </c>
      <c r="G43" s="215" t="s">
        <v>429</v>
      </c>
      <c r="H43" s="215" t="s">
        <v>430</v>
      </c>
      <c r="I43" s="207" t="s">
        <v>64</v>
      </c>
      <c r="J43" s="207" t="s">
        <v>64</v>
      </c>
      <c r="K43" s="207">
        <v>13102473.755932678</v>
      </c>
      <c r="L43" s="246">
        <v>13.102473755932678</v>
      </c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</row>
    <row r="44" spans="2:35" ht="30">
      <c r="B44" s="212" t="s">
        <v>431</v>
      </c>
      <c r="C44" s="207" t="s">
        <v>346</v>
      </c>
      <c r="D44" s="208" t="s">
        <v>432</v>
      </c>
      <c r="E44" s="207" t="s">
        <v>433</v>
      </c>
      <c r="F44" s="207" t="s">
        <v>424</v>
      </c>
      <c r="G44" s="211" t="s">
        <v>434</v>
      </c>
      <c r="H44" s="211" t="s">
        <v>435</v>
      </c>
      <c r="I44" s="207" t="s">
        <v>64</v>
      </c>
      <c r="J44" s="207" t="s">
        <v>64</v>
      </c>
      <c r="K44" s="207">
        <v>12661284.62676337</v>
      </c>
      <c r="L44" s="246">
        <v>12.66128462676337</v>
      </c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</row>
    <row r="45" spans="2:35" ht="60">
      <c r="B45" s="212" t="s">
        <v>436</v>
      </c>
      <c r="C45" s="207" t="s">
        <v>363</v>
      </c>
      <c r="D45" s="208" t="s">
        <v>437</v>
      </c>
      <c r="E45" s="207" t="s">
        <v>348</v>
      </c>
      <c r="F45" s="207" t="s">
        <v>349</v>
      </c>
      <c r="G45" s="211" t="s">
        <v>438</v>
      </c>
      <c r="H45" s="211" t="s">
        <v>439</v>
      </c>
      <c r="I45" s="207" t="s">
        <v>64</v>
      </c>
      <c r="J45" s="207" t="s">
        <v>64</v>
      </c>
      <c r="K45" s="207">
        <v>9879828.1740722489</v>
      </c>
      <c r="L45" s="246">
        <v>9.879828174072248</v>
      </c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</row>
    <row r="46" spans="2:35" s="30" customFormat="1" ht="60">
      <c r="B46" s="216" t="s">
        <v>440</v>
      </c>
      <c r="C46" s="207" t="s">
        <v>346</v>
      </c>
      <c r="D46" s="208" t="s">
        <v>441</v>
      </c>
      <c r="E46" s="207" t="s">
        <v>358</v>
      </c>
      <c r="F46" s="207" t="s">
        <v>442</v>
      </c>
      <c r="G46" s="211" t="s">
        <v>443</v>
      </c>
      <c r="H46" s="211" t="s">
        <v>444</v>
      </c>
      <c r="I46" s="207" t="s">
        <v>64</v>
      </c>
      <c r="J46" s="207" t="s">
        <v>64</v>
      </c>
      <c r="K46" s="207">
        <v>9338542.8984813262</v>
      </c>
      <c r="L46" s="246">
        <v>9.338542898481327</v>
      </c>
    </row>
    <row r="47" spans="2:35" s="30" customFormat="1" ht="45">
      <c r="B47" s="212" t="s">
        <v>445</v>
      </c>
      <c r="C47" s="207" t="s">
        <v>363</v>
      </c>
      <c r="D47" s="208" t="s">
        <v>446</v>
      </c>
      <c r="E47" s="207" t="s">
        <v>358</v>
      </c>
      <c r="F47" s="207" t="s">
        <v>447</v>
      </c>
      <c r="G47" s="211" t="s">
        <v>448</v>
      </c>
      <c r="H47" s="211" t="s">
        <v>449</v>
      </c>
      <c r="I47" s="207" t="s">
        <v>64</v>
      </c>
      <c r="J47" s="207" t="s">
        <v>64</v>
      </c>
      <c r="K47" s="207">
        <v>9091743.4874069896</v>
      </c>
      <c r="L47" s="246">
        <v>9.0917434874069905</v>
      </c>
    </row>
    <row r="48" spans="2:35" s="30" customFormat="1" ht="45">
      <c r="B48" s="212" t="s">
        <v>450</v>
      </c>
      <c r="C48" s="207" t="s">
        <v>346</v>
      </c>
      <c r="D48" s="217" t="s">
        <v>451</v>
      </c>
      <c r="E48" s="207" t="s">
        <v>358</v>
      </c>
      <c r="F48" s="207" t="s">
        <v>447</v>
      </c>
      <c r="G48" s="211" t="s">
        <v>452</v>
      </c>
      <c r="H48" s="211" t="s">
        <v>453</v>
      </c>
      <c r="I48" s="207" t="s">
        <v>64</v>
      </c>
      <c r="J48" s="207" t="s">
        <v>64</v>
      </c>
      <c r="K48" s="207">
        <v>7333102.8153885873</v>
      </c>
      <c r="L48" s="246">
        <v>7.3331028153885871</v>
      </c>
    </row>
    <row r="49" spans="2:35" ht="45">
      <c r="B49" s="218" t="s">
        <v>454</v>
      </c>
      <c r="C49" s="207" t="s">
        <v>363</v>
      </c>
      <c r="D49" s="208" t="s">
        <v>455</v>
      </c>
      <c r="E49" s="207" t="s">
        <v>358</v>
      </c>
      <c r="F49" s="207" t="s">
        <v>456</v>
      </c>
      <c r="G49" s="215" t="s">
        <v>457</v>
      </c>
      <c r="H49" s="215" t="s">
        <v>457</v>
      </c>
      <c r="I49" s="207" t="s">
        <v>64</v>
      </c>
      <c r="J49" s="207" t="s">
        <v>64</v>
      </c>
      <c r="K49" s="207">
        <v>7030862.9143018089</v>
      </c>
      <c r="L49" s="246">
        <v>7.0308629143018093</v>
      </c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</row>
    <row r="50" spans="2:35" s="30" customFormat="1" ht="45">
      <c r="B50" s="212" t="s">
        <v>458</v>
      </c>
      <c r="C50" s="207" t="s">
        <v>363</v>
      </c>
      <c r="D50" s="208" t="s">
        <v>459</v>
      </c>
      <c r="E50" s="207" t="s">
        <v>358</v>
      </c>
      <c r="F50" s="207" t="s">
        <v>460</v>
      </c>
      <c r="G50" s="211" t="s">
        <v>452</v>
      </c>
      <c r="H50" s="211" t="s">
        <v>461</v>
      </c>
      <c r="I50" s="207" t="s">
        <v>64</v>
      </c>
      <c r="J50" s="207" t="s">
        <v>64</v>
      </c>
      <c r="K50" s="207">
        <v>5976276.6890829289</v>
      </c>
      <c r="L50" s="246">
        <v>5.9762766890829289</v>
      </c>
    </row>
    <row r="51" spans="2:35" ht="30">
      <c r="B51" s="214" t="s">
        <v>462</v>
      </c>
      <c r="C51" s="207" t="s">
        <v>363</v>
      </c>
      <c r="D51" s="208" t="s">
        <v>463</v>
      </c>
      <c r="E51" s="207" t="s">
        <v>358</v>
      </c>
      <c r="F51" s="207" t="s">
        <v>464</v>
      </c>
      <c r="G51" s="215" t="s">
        <v>465</v>
      </c>
      <c r="H51" s="215" t="s">
        <v>466</v>
      </c>
      <c r="I51" s="207" t="s">
        <v>64</v>
      </c>
      <c r="J51" s="207" t="s">
        <v>64</v>
      </c>
      <c r="K51" s="207">
        <v>5906352.5133676035</v>
      </c>
      <c r="L51" s="246">
        <v>5.9063525133676036</v>
      </c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  <c r="AA51" s="185"/>
      <c r="AB51" s="185"/>
      <c r="AC51" s="185"/>
      <c r="AD51" s="185"/>
      <c r="AE51" s="185"/>
      <c r="AF51" s="185"/>
      <c r="AG51" s="185"/>
      <c r="AH51" s="185"/>
      <c r="AI51" s="185"/>
    </row>
    <row r="52" spans="2:35" s="30" customFormat="1" ht="60">
      <c r="B52" s="219" t="s">
        <v>467</v>
      </c>
      <c r="C52" s="207" t="s">
        <v>363</v>
      </c>
      <c r="D52" s="208" t="s">
        <v>468</v>
      </c>
      <c r="E52" s="207" t="s">
        <v>358</v>
      </c>
      <c r="F52" s="207" t="s">
        <v>460</v>
      </c>
      <c r="G52" s="211" t="s">
        <v>469</v>
      </c>
      <c r="H52" s="211" t="s">
        <v>470</v>
      </c>
      <c r="I52" s="207" t="s">
        <v>64</v>
      </c>
      <c r="J52" s="207" t="s">
        <v>64</v>
      </c>
      <c r="K52" s="207">
        <v>5798424.2777738655</v>
      </c>
      <c r="L52" s="246">
        <v>5.798424277773865</v>
      </c>
    </row>
    <row r="53" spans="2:35" ht="30">
      <c r="B53" s="220" t="s">
        <v>471</v>
      </c>
      <c r="C53" s="207" t="s">
        <v>363</v>
      </c>
      <c r="D53" s="208" t="s">
        <v>328</v>
      </c>
      <c r="E53" s="207" t="s">
        <v>348</v>
      </c>
      <c r="F53" s="207" t="s">
        <v>349</v>
      </c>
      <c r="G53" s="211" t="s">
        <v>472</v>
      </c>
      <c r="H53" s="211" t="s">
        <v>473</v>
      </c>
      <c r="I53" s="207" t="s">
        <v>64</v>
      </c>
      <c r="J53" s="207" t="s">
        <v>64</v>
      </c>
      <c r="K53" s="207">
        <v>5147533.8252470475</v>
      </c>
      <c r="L53" s="246">
        <v>5.1475338252470477</v>
      </c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</row>
    <row r="54" spans="2:35" s="30" customFormat="1" ht="30">
      <c r="B54" s="221" t="s">
        <v>474</v>
      </c>
      <c r="C54" s="207" t="s">
        <v>363</v>
      </c>
      <c r="D54" s="208" t="s">
        <v>475</v>
      </c>
      <c r="E54" s="207" t="s">
        <v>476</v>
      </c>
      <c r="F54" s="207" t="s">
        <v>477</v>
      </c>
      <c r="G54" s="215" t="s">
        <v>478</v>
      </c>
      <c r="H54" s="215" t="s">
        <v>479</v>
      </c>
      <c r="I54" s="207" t="s">
        <v>64</v>
      </c>
      <c r="J54" s="207" t="s">
        <v>64</v>
      </c>
      <c r="K54" s="207">
        <v>4976491.3140154453</v>
      </c>
      <c r="L54" s="246">
        <v>4.976491314015445</v>
      </c>
    </row>
    <row r="55" spans="2:35" s="30" customFormat="1" ht="15">
      <c r="B55" s="220" t="s">
        <v>480</v>
      </c>
      <c r="C55" s="207" t="s">
        <v>346</v>
      </c>
      <c r="D55" s="208" t="s">
        <v>481</v>
      </c>
      <c r="E55" s="207" t="s">
        <v>348</v>
      </c>
      <c r="F55" s="207" t="s">
        <v>349</v>
      </c>
      <c r="G55" s="215" t="s">
        <v>482</v>
      </c>
      <c r="H55" s="215" t="s">
        <v>482</v>
      </c>
      <c r="I55" s="207" t="s">
        <v>64</v>
      </c>
      <c r="J55" s="207" t="s">
        <v>64</v>
      </c>
      <c r="K55" s="207">
        <v>4942704.4392178971</v>
      </c>
      <c r="L55" s="246">
        <v>4.9427044392178967</v>
      </c>
    </row>
    <row r="56" spans="2:35" ht="30">
      <c r="B56" s="214" t="s">
        <v>483</v>
      </c>
      <c r="C56" s="207" t="s">
        <v>363</v>
      </c>
      <c r="D56" s="208" t="s">
        <v>484</v>
      </c>
      <c r="E56" s="207" t="s">
        <v>358</v>
      </c>
      <c r="F56" s="207" t="s">
        <v>424</v>
      </c>
      <c r="G56" s="215" t="s">
        <v>485</v>
      </c>
      <c r="H56" s="215" t="s">
        <v>486</v>
      </c>
      <c r="I56" s="207" t="s">
        <v>64</v>
      </c>
      <c r="J56" s="207" t="s">
        <v>64</v>
      </c>
      <c r="K56" s="207">
        <v>4416064.5423092274</v>
      </c>
      <c r="L56" s="246">
        <v>4.4160645423092273</v>
      </c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</row>
    <row r="57" spans="2:35" ht="30">
      <c r="B57" s="212" t="s">
        <v>487</v>
      </c>
      <c r="C57" s="207" t="s">
        <v>346</v>
      </c>
      <c r="D57" s="208" t="s">
        <v>488</v>
      </c>
      <c r="E57" s="207" t="s">
        <v>348</v>
      </c>
      <c r="F57" s="207" t="s">
        <v>349</v>
      </c>
      <c r="G57" s="215" t="s">
        <v>489</v>
      </c>
      <c r="H57" s="215" t="s">
        <v>490</v>
      </c>
      <c r="I57" s="207" t="s">
        <v>64</v>
      </c>
      <c r="J57" s="207" t="s">
        <v>64</v>
      </c>
      <c r="K57" s="207">
        <v>4362437.879046076</v>
      </c>
      <c r="L57" s="246">
        <v>4.3624378790460758</v>
      </c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</row>
    <row r="58" spans="2:35" ht="16.5" customHeight="1">
      <c r="B58" s="214" t="s">
        <v>491</v>
      </c>
      <c r="C58" s="207" t="s">
        <v>346</v>
      </c>
      <c r="D58" s="208" t="s">
        <v>492</v>
      </c>
      <c r="E58" s="207" t="s">
        <v>358</v>
      </c>
      <c r="F58" s="207" t="s">
        <v>460</v>
      </c>
      <c r="G58" s="215" t="s">
        <v>493</v>
      </c>
      <c r="H58" s="215" t="s">
        <v>494</v>
      </c>
      <c r="I58" s="207" t="s">
        <v>64</v>
      </c>
      <c r="J58" s="207" t="s">
        <v>64</v>
      </c>
      <c r="K58" s="207">
        <v>4231417.4752012771</v>
      </c>
      <c r="L58" s="246">
        <v>4.231417475201277</v>
      </c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</row>
    <row r="59" spans="2:35" ht="45">
      <c r="B59" s="213" t="s">
        <v>495</v>
      </c>
      <c r="C59" s="207" t="s">
        <v>195</v>
      </c>
      <c r="D59" s="208" t="s">
        <v>496</v>
      </c>
      <c r="E59" s="207" t="s">
        <v>348</v>
      </c>
      <c r="F59" s="207" t="s">
        <v>349</v>
      </c>
      <c r="G59" s="215" t="s">
        <v>472</v>
      </c>
      <c r="H59" s="215" t="s">
        <v>497</v>
      </c>
      <c r="I59" s="207" t="s">
        <v>64</v>
      </c>
      <c r="J59" s="207" t="s">
        <v>64</v>
      </c>
      <c r="K59" s="207">
        <v>4230922.704973828</v>
      </c>
      <c r="L59" s="246">
        <v>4.2309227049738283</v>
      </c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</row>
    <row r="60" spans="2:35" ht="45">
      <c r="B60" s="212" t="s">
        <v>498</v>
      </c>
      <c r="C60" s="207" t="s">
        <v>346</v>
      </c>
      <c r="D60" s="208" t="s">
        <v>499</v>
      </c>
      <c r="E60" s="207" t="s">
        <v>348</v>
      </c>
      <c r="F60" s="207" t="s">
        <v>349</v>
      </c>
      <c r="G60" s="211" t="s">
        <v>500</v>
      </c>
      <c r="H60" s="222" t="s">
        <v>501</v>
      </c>
      <c r="I60" s="207" t="s">
        <v>64</v>
      </c>
      <c r="J60" s="207" t="s">
        <v>64</v>
      </c>
      <c r="K60" s="207">
        <v>4118701.9427505112</v>
      </c>
      <c r="L60" s="246">
        <v>4.1187019427505112</v>
      </c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</row>
    <row r="61" spans="2:35" ht="30">
      <c r="B61" s="214" t="s">
        <v>502</v>
      </c>
      <c r="C61" s="207" t="s">
        <v>346</v>
      </c>
      <c r="D61" s="208" t="s">
        <v>503</v>
      </c>
      <c r="E61" s="207" t="s">
        <v>358</v>
      </c>
      <c r="F61" s="207" t="s">
        <v>504</v>
      </c>
      <c r="G61" s="215" t="s">
        <v>505</v>
      </c>
      <c r="H61" s="223" t="s">
        <v>506</v>
      </c>
      <c r="I61" s="207" t="s">
        <v>64</v>
      </c>
      <c r="J61" s="207" t="s">
        <v>64</v>
      </c>
      <c r="K61" s="207">
        <v>4000107.4758350342</v>
      </c>
      <c r="L61" s="246">
        <v>4.0001074758350343</v>
      </c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</row>
    <row r="62" spans="2:35" ht="60">
      <c r="B62" s="214" t="s">
        <v>507</v>
      </c>
      <c r="C62" s="207" t="s">
        <v>346</v>
      </c>
      <c r="D62" s="208" t="s">
        <v>508</v>
      </c>
      <c r="E62" s="207" t="s">
        <v>348</v>
      </c>
      <c r="F62" s="207" t="s">
        <v>349</v>
      </c>
      <c r="G62" s="215" t="s">
        <v>509</v>
      </c>
      <c r="H62" s="224" t="s">
        <v>506</v>
      </c>
      <c r="I62" s="207" t="s">
        <v>64</v>
      </c>
      <c r="J62" s="207" t="s">
        <v>64</v>
      </c>
      <c r="K62" s="207">
        <v>3939974.5135319112</v>
      </c>
      <c r="L62" s="246">
        <v>3.9399745135319111</v>
      </c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</row>
    <row r="63" spans="2:35" ht="30">
      <c r="B63" s="214" t="s">
        <v>510</v>
      </c>
      <c r="C63" s="207" t="s">
        <v>363</v>
      </c>
      <c r="D63" s="208" t="s">
        <v>511</v>
      </c>
      <c r="E63" s="207" t="s">
        <v>358</v>
      </c>
      <c r="F63" s="207" t="s">
        <v>512</v>
      </c>
      <c r="G63" s="215" t="s">
        <v>513</v>
      </c>
      <c r="H63" s="215" t="s">
        <v>514</v>
      </c>
      <c r="I63" s="207" t="s">
        <v>64</v>
      </c>
      <c r="J63" s="207" t="s">
        <v>64</v>
      </c>
      <c r="K63" s="207">
        <v>3794547.4143839632</v>
      </c>
      <c r="L63" s="246">
        <v>3.7945474143839633</v>
      </c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</row>
    <row r="64" spans="2:35" ht="45">
      <c r="B64" s="213" t="s">
        <v>515</v>
      </c>
      <c r="C64" s="207" t="s">
        <v>346</v>
      </c>
      <c r="D64" s="208" t="s">
        <v>516</v>
      </c>
      <c r="E64" s="207" t="s">
        <v>517</v>
      </c>
      <c r="F64" s="207" t="s">
        <v>517</v>
      </c>
      <c r="G64" s="211" t="s">
        <v>518</v>
      </c>
      <c r="H64" s="225" t="s">
        <v>519</v>
      </c>
      <c r="I64" s="207" t="s">
        <v>64</v>
      </c>
      <c r="J64" s="207" t="s">
        <v>64</v>
      </c>
      <c r="K64" s="207">
        <v>3726694.9303570166</v>
      </c>
      <c r="L64" s="246">
        <v>3.7266949303570165</v>
      </c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</row>
    <row r="65" spans="2:35" s="30" customFormat="1" ht="30">
      <c r="B65" s="214" t="s">
        <v>520</v>
      </c>
      <c r="C65" s="207" t="s">
        <v>346</v>
      </c>
      <c r="D65" s="208" t="s">
        <v>521</v>
      </c>
      <c r="E65" s="207" t="s">
        <v>358</v>
      </c>
      <c r="F65" s="207" t="s">
        <v>522</v>
      </c>
      <c r="G65" s="215" t="s">
        <v>523</v>
      </c>
      <c r="H65" s="224" t="s">
        <v>506</v>
      </c>
      <c r="I65" s="207" t="s">
        <v>64</v>
      </c>
      <c r="J65" s="207" t="s">
        <v>64</v>
      </c>
      <c r="K65" s="207">
        <v>3712972.5445391177</v>
      </c>
      <c r="L65" s="246">
        <v>3.7129725445391175</v>
      </c>
    </row>
    <row r="66" spans="2:35" ht="30">
      <c r="B66" s="212" t="s">
        <v>524</v>
      </c>
      <c r="C66" s="207" t="s">
        <v>363</v>
      </c>
      <c r="D66" s="208" t="s">
        <v>525</v>
      </c>
      <c r="E66" s="207" t="s">
        <v>517</v>
      </c>
      <c r="F66" s="207" t="s">
        <v>517</v>
      </c>
      <c r="G66" s="215" t="s">
        <v>526</v>
      </c>
      <c r="H66" s="215" t="s">
        <v>527</v>
      </c>
      <c r="I66" s="207" t="s">
        <v>64</v>
      </c>
      <c r="J66" s="207" t="s">
        <v>64</v>
      </c>
      <c r="K66" s="207">
        <v>3711907.2862474467</v>
      </c>
      <c r="L66" s="246">
        <v>3.7119072862474467</v>
      </c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</row>
    <row r="67" spans="2:35" ht="45">
      <c r="B67" s="214" t="s">
        <v>528</v>
      </c>
      <c r="C67" s="207" t="s">
        <v>346</v>
      </c>
      <c r="D67" s="208" t="s">
        <v>529</v>
      </c>
      <c r="E67" s="207" t="s">
        <v>358</v>
      </c>
      <c r="F67" s="207" t="s">
        <v>460</v>
      </c>
      <c r="G67" s="215" t="s">
        <v>530</v>
      </c>
      <c r="H67" s="215" t="s">
        <v>530</v>
      </c>
      <c r="I67" s="207" t="s">
        <v>64</v>
      </c>
      <c r="J67" s="207" t="s">
        <v>64</v>
      </c>
      <c r="K67" s="207">
        <v>3593323.5053869439</v>
      </c>
      <c r="L67" s="246">
        <v>3.5933235053869441</v>
      </c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</row>
    <row r="68" spans="2:35" ht="60">
      <c r="B68" s="213" t="s">
        <v>531</v>
      </c>
      <c r="C68" s="207" t="s">
        <v>346</v>
      </c>
      <c r="D68" s="208" t="s">
        <v>532</v>
      </c>
      <c r="E68" s="207" t="s">
        <v>517</v>
      </c>
      <c r="F68" s="207" t="s">
        <v>517</v>
      </c>
      <c r="G68" s="211" t="s">
        <v>533</v>
      </c>
      <c r="H68" s="211" t="s">
        <v>534</v>
      </c>
      <c r="I68" s="207" t="s">
        <v>64</v>
      </c>
      <c r="J68" s="207" t="s">
        <v>64</v>
      </c>
      <c r="K68" s="207">
        <v>3515382.1415393283</v>
      </c>
      <c r="L68" s="246">
        <v>3.515382141539328</v>
      </c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</row>
    <row r="69" spans="2:35" ht="60">
      <c r="B69" s="214" t="s">
        <v>535</v>
      </c>
      <c r="C69" s="207" t="s">
        <v>346</v>
      </c>
      <c r="D69" s="208" t="s">
        <v>536</v>
      </c>
      <c r="E69" s="207" t="s">
        <v>358</v>
      </c>
      <c r="F69" s="207" t="s">
        <v>396</v>
      </c>
      <c r="G69" s="215" t="s">
        <v>537</v>
      </c>
      <c r="H69" s="215" t="s">
        <v>538</v>
      </c>
      <c r="I69" s="207" t="s">
        <v>64</v>
      </c>
      <c r="J69" s="207" t="s">
        <v>64</v>
      </c>
      <c r="K69" s="207">
        <v>3469824.8218904766</v>
      </c>
      <c r="L69" s="246">
        <v>3.4698248218904766</v>
      </c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</row>
    <row r="70" spans="2:35" ht="45">
      <c r="B70" s="214" t="s">
        <v>539</v>
      </c>
      <c r="C70" s="207" t="s">
        <v>346</v>
      </c>
      <c r="D70" s="208" t="s">
        <v>540</v>
      </c>
      <c r="E70" s="207" t="s">
        <v>348</v>
      </c>
      <c r="F70" s="207" t="s">
        <v>349</v>
      </c>
      <c r="G70" s="215" t="s">
        <v>541</v>
      </c>
      <c r="H70" s="215" t="s">
        <v>542</v>
      </c>
      <c r="I70" s="207" t="s">
        <v>64</v>
      </c>
      <c r="J70" s="207" t="s">
        <v>64</v>
      </c>
      <c r="K70" s="207">
        <v>3459291.0499495338</v>
      </c>
      <c r="L70" s="246">
        <v>3.4592910499495337</v>
      </c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</row>
    <row r="71" spans="2:35" ht="30">
      <c r="B71" s="214" t="s">
        <v>543</v>
      </c>
      <c r="C71" s="207"/>
      <c r="D71" s="208" t="s">
        <v>544</v>
      </c>
      <c r="E71" s="207" t="s">
        <v>348</v>
      </c>
      <c r="F71" s="207" t="s">
        <v>545</v>
      </c>
      <c r="G71" s="215" t="s">
        <v>546</v>
      </c>
      <c r="H71" s="215" t="s">
        <v>547</v>
      </c>
      <c r="I71" s="207" t="s">
        <v>64</v>
      </c>
      <c r="J71" s="207" t="s">
        <v>64</v>
      </c>
      <c r="K71" s="207">
        <v>3389193.863695045</v>
      </c>
      <c r="L71" s="246">
        <v>3.3891938636950449</v>
      </c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</row>
    <row r="72" spans="2:35" ht="60">
      <c r="B72" s="214" t="s">
        <v>548</v>
      </c>
      <c r="C72" s="207" t="s">
        <v>346</v>
      </c>
      <c r="D72" s="208" t="s">
        <v>549</v>
      </c>
      <c r="E72" s="207" t="s">
        <v>358</v>
      </c>
      <c r="F72" s="207" t="s">
        <v>550</v>
      </c>
      <c r="G72" s="215" t="s">
        <v>551</v>
      </c>
      <c r="H72" s="215" t="s">
        <v>552</v>
      </c>
      <c r="I72" s="207" t="s">
        <v>64</v>
      </c>
      <c r="J72" s="207" t="s">
        <v>64</v>
      </c>
      <c r="K72" s="207">
        <v>3358443.9154989086</v>
      </c>
      <c r="L72" s="246">
        <v>3.3584439154989085</v>
      </c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</row>
    <row r="73" spans="2:35" ht="15" customHeight="1">
      <c r="B73" s="212" t="s">
        <v>553</v>
      </c>
      <c r="C73" s="207" t="s">
        <v>363</v>
      </c>
      <c r="D73" s="208" t="s">
        <v>554</v>
      </c>
      <c r="E73" s="207" t="s">
        <v>348</v>
      </c>
      <c r="F73" s="207" t="s">
        <v>349</v>
      </c>
      <c r="G73" s="215" t="s">
        <v>555</v>
      </c>
      <c r="H73" s="215" t="s">
        <v>556</v>
      </c>
      <c r="I73" s="207" t="s">
        <v>64</v>
      </c>
      <c r="J73" s="207" t="s">
        <v>64</v>
      </c>
      <c r="K73" s="207">
        <v>3221556.8877543835</v>
      </c>
      <c r="L73" s="246">
        <v>3.2215568877543834</v>
      </c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</row>
    <row r="74" spans="2:35" ht="15" customHeight="1">
      <c r="B74" s="212" t="s">
        <v>557</v>
      </c>
      <c r="C74" s="207" t="s">
        <v>346</v>
      </c>
      <c r="D74" s="208" t="s">
        <v>558</v>
      </c>
      <c r="E74" s="207" t="s">
        <v>358</v>
      </c>
      <c r="F74" s="207" t="s">
        <v>559</v>
      </c>
      <c r="G74" s="215" t="s">
        <v>560</v>
      </c>
      <c r="H74" s="215" t="s">
        <v>561</v>
      </c>
      <c r="I74" s="207" t="s">
        <v>64</v>
      </c>
      <c r="J74" s="207" t="s">
        <v>64</v>
      </c>
      <c r="K74" s="207">
        <v>3205075.1902682907</v>
      </c>
      <c r="L74" s="246">
        <v>3.2050751902682908</v>
      </c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</row>
    <row r="75" spans="2:35" ht="45">
      <c r="B75" s="214" t="s">
        <v>562</v>
      </c>
      <c r="C75" s="207" t="s">
        <v>363</v>
      </c>
      <c r="D75" s="208" t="s">
        <v>563</v>
      </c>
      <c r="E75" s="207" t="s">
        <v>358</v>
      </c>
      <c r="F75" s="207" t="s">
        <v>564</v>
      </c>
      <c r="G75" s="215" t="s">
        <v>565</v>
      </c>
      <c r="H75" s="215" t="s">
        <v>566</v>
      </c>
      <c r="I75" s="207" t="s">
        <v>64</v>
      </c>
      <c r="J75" s="207" t="s">
        <v>64</v>
      </c>
      <c r="K75" s="207">
        <v>3147894.7175081568</v>
      </c>
      <c r="L75" s="246">
        <v>3.1478947175081569</v>
      </c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</row>
    <row r="76" spans="2:35" ht="60">
      <c r="B76" s="212" t="s">
        <v>567</v>
      </c>
      <c r="C76" s="207" t="s">
        <v>346</v>
      </c>
      <c r="D76" s="208" t="s">
        <v>568</v>
      </c>
      <c r="E76" s="207" t="s">
        <v>358</v>
      </c>
      <c r="F76" s="207" t="s">
        <v>447</v>
      </c>
      <c r="G76" s="226" t="s">
        <v>195</v>
      </c>
      <c r="H76" s="215" t="s">
        <v>569</v>
      </c>
      <c r="I76" s="207" t="s">
        <v>64</v>
      </c>
      <c r="J76" s="207" t="s">
        <v>64</v>
      </c>
      <c r="K76" s="207">
        <v>2865420.6047696178</v>
      </c>
      <c r="L76" s="246">
        <v>2.8654206047696178</v>
      </c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</row>
    <row r="77" spans="2:35" ht="60" customHeight="1">
      <c r="B77" s="214" t="s">
        <v>570</v>
      </c>
      <c r="C77" s="207" t="s">
        <v>346</v>
      </c>
      <c r="D77" s="208" t="s">
        <v>571</v>
      </c>
      <c r="E77" s="207" t="s">
        <v>348</v>
      </c>
      <c r="F77" s="207" t="s">
        <v>572</v>
      </c>
      <c r="G77" s="215" t="s">
        <v>573</v>
      </c>
      <c r="H77" s="224" t="s">
        <v>506</v>
      </c>
      <c r="I77" s="207" t="s">
        <v>64</v>
      </c>
      <c r="J77" s="207" t="s">
        <v>64</v>
      </c>
      <c r="K77" s="207">
        <v>2843264.3945027338</v>
      </c>
      <c r="L77" s="246">
        <v>2.843264394502734</v>
      </c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</row>
    <row r="78" spans="2:35" ht="60">
      <c r="B78" s="214" t="s">
        <v>574</v>
      </c>
      <c r="C78" s="207" t="s">
        <v>346</v>
      </c>
      <c r="D78" s="208" t="s">
        <v>575</v>
      </c>
      <c r="E78" s="207" t="s">
        <v>348</v>
      </c>
      <c r="F78" s="207" t="s">
        <v>349</v>
      </c>
      <c r="G78" s="226" t="s">
        <v>195</v>
      </c>
      <c r="H78" s="215" t="s">
        <v>576</v>
      </c>
      <c r="I78" s="207" t="s">
        <v>64</v>
      </c>
      <c r="J78" s="207" t="s">
        <v>64</v>
      </c>
      <c r="K78" s="207">
        <v>2680711.5077576698</v>
      </c>
      <c r="L78" s="246">
        <v>2.6807115077576698</v>
      </c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</row>
    <row r="79" spans="2:35" ht="60">
      <c r="B79" s="214" t="s">
        <v>577</v>
      </c>
      <c r="C79" s="207" t="s">
        <v>363</v>
      </c>
      <c r="D79" s="208" t="s">
        <v>578</v>
      </c>
      <c r="E79" s="207" t="s">
        <v>358</v>
      </c>
      <c r="F79" s="207" t="s">
        <v>579</v>
      </c>
      <c r="G79" s="226" t="s">
        <v>195</v>
      </c>
      <c r="H79" s="215" t="s">
        <v>580</v>
      </c>
      <c r="I79" s="207" t="s">
        <v>64</v>
      </c>
      <c r="J79" s="207" t="s">
        <v>64</v>
      </c>
      <c r="K79" s="207">
        <v>2614644.8647982534</v>
      </c>
      <c r="L79" s="246">
        <v>2.6146448647982532</v>
      </c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</row>
    <row r="80" spans="2:35" ht="60">
      <c r="B80" s="212" t="s">
        <v>581</v>
      </c>
      <c r="C80" s="207" t="s">
        <v>346</v>
      </c>
      <c r="D80" s="208" t="s">
        <v>582</v>
      </c>
      <c r="E80" s="207" t="s">
        <v>358</v>
      </c>
      <c r="F80" s="207" t="s">
        <v>583</v>
      </c>
      <c r="G80" s="215" t="s">
        <v>584</v>
      </c>
      <c r="H80" s="215" t="s">
        <v>585</v>
      </c>
      <c r="I80" s="207" t="s">
        <v>64</v>
      </c>
      <c r="J80" s="207" t="s">
        <v>64</v>
      </c>
      <c r="K80" s="207">
        <v>2587127.1045701001</v>
      </c>
      <c r="L80" s="246">
        <v>2.5871271045701003</v>
      </c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</row>
    <row r="81" spans="2:35" ht="60">
      <c r="B81" s="214" t="s">
        <v>586</v>
      </c>
      <c r="C81" s="207" t="s">
        <v>363</v>
      </c>
      <c r="D81" s="208" t="s">
        <v>587</v>
      </c>
      <c r="E81" s="207" t="s">
        <v>358</v>
      </c>
      <c r="F81" s="207" t="s">
        <v>588</v>
      </c>
      <c r="G81" s="215" t="s">
        <v>589</v>
      </c>
      <c r="H81" s="215" t="s">
        <v>590</v>
      </c>
      <c r="I81" s="207" t="s">
        <v>64</v>
      </c>
      <c r="J81" s="207" t="s">
        <v>64</v>
      </c>
      <c r="K81" s="207">
        <v>2529013.0656526531</v>
      </c>
      <c r="L81" s="246">
        <v>2.529013065652653</v>
      </c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</row>
    <row r="82" spans="2:35" ht="60">
      <c r="B82" s="212" t="s">
        <v>591</v>
      </c>
      <c r="C82" s="207" t="s">
        <v>363</v>
      </c>
      <c r="D82" s="208" t="s">
        <v>592</v>
      </c>
      <c r="E82" s="207" t="s">
        <v>348</v>
      </c>
      <c r="F82" s="207" t="s">
        <v>349</v>
      </c>
      <c r="G82" s="211" t="s">
        <v>593</v>
      </c>
      <c r="H82" s="211" t="s">
        <v>594</v>
      </c>
      <c r="I82" s="207" t="s">
        <v>64</v>
      </c>
      <c r="J82" s="207" t="s">
        <v>64</v>
      </c>
      <c r="K82" s="207">
        <v>2311487.2054080698</v>
      </c>
      <c r="L82" s="246">
        <v>2.3114872054080697</v>
      </c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</row>
    <row r="83" spans="2:35" ht="45">
      <c r="B83" s="214" t="s">
        <v>595</v>
      </c>
      <c r="C83" s="207" t="s">
        <v>363</v>
      </c>
      <c r="D83" s="208" t="s">
        <v>596</v>
      </c>
      <c r="E83" s="207" t="s">
        <v>348</v>
      </c>
      <c r="F83" s="207" t="s">
        <v>349</v>
      </c>
      <c r="G83" s="215" t="s">
        <v>597</v>
      </c>
      <c r="H83" s="215" t="s">
        <v>598</v>
      </c>
      <c r="I83" s="207" t="s">
        <v>64</v>
      </c>
      <c r="J83" s="207" t="s">
        <v>64</v>
      </c>
      <c r="K83" s="207">
        <v>2252797.6750463583</v>
      </c>
      <c r="L83" s="246">
        <v>2.2527976750463581</v>
      </c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</row>
    <row r="84" spans="2:35" ht="60">
      <c r="B84" s="212" t="s">
        <v>599</v>
      </c>
      <c r="C84" s="207" t="s">
        <v>363</v>
      </c>
      <c r="D84" s="208" t="s">
        <v>600</v>
      </c>
      <c r="E84" s="207" t="s">
        <v>348</v>
      </c>
      <c r="F84" s="207" t="s">
        <v>349</v>
      </c>
      <c r="G84" s="215" t="s">
        <v>601</v>
      </c>
      <c r="H84" s="215" t="s">
        <v>602</v>
      </c>
      <c r="I84" s="207" t="s">
        <v>64</v>
      </c>
      <c r="J84" s="207" t="s">
        <v>64</v>
      </c>
      <c r="K84" s="207">
        <v>2233506.2765532942</v>
      </c>
      <c r="L84" s="246">
        <v>2.2335062765532943</v>
      </c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</row>
    <row r="85" spans="2:35" ht="60">
      <c r="B85" s="214" t="s">
        <v>603</v>
      </c>
      <c r="C85" s="207" t="s">
        <v>346</v>
      </c>
      <c r="D85" s="208" t="s">
        <v>604</v>
      </c>
      <c r="E85" s="207" t="s">
        <v>348</v>
      </c>
      <c r="F85" s="207" t="s">
        <v>349</v>
      </c>
      <c r="G85" s="215" t="s">
        <v>605</v>
      </c>
      <c r="H85" s="215" t="s">
        <v>606</v>
      </c>
      <c r="I85" s="207" t="s">
        <v>64</v>
      </c>
      <c r="J85" s="207" t="s">
        <v>64</v>
      </c>
      <c r="K85" s="207">
        <v>2210811.294157688</v>
      </c>
      <c r="L85" s="246">
        <v>2.2108112941576881</v>
      </c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</row>
    <row r="86" spans="2:35" ht="60">
      <c r="B86" s="214" t="s">
        <v>607</v>
      </c>
      <c r="C86" s="207" t="s">
        <v>346</v>
      </c>
      <c r="D86" s="208" t="s">
        <v>608</v>
      </c>
      <c r="E86" s="207" t="s">
        <v>358</v>
      </c>
      <c r="F86" s="207" t="s">
        <v>609</v>
      </c>
      <c r="G86" s="215" t="s">
        <v>610</v>
      </c>
      <c r="H86" s="215" t="s">
        <v>611</v>
      </c>
      <c r="I86" s="207" t="s">
        <v>64</v>
      </c>
      <c r="J86" s="207" t="s">
        <v>64</v>
      </c>
      <c r="K86" s="207">
        <v>2078311.8032767645</v>
      </c>
      <c r="L86" s="246">
        <v>2.0783118032767645</v>
      </c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</row>
    <row r="87" spans="2:35" ht="45">
      <c r="B87" s="212" t="s">
        <v>612</v>
      </c>
      <c r="C87" s="207" t="s">
        <v>346</v>
      </c>
      <c r="D87" s="208" t="s">
        <v>613</v>
      </c>
      <c r="E87" s="207" t="s">
        <v>517</v>
      </c>
      <c r="F87" s="207" t="s">
        <v>517</v>
      </c>
      <c r="G87" s="215" t="s">
        <v>614</v>
      </c>
      <c r="H87" s="227" t="s">
        <v>615</v>
      </c>
      <c r="I87" s="207" t="s">
        <v>64</v>
      </c>
      <c r="J87" s="207" t="s">
        <v>64</v>
      </c>
      <c r="K87" s="207">
        <v>2011413.6336642958</v>
      </c>
      <c r="L87" s="246">
        <v>2.0114136336642958</v>
      </c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</row>
    <row r="88" spans="2:35" ht="60">
      <c r="B88" s="214" t="s">
        <v>616</v>
      </c>
      <c r="C88" s="207" t="s">
        <v>346</v>
      </c>
      <c r="D88" s="208" t="s">
        <v>617</v>
      </c>
      <c r="E88" s="207" t="s">
        <v>358</v>
      </c>
      <c r="F88" s="207" t="s">
        <v>618</v>
      </c>
      <c r="G88" s="226" t="s">
        <v>195</v>
      </c>
      <c r="H88" s="215" t="s">
        <v>619</v>
      </c>
      <c r="I88" s="207" t="s">
        <v>64</v>
      </c>
      <c r="J88" s="207" t="s">
        <v>64</v>
      </c>
      <c r="K88" s="207">
        <v>1983691.7141985304</v>
      </c>
      <c r="L88" s="246">
        <v>1.9836917141985304</v>
      </c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85"/>
      <c r="AC88" s="185"/>
      <c r="AD88" s="185"/>
      <c r="AE88" s="185"/>
      <c r="AF88" s="185"/>
      <c r="AG88" s="185"/>
      <c r="AH88" s="185"/>
      <c r="AI88" s="185"/>
    </row>
    <row r="89" spans="2:35" ht="15">
      <c r="B89" s="212" t="s">
        <v>620</v>
      </c>
      <c r="C89" s="207" t="s">
        <v>621</v>
      </c>
      <c r="D89" s="208" t="s">
        <v>622</v>
      </c>
      <c r="E89" s="207" t="s">
        <v>358</v>
      </c>
      <c r="F89" s="207" t="s">
        <v>195</v>
      </c>
      <c r="G89" s="226" t="s">
        <v>195</v>
      </c>
      <c r="H89" s="224" t="s">
        <v>506</v>
      </c>
      <c r="I89" s="207" t="s">
        <v>64</v>
      </c>
      <c r="J89" s="207" t="s">
        <v>64</v>
      </c>
      <c r="K89" s="207">
        <v>1940391.0977161231</v>
      </c>
      <c r="L89" s="246">
        <v>1.9403910977161232</v>
      </c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  <c r="AA89" s="185"/>
      <c r="AB89" s="185"/>
      <c r="AC89" s="185"/>
      <c r="AD89" s="185"/>
      <c r="AE89" s="185"/>
      <c r="AF89" s="185"/>
      <c r="AG89" s="185"/>
      <c r="AH89" s="185"/>
      <c r="AI89" s="185"/>
    </row>
    <row r="90" spans="2:35" ht="60">
      <c r="B90" s="214" t="s">
        <v>623</v>
      </c>
      <c r="C90" s="207" t="s">
        <v>346</v>
      </c>
      <c r="D90" s="208" t="s">
        <v>624</v>
      </c>
      <c r="E90" s="207" t="s">
        <v>348</v>
      </c>
      <c r="F90" s="207" t="s">
        <v>349</v>
      </c>
      <c r="G90" s="215" t="s">
        <v>625</v>
      </c>
      <c r="H90" s="215" t="s">
        <v>626</v>
      </c>
      <c r="I90" s="207" t="s">
        <v>64</v>
      </c>
      <c r="J90" s="207" t="s">
        <v>64</v>
      </c>
      <c r="K90" s="207">
        <v>1929142.0260779755</v>
      </c>
      <c r="L90" s="246">
        <v>1.9291420260779755</v>
      </c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  <c r="AA90" s="185"/>
      <c r="AB90" s="185"/>
      <c r="AC90" s="185"/>
      <c r="AD90" s="185"/>
      <c r="AE90" s="185"/>
      <c r="AF90" s="185"/>
      <c r="AG90" s="185"/>
      <c r="AH90" s="185"/>
      <c r="AI90" s="185"/>
    </row>
    <row r="91" spans="2:35" ht="60">
      <c r="B91" s="214" t="s">
        <v>627</v>
      </c>
      <c r="C91" s="207" t="s">
        <v>346</v>
      </c>
      <c r="D91" s="208" t="s">
        <v>628</v>
      </c>
      <c r="E91" s="207" t="s">
        <v>348</v>
      </c>
      <c r="F91" s="207" t="s">
        <v>349</v>
      </c>
      <c r="G91" s="215" t="s">
        <v>629</v>
      </c>
      <c r="H91" s="215" t="s">
        <v>630</v>
      </c>
      <c r="I91" s="207" t="s">
        <v>64</v>
      </c>
      <c r="J91" s="207" t="s">
        <v>64</v>
      </c>
      <c r="K91" s="207">
        <v>1893241.9387601819</v>
      </c>
      <c r="L91" s="246">
        <v>1.893241938760182</v>
      </c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  <c r="AH91" s="185"/>
      <c r="AI91" s="185"/>
    </row>
    <row r="92" spans="2:35" ht="60">
      <c r="B92" s="214" t="s">
        <v>631</v>
      </c>
      <c r="C92" s="207" t="s">
        <v>346</v>
      </c>
      <c r="D92" s="208" t="s">
        <v>632</v>
      </c>
      <c r="E92" s="207" t="s">
        <v>517</v>
      </c>
      <c r="F92" s="207" t="s">
        <v>517</v>
      </c>
      <c r="G92" s="215" t="s">
        <v>633</v>
      </c>
      <c r="H92" s="215" t="s">
        <v>634</v>
      </c>
      <c r="I92" s="207" t="s">
        <v>64</v>
      </c>
      <c r="J92" s="207" t="s">
        <v>64</v>
      </c>
      <c r="K92" s="207">
        <v>1881255.9507781141</v>
      </c>
      <c r="L92" s="246">
        <v>1.8812559507781141</v>
      </c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  <c r="AH92" s="185"/>
      <c r="AI92" s="185"/>
    </row>
    <row r="93" spans="2:35" ht="30">
      <c r="B93" s="214" t="s">
        <v>635</v>
      </c>
      <c r="C93" s="207" t="s">
        <v>346</v>
      </c>
      <c r="D93" s="208" t="s">
        <v>636</v>
      </c>
      <c r="E93" s="207" t="s">
        <v>358</v>
      </c>
      <c r="F93" s="207" t="s">
        <v>396</v>
      </c>
      <c r="G93" s="215" t="s">
        <v>637</v>
      </c>
      <c r="H93" s="215" t="s">
        <v>638</v>
      </c>
      <c r="I93" s="207" t="s">
        <v>64</v>
      </c>
      <c r="J93" s="207" t="s">
        <v>64</v>
      </c>
      <c r="K93" s="207">
        <v>1683173.4501560922</v>
      </c>
      <c r="L93" s="246">
        <v>1.6831734501560922</v>
      </c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  <c r="AH93" s="185"/>
      <c r="AI93" s="185"/>
    </row>
    <row r="94" spans="2:35" ht="60">
      <c r="B94" s="212" t="s">
        <v>639</v>
      </c>
      <c r="C94" s="207" t="s">
        <v>346</v>
      </c>
      <c r="D94" s="208" t="s">
        <v>640</v>
      </c>
      <c r="E94" s="207" t="s">
        <v>358</v>
      </c>
      <c r="F94" s="207" t="s">
        <v>396</v>
      </c>
      <c r="G94" s="215" t="s">
        <v>641</v>
      </c>
      <c r="H94" s="215" t="s">
        <v>642</v>
      </c>
      <c r="I94" s="207" t="s">
        <v>64</v>
      </c>
      <c r="J94" s="207" t="s">
        <v>64</v>
      </c>
      <c r="K94" s="207">
        <v>1608645.6882144448</v>
      </c>
      <c r="L94" s="246">
        <v>1.6086456882144449</v>
      </c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  <c r="AH94" s="185"/>
      <c r="AI94" s="185"/>
    </row>
    <row r="95" spans="2:35" ht="45">
      <c r="B95" s="212" t="s">
        <v>643</v>
      </c>
      <c r="C95" s="207" t="s">
        <v>195</v>
      </c>
      <c r="D95" s="208" t="s">
        <v>644</v>
      </c>
      <c r="E95" s="207" t="s">
        <v>348</v>
      </c>
      <c r="F95" s="207" t="s">
        <v>349</v>
      </c>
      <c r="G95" s="211" t="s">
        <v>645</v>
      </c>
      <c r="H95" s="211" t="s">
        <v>646</v>
      </c>
      <c r="I95" s="207" t="s">
        <v>64</v>
      </c>
      <c r="J95" s="207" t="s">
        <v>64</v>
      </c>
      <c r="K95" s="207">
        <v>1557017.6920874114</v>
      </c>
      <c r="L95" s="246">
        <v>1.5570176920874115</v>
      </c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5"/>
      <c r="AH95" s="185"/>
      <c r="AI95" s="185"/>
    </row>
    <row r="96" spans="2:35" ht="60">
      <c r="B96" s="212" t="s">
        <v>647</v>
      </c>
      <c r="C96" s="207" t="s">
        <v>346</v>
      </c>
      <c r="D96" s="208" t="s">
        <v>648</v>
      </c>
      <c r="E96" s="207" t="s">
        <v>358</v>
      </c>
      <c r="F96" s="207" t="s">
        <v>460</v>
      </c>
      <c r="G96" s="215" t="s">
        <v>649</v>
      </c>
      <c r="H96" s="215" t="s">
        <v>650</v>
      </c>
      <c r="I96" s="207" t="s">
        <v>64</v>
      </c>
      <c r="J96" s="207" t="s">
        <v>64</v>
      </c>
      <c r="K96" s="207">
        <v>1542037.5587165223</v>
      </c>
      <c r="L96" s="246">
        <v>1.5420375587165223</v>
      </c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</row>
    <row r="97" spans="2:35" ht="180">
      <c r="B97" s="214" t="s">
        <v>651</v>
      </c>
      <c r="C97" s="207" t="s">
        <v>346</v>
      </c>
      <c r="D97" s="208" t="s">
        <v>652</v>
      </c>
      <c r="E97" s="207" t="s">
        <v>348</v>
      </c>
      <c r="F97" s="207" t="s">
        <v>653</v>
      </c>
      <c r="G97" s="215" t="s">
        <v>654</v>
      </c>
      <c r="H97" s="215" t="s">
        <v>655</v>
      </c>
      <c r="I97" s="207" t="s">
        <v>64</v>
      </c>
      <c r="J97" s="207" t="s">
        <v>64</v>
      </c>
      <c r="K97" s="207">
        <v>1492193.2204304861</v>
      </c>
      <c r="L97" s="246">
        <v>1.4921932204304862</v>
      </c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5"/>
    </row>
    <row r="98" spans="2:35" ht="45">
      <c r="B98" s="214" t="s">
        <v>656</v>
      </c>
      <c r="C98" s="207" t="s">
        <v>363</v>
      </c>
      <c r="D98" s="208" t="s">
        <v>657</v>
      </c>
      <c r="E98" s="207" t="s">
        <v>348</v>
      </c>
      <c r="F98" s="207" t="s">
        <v>349</v>
      </c>
      <c r="G98" s="215" t="s">
        <v>658</v>
      </c>
      <c r="H98" s="215" t="s">
        <v>659</v>
      </c>
      <c r="I98" s="207" t="s">
        <v>64</v>
      </c>
      <c r="J98" s="207" t="s">
        <v>64</v>
      </c>
      <c r="K98" s="207">
        <v>1485546.0510996878</v>
      </c>
      <c r="L98" s="246">
        <v>1.4855460510996878</v>
      </c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</row>
    <row r="99" spans="2:35" ht="24" customHeight="1">
      <c r="B99" s="212" t="s">
        <v>660</v>
      </c>
      <c r="C99" s="207" t="s">
        <v>346</v>
      </c>
      <c r="D99" s="208" t="s">
        <v>661</v>
      </c>
      <c r="E99" s="207" t="s">
        <v>517</v>
      </c>
      <c r="F99" s="207" t="s">
        <v>517</v>
      </c>
      <c r="G99" s="215" t="s">
        <v>662</v>
      </c>
      <c r="H99" s="227" t="s">
        <v>663</v>
      </c>
      <c r="I99" s="207" t="s">
        <v>64</v>
      </c>
      <c r="J99" s="207" t="s">
        <v>64</v>
      </c>
      <c r="K99" s="207">
        <v>1473641.8582728915</v>
      </c>
      <c r="L99" s="246">
        <v>1.4736418582728914</v>
      </c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</row>
    <row r="100" spans="2:35" ht="24" customHeight="1">
      <c r="B100" s="214" t="s">
        <v>664</v>
      </c>
      <c r="C100" s="207" t="s">
        <v>346</v>
      </c>
      <c r="D100" s="208" t="s">
        <v>665</v>
      </c>
      <c r="E100" s="207" t="s">
        <v>666</v>
      </c>
      <c r="F100" s="207" t="s">
        <v>667</v>
      </c>
      <c r="G100" s="215" t="s">
        <v>668</v>
      </c>
      <c r="H100" s="215" t="s">
        <v>669</v>
      </c>
      <c r="I100" s="207" t="s">
        <v>64</v>
      </c>
      <c r="J100" s="207" t="s">
        <v>64</v>
      </c>
      <c r="K100" s="207">
        <v>1441207.273290613</v>
      </c>
      <c r="L100" s="246">
        <v>1.4412072732906129</v>
      </c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  <c r="AI100" s="185"/>
    </row>
    <row r="101" spans="2:35" ht="24" customHeight="1">
      <c r="B101" s="214" t="s">
        <v>670</v>
      </c>
      <c r="C101" s="207" t="s">
        <v>346</v>
      </c>
      <c r="D101" s="208" t="s">
        <v>671</v>
      </c>
      <c r="E101" s="207" t="s">
        <v>672</v>
      </c>
      <c r="F101" s="207" t="s">
        <v>673</v>
      </c>
      <c r="G101" s="215" t="s">
        <v>674</v>
      </c>
      <c r="H101" s="224" t="s">
        <v>506</v>
      </c>
      <c r="I101" s="207" t="s">
        <v>64</v>
      </c>
      <c r="J101" s="207" t="s">
        <v>64</v>
      </c>
      <c r="K101" s="207">
        <v>1439273.3363847616</v>
      </c>
      <c r="L101" s="246">
        <v>1.4392733363847616</v>
      </c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  <c r="AH101" s="185"/>
      <c r="AI101" s="185"/>
    </row>
    <row r="102" spans="2:35" ht="24" customHeight="1">
      <c r="B102" s="214" t="s">
        <v>675</v>
      </c>
      <c r="C102" s="207" t="s">
        <v>346</v>
      </c>
      <c r="D102" s="208" t="s">
        <v>676</v>
      </c>
      <c r="E102" s="207" t="s">
        <v>517</v>
      </c>
      <c r="F102" s="207" t="s">
        <v>517</v>
      </c>
      <c r="G102" s="215" t="s">
        <v>677</v>
      </c>
      <c r="H102" s="215" t="s">
        <v>678</v>
      </c>
      <c r="I102" s="207" t="s">
        <v>64</v>
      </c>
      <c r="J102" s="207" t="s">
        <v>64</v>
      </c>
      <c r="K102" s="207">
        <v>1405479.044902941</v>
      </c>
      <c r="L102" s="246">
        <v>1.4054790449029411</v>
      </c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</row>
    <row r="103" spans="2:35" ht="24" customHeight="1">
      <c r="B103" s="214" t="s">
        <v>679</v>
      </c>
      <c r="C103" s="207" t="s">
        <v>346</v>
      </c>
      <c r="D103" s="208" t="s">
        <v>680</v>
      </c>
      <c r="E103" s="207" t="s">
        <v>348</v>
      </c>
      <c r="F103" s="207" t="s">
        <v>349</v>
      </c>
      <c r="G103" s="215" t="s">
        <v>681</v>
      </c>
      <c r="H103" s="215" t="s">
        <v>682</v>
      </c>
      <c r="I103" s="207" t="s">
        <v>64</v>
      </c>
      <c r="J103" s="207" t="s">
        <v>64</v>
      </c>
      <c r="K103" s="207">
        <v>1395688.4771260242</v>
      </c>
      <c r="L103" s="246">
        <v>1.3956884771260243</v>
      </c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5"/>
      <c r="AG103" s="185"/>
      <c r="AH103" s="185"/>
      <c r="AI103" s="185"/>
    </row>
    <row r="104" spans="2:35" ht="24" customHeight="1">
      <c r="B104" s="214" t="s">
        <v>683</v>
      </c>
      <c r="C104" s="207" t="s">
        <v>346</v>
      </c>
      <c r="D104" s="208" t="s">
        <v>684</v>
      </c>
      <c r="E104" s="207" t="s">
        <v>348</v>
      </c>
      <c r="F104" s="207" t="s">
        <v>685</v>
      </c>
      <c r="G104" s="226" t="s">
        <v>195</v>
      </c>
      <c r="H104" s="215" t="s">
        <v>686</v>
      </c>
      <c r="I104" s="207" t="s">
        <v>64</v>
      </c>
      <c r="J104" s="207" t="s">
        <v>64</v>
      </c>
      <c r="K104" s="207">
        <v>1389824.4724549912</v>
      </c>
      <c r="L104" s="246">
        <v>1.3898244724549913</v>
      </c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5"/>
      <c r="AI104" s="185"/>
    </row>
    <row r="105" spans="2:35" ht="41.25" customHeight="1">
      <c r="B105" s="214" t="s">
        <v>687</v>
      </c>
      <c r="C105" s="207" t="s">
        <v>346</v>
      </c>
      <c r="D105" s="208" t="s">
        <v>688</v>
      </c>
      <c r="E105" s="207" t="s">
        <v>517</v>
      </c>
      <c r="F105" s="207" t="s">
        <v>689</v>
      </c>
      <c r="G105" s="215" t="s">
        <v>690</v>
      </c>
      <c r="H105" s="215" t="s">
        <v>691</v>
      </c>
      <c r="I105" s="207" t="s">
        <v>64</v>
      </c>
      <c r="J105" s="207" t="s">
        <v>64</v>
      </c>
      <c r="K105" s="207">
        <v>1380552.1341220101</v>
      </c>
      <c r="L105" s="246">
        <v>1.3805521341220102</v>
      </c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  <c r="AA105" s="185"/>
      <c r="AB105" s="185"/>
      <c r="AC105" s="185"/>
      <c r="AD105" s="185"/>
      <c r="AE105" s="185"/>
      <c r="AF105" s="185"/>
      <c r="AG105" s="185"/>
      <c r="AH105" s="185"/>
      <c r="AI105" s="185"/>
    </row>
    <row r="106" spans="2:35" ht="24" customHeight="1">
      <c r="B106" s="212" t="s">
        <v>692</v>
      </c>
      <c r="C106" s="207" t="s">
        <v>346</v>
      </c>
      <c r="D106" s="208" t="s">
        <v>693</v>
      </c>
      <c r="E106" s="207" t="s">
        <v>517</v>
      </c>
      <c r="F106" s="207" t="s">
        <v>517</v>
      </c>
      <c r="G106" s="215" t="s">
        <v>694</v>
      </c>
      <c r="H106" s="215" t="s">
        <v>695</v>
      </c>
      <c r="I106" s="207" t="s">
        <v>64</v>
      </c>
      <c r="J106" s="207" t="s">
        <v>64</v>
      </c>
      <c r="K106" s="207">
        <v>1371470.9534539818</v>
      </c>
      <c r="L106" s="246">
        <v>1.3714709534539817</v>
      </c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5"/>
      <c r="AE106" s="185"/>
      <c r="AF106" s="185"/>
      <c r="AG106" s="185"/>
      <c r="AH106" s="185"/>
      <c r="AI106" s="185"/>
    </row>
    <row r="107" spans="2:35" ht="24" customHeight="1">
      <c r="B107" s="214" t="s">
        <v>696</v>
      </c>
      <c r="C107" s="207" t="s">
        <v>346</v>
      </c>
      <c r="D107" s="208" t="s">
        <v>697</v>
      </c>
      <c r="E107" s="207" t="s">
        <v>358</v>
      </c>
      <c r="F107" s="207" t="s">
        <v>698</v>
      </c>
      <c r="G107" s="215" t="s">
        <v>699</v>
      </c>
      <c r="H107" s="215" t="s">
        <v>700</v>
      </c>
      <c r="I107" s="207" t="s">
        <v>64</v>
      </c>
      <c r="J107" s="207" t="s">
        <v>64</v>
      </c>
      <c r="K107" s="207">
        <v>1353817.0399737107</v>
      </c>
      <c r="L107" s="246">
        <v>1.3538170399737106</v>
      </c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185"/>
      <c r="AD107" s="185"/>
      <c r="AE107" s="185"/>
      <c r="AF107" s="185"/>
      <c r="AG107" s="185"/>
      <c r="AH107" s="185"/>
      <c r="AI107" s="185"/>
    </row>
    <row r="108" spans="2:35" ht="24" customHeight="1">
      <c r="B108" s="214" t="s">
        <v>701</v>
      </c>
      <c r="C108" s="207" t="s">
        <v>346</v>
      </c>
      <c r="D108" s="208" t="s">
        <v>702</v>
      </c>
      <c r="E108" s="207" t="s">
        <v>358</v>
      </c>
      <c r="F108" s="207" t="s">
        <v>391</v>
      </c>
      <c r="G108" s="215" t="s">
        <v>703</v>
      </c>
      <c r="H108" s="215" t="s">
        <v>704</v>
      </c>
      <c r="I108" s="207" t="s">
        <v>64</v>
      </c>
      <c r="J108" s="207" t="s">
        <v>64</v>
      </c>
      <c r="K108" s="207">
        <v>1302190.2260404197</v>
      </c>
      <c r="L108" s="246">
        <v>1.3021902260404197</v>
      </c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185"/>
      <c r="AG108" s="185"/>
      <c r="AH108" s="185"/>
      <c r="AI108" s="185"/>
    </row>
    <row r="109" spans="2:35" ht="45" customHeight="1">
      <c r="B109" s="214" t="s">
        <v>705</v>
      </c>
      <c r="C109" s="207" t="s">
        <v>195</v>
      </c>
      <c r="D109" s="208" t="s">
        <v>706</v>
      </c>
      <c r="E109" s="207" t="s">
        <v>348</v>
      </c>
      <c r="F109" s="207" t="s">
        <v>349</v>
      </c>
      <c r="G109" s="226" t="s">
        <v>195</v>
      </c>
      <c r="H109" s="227" t="s">
        <v>707</v>
      </c>
      <c r="I109" s="207" t="s">
        <v>64</v>
      </c>
      <c r="J109" s="207" t="s">
        <v>64</v>
      </c>
      <c r="K109" s="207">
        <v>1267477.8707133301</v>
      </c>
      <c r="L109" s="246">
        <v>1.2674778707133301</v>
      </c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5"/>
      <c r="AA109" s="185"/>
      <c r="AB109" s="185"/>
      <c r="AC109" s="185"/>
      <c r="AD109" s="185"/>
      <c r="AE109" s="185"/>
      <c r="AF109" s="185"/>
      <c r="AG109" s="185"/>
      <c r="AH109" s="185"/>
      <c r="AI109" s="185"/>
    </row>
    <row r="110" spans="2:35" ht="24" customHeight="1">
      <c r="B110" s="214" t="s">
        <v>708</v>
      </c>
      <c r="C110" s="207" t="s">
        <v>346</v>
      </c>
      <c r="D110" s="208" t="s">
        <v>709</v>
      </c>
      <c r="E110" s="207" t="s">
        <v>358</v>
      </c>
      <c r="F110" s="207" t="s">
        <v>424</v>
      </c>
      <c r="G110" s="215" t="s">
        <v>710</v>
      </c>
      <c r="H110" s="215" t="s">
        <v>711</v>
      </c>
      <c r="I110" s="207" t="s">
        <v>64</v>
      </c>
      <c r="J110" s="207" t="s">
        <v>64</v>
      </c>
      <c r="K110" s="207">
        <v>1250437.3638710887</v>
      </c>
      <c r="L110" s="246">
        <v>1.2504373638710886</v>
      </c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  <c r="Z110" s="185"/>
      <c r="AA110" s="185"/>
      <c r="AB110" s="185"/>
      <c r="AC110" s="185"/>
      <c r="AD110" s="185"/>
      <c r="AE110" s="185"/>
      <c r="AF110" s="185"/>
      <c r="AG110" s="185"/>
      <c r="AH110" s="185"/>
      <c r="AI110" s="185"/>
    </row>
    <row r="111" spans="2:35" ht="24" customHeight="1">
      <c r="B111" s="212" t="s">
        <v>712</v>
      </c>
      <c r="C111" s="207" t="s">
        <v>195</v>
      </c>
      <c r="D111" s="208" t="s">
        <v>713</v>
      </c>
      <c r="E111" s="207" t="s">
        <v>348</v>
      </c>
      <c r="F111" s="207" t="s">
        <v>349</v>
      </c>
      <c r="G111" s="215" t="s">
        <v>714</v>
      </c>
      <c r="H111" s="224" t="s">
        <v>506</v>
      </c>
      <c r="I111" s="207" t="s">
        <v>64</v>
      </c>
      <c r="J111" s="207" t="s">
        <v>64</v>
      </c>
      <c r="K111" s="207">
        <v>1249097.9787104193</v>
      </c>
      <c r="L111" s="246">
        <v>1.2490979787104193</v>
      </c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  <c r="AH111" s="185"/>
      <c r="AI111" s="185"/>
    </row>
    <row r="112" spans="2:35" ht="24" customHeight="1">
      <c r="B112" s="214" t="s">
        <v>715</v>
      </c>
      <c r="C112" s="207" t="s">
        <v>363</v>
      </c>
      <c r="D112" s="208" t="s">
        <v>716</v>
      </c>
      <c r="E112" s="207" t="s">
        <v>358</v>
      </c>
      <c r="F112" s="207" t="s">
        <v>424</v>
      </c>
      <c r="G112" s="215" t="s">
        <v>717</v>
      </c>
      <c r="H112" s="215" t="s">
        <v>718</v>
      </c>
      <c r="I112" s="207" t="s">
        <v>64</v>
      </c>
      <c r="J112" s="207" t="s">
        <v>64</v>
      </c>
      <c r="K112" s="207">
        <v>1215954.530737272</v>
      </c>
      <c r="L112" s="246">
        <v>1.2159545307372719</v>
      </c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  <c r="Z112" s="185"/>
      <c r="AA112" s="185"/>
      <c r="AB112" s="185"/>
      <c r="AC112" s="185"/>
      <c r="AD112" s="185"/>
      <c r="AE112" s="185"/>
      <c r="AF112" s="185"/>
      <c r="AG112" s="185"/>
      <c r="AH112" s="185"/>
      <c r="AI112" s="185"/>
    </row>
    <row r="113" spans="2:35" ht="24" customHeight="1">
      <c r="B113" s="214" t="s">
        <v>719</v>
      </c>
      <c r="C113" s="207" t="s">
        <v>346</v>
      </c>
      <c r="D113" s="208" t="s">
        <v>720</v>
      </c>
      <c r="E113" s="207" t="s">
        <v>348</v>
      </c>
      <c r="F113" s="207" t="s">
        <v>349</v>
      </c>
      <c r="G113" s="215" t="s">
        <v>721</v>
      </c>
      <c r="H113" s="227" t="s">
        <v>722</v>
      </c>
      <c r="I113" s="207" t="s">
        <v>64</v>
      </c>
      <c r="J113" s="207" t="s">
        <v>64</v>
      </c>
      <c r="K113" s="207">
        <v>1215723.9262258525</v>
      </c>
      <c r="L113" s="246">
        <v>1.2157239262258526</v>
      </c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  <c r="AA113" s="185"/>
      <c r="AB113" s="185"/>
      <c r="AC113" s="185"/>
      <c r="AD113" s="185"/>
      <c r="AE113" s="185"/>
      <c r="AF113" s="185"/>
      <c r="AG113" s="185"/>
      <c r="AH113" s="185"/>
      <c r="AI113" s="185"/>
    </row>
    <row r="114" spans="2:35" ht="24" customHeight="1">
      <c r="B114" s="214" t="s">
        <v>723</v>
      </c>
      <c r="C114" s="207" t="s">
        <v>363</v>
      </c>
      <c r="D114" s="208" t="s">
        <v>724</v>
      </c>
      <c r="E114" s="207" t="s">
        <v>358</v>
      </c>
      <c r="F114" s="207" t="s">
        <v>725</v>
      </c>
      <c r="G114" s="215" t="s">
        <v>726</v>
      </c>
      <c r="H114" s="215" t="s">
        <v>727</v>
      </c>
      <c r="I114" s="207" t="s">
        <v>64</v>
      </c>
      <c r="J114" s="207" t="s">
        <v>64</v>
      </c>
      <c r="K114" s="207">
        <v>1187546.2385747479</v>
      </c>
      <c r="L114" s="246">
        <v>1.1875462385747479</v>
      </c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  <c r="AH114" s="185"/>
      <c r="AI114" s="185"/>
    </row>
    <row r="115" spans="2:35" ht="24" customHeight="1">
      <c r="B115" s="214" t="s">
        <v>728</v>
      </c>
      <c r="C115" s="207" t="s">
        <v>346</v>
      </c>
      <c r="D115" s="208" t="s">
        <v>729</v>
      </c>
      <c r="E115" s="207" t="s">
        <v>348</v>
      </c>
      <c r="F115" s="207" t="s">
        <v>349</v>
      </c>
      <c r="G115" s="215" t="s">
        <v>730</v>
      </c>
      <c r="H115" s="224" t="s">
        <v>506</v>
      </c>
      <c r="I115" s="207" t="s">
        <v>64</v>
      </c>
      <c r="J115" s="207" t="s">
        <v>64</v>
      </c>
      <c r="K115" s="207">
        <v>1184431.0871534869</v>
      </c>
      <c r="L115" s="246">
        <v>1.1844310871534869</v>
      </c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  <c r="AA115" s="185"/>
      <c r="AB115" s="185"/>
      <c r="AC115" s="185"/>
      <c r="AD115" s="185"/>
      <c r="AE115" s="185"/>
      <c r="AF115" s="185"/>
      <c r="AG115" s="185"/>
      <c r="AH115" s="185"/>
      <c r="AI115" s="185"/>
    </row>
    <row r="116" spans="2:35" ht="24" customHeight="1">
      <c r="B116" s="214" t="s">
        <v>731</v>
      </c>
      <c r="C116" s="207" t="s">
        <v>363</v>
      </c>
      <c r="D116" s="208" t="s">
        <v>732</v>
      </c>
      <c r="E116" s="207" t="s">
        <v>358</v>
      </c>
      <c r="F116" s="207" t="s">
        <v>460</v>
      </c>
      <c r="G116" s="215" t="s">
        <v>733</v>
      </c>
      <c r="H116" s="215" t="s">
        <v>734</v>
      </c>
      <c r="I116" s="207" t="s">
        <v>64</v>
      </c>
      <c r="J116" s="207" t="s">
        <v>64</v>
      </c>
      <c r="K116" s="207">
        <v>1181070.2535032742</v>
      </c>
      <c r="L116" s="246">
        <v>1.1810702535032742</v>
      </c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  <c r="AA116" s="185"/>
      <c r="AB116" s="185"/>
      <c r="AC116" s="185"/>
      <c r="AD116" s="185"/>
      <c r="AE116" s="185"/>
      <c r="AF116" s="185"/>
      <c r="AG116" s="185"/>
      <c r="AH116" s="185"/>
      <c r="AI116" s="185"/>
    </row>
    <row r="117" spans="2:35" ht="24" customHeight="1">
      <c r="B117" s="214" t="s">
        <v>735</v>
      </c>
      <c r="C117" s="207" t="s">
        <v>346</v>
      </c>
      <c r="D117" s="208" t="s">
        <v>736</v>
      </c>
      <c r="E117" s="207" t="s">
        <v>348</v>
      </c>
      <c r="F117" s="207" t="s">
        <v>572</v>
      </c>
      <c r="G117" s="215" t="s">
        <v>737</v>
      </c>
      <c r="H117" s="215" t="s">
        <v>738</v>
      </c>
      <c r="I117" s="207" t="s">
        <v>64</v>
      </c>
      <c r="J117" s="207" t="s">
        <v>64</v>
      </c>
      <c r="K117" s="207">
        <v>1116248.267563317</v>
      </c>
      <c r="L117" s="246">
        <v>1.116248267563317</v>
      </c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  <c r="AA117" s="185"/>
      <c r="AB117" s="185"/>
      <c r="AC117" s="185"/>
      <c r="AD117" s="185"/>
      <c r="AE117" s="185"/>
      <c r="AF117" s="185"/>
      <c r="AG117" s="185"/>
      <c r="AH117" s="185"/>
      <c r="AI117" s="185"/>
    </row>
    <row r="118" spans="2:35" ht="24" customHeight="1">
      <c r="B118" s="214" t="s">
        <v>739</v>
      </c>
      <c r="C118" s="207" t="s">
        <v>346</v>
      </c>
      <c r="D118" s="208" t="s">
        <v>740</v>
      </c>
      <c r="E118" s="207" t="s">
        <v>741</v>
      </c>
      <c r="F118" s="207" t="s">
        <v>742</v>
      </c>
      <c r="G118" s="215" t="s">
        <v>743</v>
      </c>
      <c r="H118" s="224" t="s">
        <v>506</v>
      </c>
      <c r="I118" s="207" t="s">
        <v>64</v>
      </c>
      <c r="J118" s="207" t="s">
        <v>64</v>
      </c>
      <c r="K118" s="207">
        <v>1110103.6124216605</v>
      </c>
      <c r="L118" s="246">
        <v>1.1101036124216603</v>
      </c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  <c r="AA118" s="185"/>
      <c r="AB118" s="185"/>
      <c r="AC118" s="185"/>
      <c r="AD118" s="185"/>
      <c r="AE118" s="185"/>
      <c r="AF118" s="185"/>
      <c r="AG118" s="185"/>
      <c r="AH118" s="185"/>
      <c r="AI118" s="185"/>
    </row>
    <row r="119" spans="2:35" ht="24" customHeight="1">
      <c r="B119" s="212" t="s">
        <v>744</v>
      </c>
      <c r="C119" s="207" t="s">
        <v>346</v>
      </c>
      <c r="D119" s="208" t="s">
        <v>745</v>
      </c>
      <c r="E119" s="207" t="s">
        <v>476</v>
      </c>
      <c r="F119" s="207" t="s">
        <v>746</v>
      </c>
      <c r="G119" s="215" t="s">
        <v>747</v>
      </c>
      <c r="H119" s="215" t="s">
        <v>748</v>
      </c>
      <c r="I119" s="207" t="s">
        <v>64</v>
      </c>
      <c r="J119" s="207" t="s">
        <v>64</v>
      </c>
      <c r="K119" s="207">
        <v>1090553.0398328758</v>
      </c>
      <c r="L119" s="246">
        <v>1.0905530398328758</v>
      </c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  <c r="AA119" s="185"/>
      <c r="AB119" s="185"/>
      <c r="AC119" s="185"/>
      <c r="AD119" s="185"/>
      <c r="AE119" s="185"/>
      <c r="AF119" s="185"/>
      <c r="AG119" s="185"/>
      <c r="AH119" s="185"/>
      <c r="AI119" s="185"/>
    </row>
    <row r="120" spans="2:35" ht="24" customHeight="1">
      <c r="B120" s="214" t="s">
        <v>749</v>
      </c>
      <c r="C120" s="207" t="s">
        <v>363</v>
      </c>
      <c r="D120" s="208" t="s">
        <v>750</v>
      </c>
      <c r="E120" s="207" t="s">
        <v>348</v>
      </c>
      <c r="F120" s="207" t="s">
        <v>84</v>
      </c>
      <c r="G120" s="215" t="s">
        <v>751</v>
      </c>
      <c r="H120" s="215" t="s">
        <v>752</v>
      </c>
      <c r="I120" s="207" t="s">
        <v>64</v>
      </c>
      <c r="J120" s="207" t="s">
        <v>64</v>
      </c>
      <c r="K120" s="207">
        <v>1088543.8138159285</v>
      </c>
      <c r="L120" s="246">
        <v>1.0885438138159285</v>
      </c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  <c r="AI120" s="185"/>
    </row>
    <row r="121" spans="2:35" ht="24" customHeight="1">
      <c r="B121" s="212" t="s">
        <v>753</v>
      </c>
      <c r="C121" s="207" t="s">
        <v>363</v>
      </c>
      <c r="D121" s="208" t="s">
        <v>754</v>
      </c>
      <c r="E121" s="207" t="s">
        <v>348</v>
      </c>
      <c r="F121" s="207" t="s">
        <v>84</v>
      </c>
      <c r="G121" s="215" t="s">
        <v>755</v>
      </c>
      <c r="H121" s="227" t="s">
        <v>756</v>
      </c>
      <c r="I121" s="207" t="s">
        <v>64</v>
      </c>
      <c r="J121" s="207" t="s">
        <v>64</v>
      </c>
      <c r="K121" s="207">
        <v>1075470.0185432951</v>
      </c>
      <c r="L121" s="246">
        <v>1.075470018543295</v>
      </c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  <c r="AH121" s="185"/>
      <c r="AI121" s="185"/>
    </row>
    <row r="122" spans="2:35" ht="24" customHeight="1">
      <c r="B122" s="214" t="s">
        <v>757</v>
      </c>
      <c r="C122" s="207" t="s">
        <v>363</v>
      </c>
      <c r="D122" s="208" t="s">
        <v>758</v>
      </c>
      <c r="E122" s="207" t="s">
        <v>517</v>
      </c>
      <c r="F122" s="207" t="s">
        <v>759</v>
      </c>
      <c r="G122" s="215" t="s">
        <v>760</v>
      </c>
      <c r="H122" s="215" t="s">
        <v>761</v>
      </c>
      <c r="I122" s="207" t="s">
        <v>64</v>
      </c>
      <c r="J122" s="207" t="s">
        <v>64</v>
      </c>
      <c r="K122" s="207">
        <v>1073849.5097763068</v>
      </c>
      <c r="L122" s="246">
        <v>1.0738495097763068</v>
      </c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</row>
    <row r="123" spans="2:35" ht="24" customHeight="1">
      <c r="B123" s="214" t="s">
        <v>762</v>
      </c>
      <c r="C123" s="207" t="s">
        <v>346</v>
      </c>
      <c r="D123" s="208" t="s">
        <v>763</v>
      </c>
      <c r="E123" s="207" t="s">
        <v>348</v>
      </c>
      <c r="F123" s="207" t="s">
        <v>572</v>
      </c>
      <c r="G123" s="215" t="s">
        <v>764</v>
      </c>
      <c r="H123" s="215" t="s">
        <v>765</v>
      </c>
      <c r="I123" s="207" t="s">
        <v>64</v>
      </c>
      <c r="J123" s="207" t="s">
        <v>64</v>
      </c>
      <c r="K123" s="207">
        <v>1040926.9156397432</v>
      </c>
      <c r="L123" s="246">
        <v>1.0409269156397432</v>
      </c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5"/>
      <c r="AA123" s="185"/>
      <c r="AB123" s="185"/>
      <c r="AC123" s="185"/>
      <c r="AD123" s="185"/>
      <c r="AE123" s="185"/>
      <c r="AF123" s="185"/>
      <c r="AG123" s="185"/>
      <c r="AH123" s="185"/>
      <c r="AI123" s="185"/>
    </row>
    <row r="124" spans="2:35" ht="24" customHeight="1">
      <c r="B124" s="214" t="s">
        <v>766</v>
      </c>
      <c r="C124" s="207" t="s">
        <v>346</v>
      </c>
      <c r="D124" s="208" t="s">
        <v>767</v>
      </c>
      <c r="E124" s="207" t="s">
        <v>358</v>
      </c>
      <c r="F124" s="207" t="s">
        <v>460</v>
      </c>
      <c r="G124" s="215" t="s">
        <v>768</v>
      </c>
      <c r="H124" s="215" t="s">
        <v>769</v>
      </c>
      <c r="I124" s="207" t="s">
        <v>64</v>
      </c>
      <c r="J124" s="207" t="s">
        <v>64</v>
      </c>
      <c r="K124" s="207">
        <v>1013715.0604652254</v>
      </c>
      <c r="L124" s="246">
        <v>1.0137150604652254</v>
      </c>
      <c r="M124" s="185"/>
      <c r="N124" s="185"/>
      <c r="O124" s="185"/>
      <c r="P124" s="185"/>
      <c r="Q124" s="185"/>
      <c r="R124" s="185"/>
      <c r="S124" s="185"/>
      <c r="T124" s="185"/>
      <c r="U124" s="185"/>
      <c r="V124" s="185"/>
      <c r="W124" s="185"/>
      <c r="X124" s="185"/>
      <c r="Y124" s="185"/>
      <c r="Z124" s="185"/>
      <c r="AA124" s="185"/>
      <c r="AB124" s="185"/>
      <c r="AC124" s="185"/>
      <c r="AD124" s="185"/>
      <c r="AE124" s="185"/>
      <c r="AF124" s="185"/>
      <c r="AG124" s="185"/>
      <c r="AH124" s="185"/>
      <c r="AI124" s="185"/>
    </row>
    <row r="125" spans="2:35" ht="24" customHeight="1">
      <c r="B125" s="214" t="s">
        <v>770</v>
      </c>
      <c r="C125" s="207" t="s">
        <v>346</v>
      </c>
      <c r="D125" s="208" t="s">
        <v>771</v>
      </c>
      <c r="E125" s="207" t="s">
        <v>517</v>
      </c>
      <c r="F125" s="207" t="s">
        <v>517</v>
      </c>
      <c r="G125" s="215" t="s">
        <v>772</v>
      </c>
      <c r="H125" s="215" t="s">
        <v>773</v>
      </c>
      <c r="I125" s="207" t="s">
        <v>64</v>
      </c>
      <c r="J125" s="207" t="s">
        <v>64</v>
      </c>
      <c r="K125" s="207">
        <v>945544.86261530872</v>
      </c>
      <c r="L125" s="246">
        <v>0.94554486261530868</v>
      </c>
      <c r="M125" s="185"/>
      <c r="N125" s="185"/>
      <c r="O125" s="185"/>
      <c r="P125" s="185"/>
      <c r="Q125" s="185"/>
      <c r="R125" s="185"/>
      <c r="S125" s="185"/>
      <c r="T125" s="185"/>
      <c r="U125" s="185"/>
      <c r="V125" s="185"/>
      <c r="W125" s="185"/>
      <c r="X125" s="185"/>
      <c r="Y125" s="185"/>
      <c r="Z125" s="185"/>
      <c r="AA125" s="185"/>
      <c r="AB125" s="185"/>
      <c r="AC125" s="185"/>
      <c r="AD125" s="185"/>
      <c r="AE125" s="185"/>
      <c r="AF125" s="185"/>
      <c r="AG125" s="185"/>
      <c r="AH125" s="185"/>
      <c r="AI125" s="185"/>
    </row>
    <row r="126" spans="2:35" ht="24" customHeight="1">
      <c r="B126" s="228" t="s">
        <v>774</v>
      </c>
      <c r="C126" s="207" t="s">
        <v>346</v>
      </c>
      <c r="D126" s="208" t="s">
        <v>775</v>
      </c>
      <c r="E126" s="229" t="s">
        <v>348</v>
      </c>
      <c r="F126" s="229" t="s">
        <v>572</v>
      </c>
      <c r="G126" s="227" t="s">
        <v>776</v>
      </c>
      <c r="H126" s="227" t="s">
        <v>777</v>
      </c>
      <c r="I126" s="207" t="s">
        <v>64</v>
      </c>
      <c r="J126" s="207" t="s">
        <v>64</v>
      </c>
      <c r="K126" s="207">
        <v>936498.53327230492</v>
      </c>
      <c r="L126" s="246">
        <v>0.93649853327230492</v>
      </c>
      <c r="M126" s="185"/>
      <c r="N126" s="185"/>
      <c r="O126" s="185"/>
      <c r="P126" s="185"/>
      <c r="Q126" s="185"/>
      <c r="R126" s="185"/>
      <c r="S126" s="185"/>
      <c r="T126" s="185"/>
      <c r="U126" s="185"/>
      <c r="V126" s="185"/>
      <c r="W126" s="185"/>
      <c r="X126" s="185"/>
      <c r="Y126" s="185"/>
      <c r="Z126" s="185"/>
      <c r="AA126" s="185"/>
      <c r="AB126" s="185"/>
      <c r="AC126" s="185"/>
      <c r="AD126" s="185"/>
      <c r="AE126" s="185"/>
      <c r="AF126" s="185"/>
      <c r="AG126" s="185"/>
      <c r="AH126" s="185"/>
      <c r="AI126" s="185"/>
    </row>
    <row r="127" spans="2:35" ht="24" customHeight="1">
      <c r="B127" s="214" t="s">
        <v>778</v>
      </c>
      <c r="C127" s="207" t="s">
        <v>363</v>
      </c>
      <c r="D127" s="208" t="s">
        <v>779</v>
      </c>
      <c r="E127" s="207" t="s">
        <v>358</v>
      </c>
      <c r="F127" s="207" t="s">
        <v>460</v>
      </c>
      <c r="G127" s="215" t="s">
        <v>780</v>
      </c>
      <c r="H127" s="215" t="s">
        <v>781</v>
      </c>
      <c r="I127" s="207" t="s">
        <v>64</v>
      </c>
      <c r="J127" s="207" t="s">
        <v>64</v>
      </c>
      <c r="K127" s="207">
        <v>930118.05577072036</v>
      </c>
      <c r="L127" s="246">
        <v>0.93011805577072038</v>
      </c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  <c r="Z127" s="185"/>
      <c r="AA127" s="185"/>
      <c r="AB127" s="185"/>
      <c r="AC127" s="185"/>
      <c r="AD127" s="185"/>
      <c r="AE127" s="185"/>
      <c r="AF127" s="185"/>
      <c r="AG127" s="185"/>
      <c r="AH127" s="185"/>
      <c r="AI127" s="185"/>
    </row>
    <row r="128" spans="2:35" ht="24" customHeight="1">
      <c r="B128" s="214" t="s">
        <v>782</v>
      </c>
      <c r="C128" s="207" t="s">
        <v>346</v>
      </c>
      <c r="D128" s="208" t="s">
        <v>783</v>
      </c>
      <c r="E128" s="207" t="s">
        <v>741</v>
      </c>
      <c r="F128" s="207" t="s">
        <v>784</v>
      </c>
      <c r="G128" s="215" t="s">
        <v>785</v>
      </c>
      <c r="H128" s="215" t="s">
        <v>786</v>
      </c>
      <c r="I128" s="207" t="s">
        <v>64</v>
      </c>
      <c r="J128" s="207" t="s">
        <v>64</v>
      </c>
      <c r="K128" s="207">
        <v>929057.10959322134</v>
      </c>
      <c r="L128" s="246">
        <v>0.9290571095932213</v>
      </c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5"/>
      <c r="AA128" s="185"/>
      <c r="AB128" s="185"/>
      <c r="AC128" s="185"/>
      <c r="AD128" s="185"/>
      <c r="AE128" s="185"/>
      <c r="AF128" s="185"/>
      <c r="AG128" s="185"/>
      <c r="AH128" s="185"/>
      <c r="AI128" s="185"/>
    </row>
    <row r="129" spans="2:35" ht="24" customHeight="1">
      <c r="B129" s="212" t="s">
        <v>787</v>
      </c>
      <c r="C129" s="207" t="s">
        <v>346</v>
      </c>
      <c r="D129" s="208" t="s">
        <v>788</v>
      </c>
      <c r="E129" s="207" t="s">
        <v>789</v>
      </c>
      <c r="F129" s="207" t="s">
        <v>424</v>
      </c>
      <c r="G129" s="215" t="s">
        <v>790</v>
      </c>
      <c r="H129" s="215" t="s">
        <v>791</v>
      </c>
      <c r="I129" s="207" t="s">
        <v>64</v>
      </c>
      <c r="J129" s="207" t="s">
        <v>64</v>
      </c>
      <c r="K129" s="207">
        <v>903165.96216228907</v>
      </c>
      <c r="L129" s="246">
        <v>0.90316596216228906</v>
      </c>
      <c r="M129" s="185"/>
      <c r="N129" s="185"/>
      <c r="O129" s="185"/>
      <c r="P129" s="185"/>
      <c r="Q129" s="185"/>
      <c r="R129" s="185"/>
      <c r="S129" s="185"/>
      <c r="T129" s="185"/>
      <c r="U129" s="185"/>
      <c r="V129" s="185"/>
      <c r="W129" s="185"/>
      <c r="X129" s="185"/>
      <c r="Y129" s="185"/>
      <c r="Z129" s="185"/>
      <c r="AA129" s="185"/>
      <c r="AB129" s="185"/>
      <c r="AC129" s="185"/>
      <c r="AD129" s="185"/>
      <c r="AE129" s="185"/>
      <c r="AF129" s="185"/>
      <c r="AG129" s="185"/>
      <c r="AH129" s="185"/>
      <c r="AI129" s="185"/>
    </row>
    <row r="130" spans="2:35" ht="24" customHeight="1">
      <c r="B130" s="214" t="s">
        <v>792</v>
      </c>
      <c r="C130" s="207" t="s">
        <v>346</v>
      </c>
      <c r="D130" s="208" t="s">
        <v>793</v>
      </c>
      <c r="E130" s="207" t="s">
        <v>741</v>
      </c>
      <c r="F130" s="207" t="s">
        <v>517</v>
      </c>
      <c r="G130" s="215" t="s">
        <v>794</v>
      </c>
      <c r="H130" s="223" t="s">
        <v>506</v>
      </c>
      <c r="I130" s="207" t="s">
        <v>64</v>
      </c>
      <c r="J130" s="207" t="s">
        <v>64</v>
      </c>
      <c r="K130" s="207">
        <v>897634.65666737081</v>
      </c>
      <c r="L130" s="246">
        <v>0.89763465666737086</v>
      </c>
      <c r="M130" s="185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Y130" s="185"/>
      <c r="Z130" s="185"/>
      <c r="AA130" s="185"/>
      <c r="AB130" s="185"/>
      <c r="AC130" s="185"/>
      <c r="AD130" s="185"/>
      <c r="AE130" s="185"/>
      <c r="AF130" s="185"/>
      <c r="AG130" s="185"/>
      <c r="AH130" s="185"/>
      <c r="AI130" s="185"/>
    </row>
    <row r="131" spans="2:35" ht="24" customHeight="1">
      <c r="B131" s="214" t="s">
        <v>795</v>
      </c>
      <c r="C131" s="207" t="s">
        <v>346</v>
      </c>
      <c r="D131" s="208" t="s">
        <v>796</v>
      </c>
      <c r="E131" s="207" t="s">
        <v>348</v>
      </c>
      <c r="F131" s="207" t="s">
        <v>349</v>
      </c>
      <c r="G131" s="215" t="s">
        <v>797</v>
      </c>
      <c r="H131" s="215" t="s">
        <v>798</v>
      </c>
      <c r="I131" s="207" t="s">
        <v>64</v>
      </c>
      <c r="J131" s="207" t="s">
        <v>64</v>
      </c>
      <c r="K131" s="207">
        <v>891299.20968006959</v>
      </c>
      <c r="L131" s="246">
        <v>0.89129920968006959</v>
      </c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</row>
    <row r="132" spans="2:35" ht="24" customHeight="1">
      <c r="B132" s="214" t="s">
        <v>799</v>
      </c>
      <c r="C132" s="207" t="s">
        <v>346</v>
      </c>
      <c r="D132" s="208" t="s">
        <v>800</v>
      </c>
      <c r="E132" s="207" t="s">
        <v>348</v>
      </c>
      <c r="F132" s="207" t="s">
        <v>572</v>
      </c>
      <c r="G132" s="226" t="s">
        <v>195</v>
      </c>
      <c r="H132" s="215" t="s">
        <v>801</v>
      </c>
      <c r="I132" s="207" t="s">
        <v>64</v>
      </c>
      <c r="J132" s="207" t="s">
        <v>64</v>
      </c>
      <c r="K132" s="207">
        <v>882056.36692251707</v>
      </c>
      <c r="L132" s="246">
        <v>0.8820563669225171</v>
      </c>
      <c r="M132" s="185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  <c r="X132" s="185"/>
      <c r="Y132" s="185"/>
      <c r="Z132" s="185"/>
      <c r="AA132" s="185"/>
      <c r="AB132" s="185"/>
      <c r="AC132" s="185"/>
      <c r="AD132" s="185"/>
      <c r="AE132" s="185"/>
      <c r="AF132" s="185"/>
      <c r="AG132" s="185"/>
      <c r="AH132" s="185"/>
      <c r="AI132" s="185"/>
    </row>
    <row r="133" spans="2:35" ht="24" customHeight="1">
      <c r="B133" s="214" t="s">
        <v>802</v>
      </c>
      <c r="C133" s="207" t="s">
        <v>346</v>
      </c>
      <c r="D133" s="208" t="s">
        <v>803</v>
      </c>
      <c r="E133" s="207" t="s">
        <v>741</v>
      </c>
      <c r="F133" s="207" t="s">
        <v>517</v>
      </c>
      <c r="G133" s="215" t="s">
        <v>804</v>
      </c>
      <c r="H133" s="224" t="s">
        <v>506</v>
      </c>
      <c r="I133" s="207" t="s">
        <v>64</v>
      </c>
      <c r="J133" s="207" t="s">
        <v>64</v>
      </c>
      <c r="K133" s="207">
        <v>881874.59995774925</v>
      </c>
      <c r="L133" s="246">
        <v>0.88187459995774919</v>
      </c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</row>
    <row r="134" spans="2:35" ht="24" customHeight="1">
      <c r="B134" s="212" t="s">
        <v>805</v>
      </c>
      <c r="C134" s="207" t="s">
        <v>195</v>
      </c>
      <c r="D134" s="208" t="s">
        <v>806</v>
      </c>
      <c r="E134" s="207" t="s">
        <v>348</v>
      </c>
      <c r="F134" s="207" t="s">
        <v>807</v>
      </c>
      <c r="G134" s="215" t="s">
        <v>808</v>
      </c>
      <c r="H134" s="224" t="s">
        <v>506</v>
      </c>
      <c r="I134" s="207" t="s">
        <v>64</v>
      </c>
      <c r="J134" s="207" t="s">
        <v>64</v>
      </c>
      <c r="K134" s="207">
        <v>875922.74252986885</v>
      </c>
      <c r="L134" s="246">
        <v>0.87592274252986879</v>
      </c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  <c r="AH134" s="185"/>
      <c r="AI134" s="185"/>
    </row>
    <row r="135" spans="2:35" ht="24" customHeight="1">
      <c r="B135" s="212" t="s">
        <v>809</v>
      </c>
      <c r="C135" s="207" t="s">
        <v>363</v>
      </c>
      <c r="D135" s="208" t="s">
        <v>810</v>
      </c>
      <c r="E135" s="207" t="s">
        <v>811</v>
      </c>
      <c r="F135" s="207" t="s">
        <v>401</v>
      </c>
      <c r="G135" s="215" t="s">
        <v>812</v>
      </c>
      <c r="H135" s="215" t="s">
        <v>813</v>
      </c>
      <c r="I135" s="207" t="s">
        <v>64</v>
      </c>
      <c r="J135" s="207" t="s">
        <v>64</v>
      </c>
      <c r="K135" s="207">
        <v>872715.61922869273</v>
      </c>
      <c r="L135" s="246">
        <v>0.87271561922869267</v>
      </c>
      <c r="M135" s="185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  <c r="AF135" s="185"/>
      <c r="AG135" s="185"/>
      <c r="AH135" s="185"/>
      <c r="AI135" s="185"/>
    </row>
    <row r="136" spans="2:35" ht="24" customHeight="1">
      <c r="B136" s="212" t="s">
        <v>814</v>
      </c>
      <c r="C136" s="207" t="s">
        <v>346</v>
      </c>
      <c r="D136" s="208" t="s">
        <v>815</v>
      </c>
      <c r="E136" s="207" t="s">
        <v>348</v>
      </c>
      <c r="F136" s="207" t="s">
        <v>349</v>
      </c>
      <c r="G136" s="211" t="s">
        <v>816</v>
      </c>
      <c r="H136" s="211" t="s">
        <v>817</v>
      </c>
      <c r="I136" s="207" t="s">
        <v>64</v>
      </c>
      <c r="J136" s="207" t="s">
        <v>64</v>
      </c>
      <c r="K136" s="207">
        <v>846083.64195009705</v>
      </c>
      <c r="L136" s="246">
        <v>0.84608364195009711</v>
      </c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  <c r="AH136" s="185"/>
      <c r="AI136" s="185"/>
    </row>
    <row r="137" spans="2:35" ht="24" customHeight="1">
      <c r="B137" s="214" t="s">
        <v>818</v>
      </c>
      <c r="C137" s="207" t="s">
        <v>346</v>
      </c>
      <c r="D137" s="208" t="s">
        <v>819</v>
      </c>
      <c r="E137" s="207" t="s">
        <v>348</v>
      </c>
      <c r="F137" s="207" t="s">
        <v>572</v>
      </c>
      <c r="G137" s="215" t="s">
        <v>820</v>
      </c>
      <c r="H137" s="215" t="s">
        <v>821</v>
      </c>
      <c r="I137" s="207" t="s">
        <v>64</v>
      </c>
      <c r="J137" s="207" t="s">
        <v>64</v>
      </c>
      <c r="K137" s="207">
        <v>838221.93577917037</v>
      </c>
      <c r="L137" s="246">
        <v>0.83822193577917037</v>
      </c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  <c r="AA137" s="185"/>
      <c r="AB137" s="185"/>
      <c r="AC137" s="185"/>
      <c r="AD137" s="185"/>
      <c r="AE137" s="185"/>
      <c r="AF137" s="185"/>
      <c r="AG137" s="185"/>
      <c r="AH137" s="185"/>
      <c r="AI137" s="185"/>
    </row>
    <row r="138" spans="2:35" ht="24" customHeight="1">
      <c r="B138" s="212" t="s">
        <v>822</v>
      </c>
      <c r="C138" s="207" t="s">
        <v>363</v>
      </c>
      <c r="D138" s="208" t="s">
        <v>823</v>
      </c>
      <c r="E138" s="207" t="s">
        <v>358</v>
      </c>
      <c r="F138" s="207" t="s">
        <v>824</v>
      </c>
      <c r="G138" s="215" t="s">
        <v>825</v>
      </c>
      <c r="H138" s="215" t="s">
        <v>826</v>
      </c>
      <c r="I138" s="207" t="s">
        <v>64</v>
      </c>
      <c r="J138" s="207" t="s">
        <v>64</v>
      </c>
      <c r="K138" s="207">
        <v>810955.08532262966</v>
      </c>
      <c r="L138" s="246">
        <v>0.81095508532262961</v>
      </c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  <c r="Z138" s="185"/>
      <c r="AA138" s="185"/>
      <c r="AB138" s="185"/>
      <c r="AC138" s="185"/>
      <c r="AD138" s="185"/>
      <c r="AE138" s="185"/>
      <c r="AF138" s="185"/>
      <c r="AG138" s="185"/>
      <c r="AH138" s="185"/>
      <c r="AI138" s="185"/>
    </row>
    <row r="139" spans="2:35" ht="24" customHeight="1">
      <c r="B139" s="214" t="s">
        <v>827</v>
      </c>
      <c r="C139" s="207" t="s">
        <v>346</v>
      </c>
      <c r="D139" s="208" t="s">
        <v>828</v>
      </c>
      <c r="E139" s="207" t="s">
        <v>741</v>
      </c>
      <c r="F139" s="207" t="s">
        <v>517</v>
      </c>
      <c r="G139" s="215" t="s">
        <v>829</v>
      </c>
      <c r="H139" s="215" t="s">
        <v>830</v>
      </c>
      <c r="I139" s="207" t="s">
        <v>64</v>
      </c>
      <c r="J139" s="207" t="s">
        <v>64</v>
      </c>
      <c r="K139" s="207">
        <v>809932.19024481834</v>
      </c>
      <c r="L139" s="246">
        <v>0.80993219024481833</v>
      </c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  <c r="AA139" s="185"/>
      <c r="AB139" s="185"/>
      <c r="AC139" s="185"/>
      <c r="AD139" s="185"/>
      <c r="AE139" s="185"/>
      <c r="AF139" s="185"/>
      <c r="AG139" s="185"/>
      <c r="AH139" s="185"/>
      <c r="AI139" s="185"/>
    </row>
    <row r="140" spans="2:35" ht="24" customHeight="1">
      <c r="B140" s="214" t="s">
        <v>831</v>
      </c>
      <c r="C140" s="207" t="s">
        <v>346</v>
      </c>
      <c r="D140" s="208" t="s">
        <v>832</v>
      </c>
      <c r="E140" s="207" t="s">
        <v>348</v>
      </c>
      <c r="F140" s="207" t="s">
        <v>572</v>
      </c>
      <c r="G140" s="215" t="s">
        <v>833</v>
      </c>
      <c r="H140" s="215" t="s">
        <v>834</v>
      </c>
      <c r="I140" s="207" t="s">
        <v>64</v>
      </c>
      <c r="J140" s="207" t="s">
        <v>64</v>
      </c>
      <c r="K140" s="207">
        <v>793341.17573879776</v>
      </c>
      <c r="L140" s="246">
        <v>0.7933411757387977</v>
      </c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  <c r="AH140" s="185"/>
      <c r="AI140" s="185"/>
    </row>
    <row r="141" spans="2:35" ht="24" customHeight="1">
      <c r="B141" s="212" t="s">
        <v>835</v>
      </c>
      <c r="C141" s="207" t="s">
        <v>346</v>
      </c>
      <c r="D141" s="208" t="s">
        <v>836</v>
      </c>
      <c r="E141" s="207" t="s">
        <v>837</v>
      </c>
      <c r="F141" s="207" t="s">
        <v>838</v>
      </c>
      <c r="G141" s="215" t="s">
        <v>839</v>
      </c>
      <c r="H141" s="215" t="s">
        <v>840</v>
      </c>
      <c r="I141" s="207" t="s">
        <v>64</v>
      </c>
      <c r="J141" s="207" t="s">
        <v>64</v>
      </c>
      <c r="K141" s="207">
        <v>791119.60981621</v>
      </c>
      <c r="L141" s="246">
        <v>0.79111960981620999</v>
      </c>
      <c r="M141" s="185"/>
      <c r="N141" s="185"/>
      <c r="O141" s="185"/>
      <c r="P141" s="185"/>
      <c r="Q141" s="185"/>
      <c r="R141" s="185"/>
      <c r="S141" s="185"/>
      <c r="T141" s="185"/>
      <c r="U141" s="185"/>
      <c r="V141" s="185"/>
      <c r="W141" s="185"/>
      <c r="X141" s="185"/>
      <c r="Y141" s="185"/>
      <c r="Z141" s="185"/>
      <c r="AA141" s="185"/>
      <c r="AB141" s="185"/>
      <c r="AC141" s="185"/>
      <c r="AD141" s="185"/>
      <c r="AE141" s="185"/>
      <c r="AF141" s="185"/>
      <c r="AG141" s="185"/>
      <c r="AH141" s="185"/>
      <c r="AI141" s="185"/>
    </row>
    <row r="142" spans="2:35" ht="24" customHeight="1">
      <c r="B142" s="212" t="s">
        <v>841</v>
      </c>
      <c r="C142" s="207" t="s">
        <v>346</v>
      </c>
      <c r="D142" s="208" t="s">
        <v>842</v>
      </c>
      <c r="E142" s="207" t="s">
        <v>517</v>
      </c>
      <c r="F142" s="207" t="s">
        <v>517</v>
      </c>
      <c r="G142" s="215" t="s">
        <v>843</v>
      </c>
      <c r="H142" s="215" t="s">
        <v>844</v>
      </c>
      <c r="I142" s="207" t="s">
        <v>64</v>
      </c>
      <c r="J142" s="207" t="s">
        <v>64</v>
      </c>
      <c r="K142" s="207">
        <v>755297.67621998442</v>
      </c>
      <c r="L142" s="246">
        <v>0.75529767621998445</v>
      </c>
      <c r="M142" s="185"/>
      <c r="N142" s="185"/>
      <c r="O142" s="185"/>
      <c r="P142" s="185"/>
      <c r="Q142" s="185"/>
      <c r="R142" s="185"/>
      <c r="S142" s="185"/>
      <c r="T142" s="185"/>
      <c r="U142" s="185"/>
      <c r="V142" s="185"/>
      <c r="W142" s="185"/>
      <c r="X142" s="185"/>
      <c r="Y142" s="185"/>
      <c r="Z142" s="185"/>
      <c r="AA142" s="185"/>
      <c r="AB142" s="185"/>
      <c r="AC142" s="185"/>
      <c r="AD142" s="185"/>
      <c r="AE142" s="185"/>
      <c r="AF142" s="185"/>
      <c r="AG142" s="185"/>
      <c r="AH142" s="185"/>
      <c r="AI142" s="185"/>
    </row>
    <row r="143" spans="2:35" ht="24" customHeight="1">
      <c r="B143" s="212" t="s">
        <v>845</v>
      </c>
      <c r="C143" s="207" t="s">
        <v>363</v>
      </c>
      <c r="D143" s="208" t="s">
        <v>846</v>
      </c>
      <c r="E143" s="207" t="s">
        <v>348</v>
      </c>
      <c r="F143" s="207" t="s">
        <v>419</v>
      </c>
      <c r="G143" s="215" t="s">
        <v>847</v>
      </c>
      <c r="H143" s="215" t="s">
        <v>848</v>
      </c>
      <c r="I143" s="207" t="s">
        <v>64</v>
      </c>
      <c r="J143" s="207" t="s">
        <v>64</v>
      </c>
      <c r="K143" s="207">
        <v>752767.29202168854</v>
      </c>
      <c r="L143" s="246">
        <v>0.75276729202168857</v>
      </c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  <c r="Z143" s="185"/>
      <c r="AA143" s="185"/>
      <c r="AB143" s="185"/>
      <c r="AC143" s="185"/>
      <c r="AD143" s="185"/>
      <c r="AE143" s="185"/>
      <c r="AF143" s="185"/>
      <c r="AG143" s="185"/>
      <c r="AH143" s="185"/>
      <c r="AI143" s="185"/>
    </row>
    <row r="144" spans="2:35" ht="24" customHeight="1">
      <c r="B144" s="213" t="s">
        <v>849</v>
      </c>
      <c r="C144" s="207" t="s">
        <v>346</v>
      </c>
      <c r="D144" s="208" t="s">
        <v>850</v>
      </c>
      <c r="E144" s="207" t="s">
        <v>348</v>
      </c>
      <c r="F144" s="207" t="s">
        <v>572</v>
      </c>
      <c r="G144" s="215" t="s">
        <v>851</v>
      </c>
      <c r="H144" s="215" t="s">
        <v>852</v>
      </c>
      <c r="I144" s="207" t="s">
        <v>64</v>
      </c>
      <c r="J144" s="207" t="s">
        <v>64</v>
      </c>
      <c r="K144" s="207">
        <v>708815.93570875295</v>
      </c>
      <c r="L144" s="246">
        <v>0.7088159357087529</v>
      </c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  <c r="Z144" s="185"/>
      <c r="AA144" s="185"/>
      <c r="AB144" s="185"/>
      <c r="AC144" s="185"/>
      <c r="AD144" s="185"/>
      <c r="AE144" s="185"/>
      <c r="AF144" s="185"/>
      <c r="AG144" s="185"/>
      <c r="AH144" s="185"/>
      <c r="AI144" s="185"/>
    </row>
    <row r="145" spans="2:35" ht="24" customHeight="1">
      <c r="B145" s="216" t="s">
        <v>853</v>
      </c>
      <c r="C145" s="207" t="s">
        <v>346</v>
      </c>
      <c r="D145" s="208" t="s">
        <v>854</v>
      </c>
      <c r="E145" s="207" t="s">
        <v>348</v>
      </c>
      <c r="F145" s="207" t="s">
        <v>572</v>
      </c>
      <c r="G145" s="211" t="s">
        <v>855</v>
      </c>
      <c r="H145" s="211" t="s">
        <v>856</v>
      </c>
      <c r="I145" s="207" t="s">
        <v>64</v>
      </c>
      <c r="J145" s="207" t="s">
        <v>64</v>
      </c>
      <c r="K145" s="207">
        <v>708264.86867122038</v>
      </c>
      <c r="L145" s="246">
        <v>0.7082648686712204</v>
      </c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  <c r="AA145" s="185"/>
      <c r="AB145" s="185"/>
      <c r="AC145" s="185"/>
      <c r="AD145" s="185"/>
      <c r="AE145" s="185"/>
      <c r="AF145" s="185"/>
      <c r="AG145" s="185"/>
      <c r="AH145" s="185"/>
      <c r="AI145" s="185"/>
    </row>
    <row r="146" spans="2:35" ht="24" customHeight="1">
      <c r="B146" s="212" t="s">
        <v>857</v>
      </c>
      <c r="C146" s="207" t="s">
        <v>346</v>
      </c>
      <c r="D146" s="208" t="s">
        <v>858</v>
      </c>
      <c r="E146" s="207" t="s">
        <v>358</v>
      </c>
      <c r="F146" s="207" t="s">
        <v>460</v>
      </c>
      <c r="G146" s="215" t="s">
        <v>859</v>
      </c>
      <c r="H146" s="227" t="s">
        <v>860</v>
      </c>
      <c r="I146" s="207" t="s">
        <v>64</v>
      </c>
      <c r="J146" s="207" t="s">
        <v>64</v>
      </c>
      <c r="K146" s="207">
        <v>700928.00586813141</v>
      </c>
      <c r="L146" s="246">
        <v>0.70092800586813142</v>
      </c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  <c r="AA146" s="185"/>
      <c r="AB146" s="185"/>
      <c r="AC146" s="185"/>
      <c r="AD146" s="185"/>
      <c r="AE146" s="185"/>
      <c r="AF146" s="185"/>
      <c r="AG146" s="185"/>
      <c r="AH146" s="185"/>
      <c r="AI146" s="185"/>
    </row>
    <row r="147" spans="2:35" ht="24" customHeight="1">
      <c r="B147" s="214" t="s">
        <v>861</v>
      </c>
      <c r="C147" s="207" t="s">
        <v>346</v>
      </c>
      <c r="D147" s="208" t="s">
        <v>862</v>
      </c>
      <c r="E147" s="207" t="s">
        <v>348</v>
      </c>
      <c r="F147" s="207" t="s">
        <v>572</v>
      </c>
      <c r="G147" s="215" t="s">
        <v>863</v>
      </c>
      <c r="H147" s="215" t="s">
        <v>864</v>
      </c>
      <c r="I147" s="207" t="s">
        <v>64</v>
      </c>
      <c r="J147" s="207" t="s">
        <v>64</v>
      </c>
      <c r="K147" s="207">
        <v>694964.54507898504</v>
      </c>
      <c r="L147" s="246">
        <v>0.69496454507898509</v>
      </c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  <c r="AH147" s="185"/>
      <c r="AI147" s="185"/>
    </row>
    <row r="148" spans="2:35" ht="24" customHeight="1">
      <c r="B148" s="214" t="s">
        <v>865</v>
      </c>
      <c r="C148" s="207" t="s">
        <v>363</v>
      </c>
      <c r="D148" s="208" t="s">
        <v>866</v>
      </c>
      <c r="E148" s="207" t="s">
        <v>358</v>
      </c>
      <c r="F148" s="207" t="s">
        <v>464</v>
      </c>
      <c r="G148" s="215" t="s">
        <v>867</v>
      </c>
      <c r="H148" s="215" t="s">
        <v>868</v>
      </c>
      <c r="I148" s="207" t="s">
        <v>64</v>
      </c>
      <c r="J148" s="207" t="s">
        <v>64</v>
      </c>
      <c r="K148" s="207">
        <v>642347.39389244874</v>
      </c>
      <c r="L148" s="246">
        <v>0.64234739389244877</v>
      </c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  <c r="AH148" s="185"/>
      <c r="AI148" s="185"/>
    </row>
    <row r="149" spans="2:35" ht="24" customHeight="1">
      <c r="B149" s="214" t="s">
        <v>869</v>
      </c>
      <c r="C149" s="207" t="s">
        <v>363</v>
      </c>
      <c r="D149" s="208" t="s">
        <v>870</v>
      </c>
      <c r="E149" s="207" t="s">
        <v>358</v>
      </c>
      <c r="F149" s="207" t="s">
        <v>424</v>
      </c>
      <c r="G149" s="215" t="s">
        <v>871</v>
      </c>
      <c r="H149" s="215" t="s">
        <v>872</v>
      </c>
      <c r="I149" s="207" t="s">
        <v>64</v>
      </c>
      <c r="J149" s="207" t="s">
        <v>64</v>
      </c>
      <c r="K149" s="207">
        <v>629918.73595756176</v>
      </c>
      <c r="L149" s="246">
        <v>0.62991873595756176</v>
      </c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  <c r="AA149" s="185"/>
      <c r="AB149" s="185"/>
      <c r="AC149" s="185"/>
      <c r="AD149" s="185"/>
      <c r="AE149" s="185"/>
      <c r="AF149" s="185"/>
      <c r="AG149" s="185"/>
      <c r="AH149" s="185"/>
      <c r="AI149" s="185"/>
    </row>
    <row r="150" spans="2:35" ht="24" customHeight="1">
      <c r="B150" s="212" t="s">
        <v>873</v>
      </c>
      <c r="C150" s="207" t="s">
        <v>363</v>
      </c>
      <c r="D150" s="208" t="s">
        <v>874</v>
      </c>
      <c r="E150" s="207" t="s">
        <v>348</v>
      </c>
      <c r="F150" s="207" t="s">
        <v>572</v>
      </c>
      <c r="G150" s="215" t="s">
        <v>875</v>
      </c>
      <c r="H150" s="215" t="s">
        <v>876</v>
      </c>
      <c r="I150" s="207" t="s">
        <v>64</v>
      </c>
      <c r="J150" s="207" t="s">
        <v>64</v>
      </c>
      <c r="K150" s="207">
        <v>625144.07417318027</v>
      </c>
      <c r="L150" s="246">
        <v>0.6251440741731803</v>
      </c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  <c r="AH150" s="185"/>
      <c r="AI150" s="185"/>
    </row>
    <row r="151" spans="2:35" ht="24" customHeight="1">
      <c r="B151" s="212" t="s">
        <v>877</v>
      </c>
      <c r="C151" s="207" t="s">
        <v>363</v>
      </c>
      <c r="D151" s="208" t="s">
        <v>878</v>
      </c>
      <c r="E151" s="207" t="s">
        <v>348</v>
      </c>
      <c r="F151" s="207" t="s">
        <v>879</v>
      </c>
      <c r="G151" s="215" t="s">
        <v>880</v>
      </c>
      <c r="H151" s="215" t="s">
        <v>881</v>
      </c>
      <c r="I151" s="207" t="s">
        <v>64</v>
      </c>
      <c r="J151" s="207" t="s">
        <v>64</v>
      </c>
      <c r="K151" s="207">
        <v>614053.3581437926</v>
      </c>
      <c r="L151" s="246">
        <v>0.61405335814379258</v>
      </c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  <c r="AH151" s="185"/>
      <c r="AI151" s="185"/>
    </row>
    <row r="152" spans="2:35" ht="24" customHeight="1">
      <c r="B152" s="214" t="s">
        <v>882</v>
      </c>
      <c r="C152" s="207" t="s">
        <v>195</v>
      </c>
      <c r="D152" s="208" t="s">
        <v>883</v>
      </c>
      <c r="E152" s="207" t="s">
        <v>195</v>
      </c>
      <c r="F152" s="207" t="s">
        <v>195</v>
      </c>
      <c r="G152" s="215" t="s">
        <v>884</v>
      </c>
      <c r="H152" s="224" t="s">
        <v>506</v>
      </c>
      <c r="I152" s="207" t="s">
        <v>64</v>
      </c>
      <c r="J152" s="207" t="s">
        <v>64</v>
      </c>
      <c r="K152" s="207">
        <v>595295.43309156632</v>
      </c>
      <c r="L152" s="246">
        <v>0.5952954330915663</v>
      </c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  <c r="AH152" s="185"/>
      <c r="AI152" s="185"/>
    </row>
    <row r="153" spans="2:35" ht="24" customHeight="1">
      <c r="B153" s="214" t="s">
        <v>885</v>
      </c>
      <c r="C153" s="207" t="s">
        <v>346</v>
      </c>
      <c r="D153" s="208" t="s">
        <v>886</v>
      </c>
      <c r="E153" s="207" t="s">
        <v>348</v>
      </c>
      <c r="F153" s="207" t="s">
        <v>84</v>
      </c>
      <c r="G153" s="215" t="s">
        <v>887</v>
      </c>
      <c r="H153" s="227" t="s">
        <v>888</v>
      </c>
      <c r="I153" s="207" t="s">
        <v>64</v>
      </c>
      <c r="J153" s="207" t="s">
        <v>64</v>
      </c>
      <c r="K153" s="207">
        <v>586763.91655517218</v>
      </c>
      <c r="L153" s="246">
        <v>0.58676391655517213</v>
      </c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  <c r="AH153" s="185"/>
      <c r="AI153" s="185"/>
    </row>
    <row r="154" spans="2:35" ht="24" customHeight="1">
      <c r="B154" s="214" t="s">
        <v>889</v>
      </c>
      <c r="C154" s="207" t="s">
        <v>363</v>
      </c>
      <c r="D154" s="208" t="s">
        <v>890</v>
      </c>
      <c r="E154" s="207" t="s">
        <v>348</v>
      </c>
      <c r="F154" s="207" t="s">
        <v>879</v>
      </c>
      <c r="G154" s="215" t="s">
        <v>891</v>
      </c>
      <c r="H154" s="227" t="s">
        <v>892</v>
      </c>
      <c r="I154" s="207" t="s">
        <v>64</v>
      </c>
      <c r="J154" s="207" t="s">
        <v>64</v>
      </c>
      <c r="K154" s="207">
        <v>572832.25552191155</v>
      </c>
      <c r="L154" s="246">
        <v>0.57283225552191153</v>
      </c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</row>
    <row r="155" spans="2:35" ht="24" customHeight="1">
      <c r="B155" s="214" t="s">
        <v>893</v>
      </c>
      <c r="C155" s="207" t="s">
        <v>346</v>
      </c>
      <c r="D155" s="208" t="s">
        <v>894</v>
      </c>
      <c r="E155" s="207" t="s">
        <v>348</v>
      </c>
      <c r="F155" s="207" t="s">
        <v>879</v>
      </c>
      <c r="G155" s="215" t="s">
        <v>895</v>
      </c>
      <c r="H155" s="215" t="s">
        <v>896</v>
      </c>
      <c r="I155" s="207" t="s">
        <v>64</v>
      </c>
      <c r="J155" s="207" t="s">
        <v>64</v>
      </c>
      <c r="K155" s="207">
        <v>557024.90362181072</v>
      </c>
      <c r="L155" s="246">
        <v>0.55702490362181067</v>
      </c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</row>
    <row r="156" spans="2:35" ht="24" customHeight="1">
      <c r="B156" s="212" t="s">
        <v>897</v>
      </c>
      <c r="C156" s="207" t="s">
        <v>346</v>
      </c>
      <c r="D156" s="208" t="s">
        <v>898</v>
      </c>
      <c r="E156" s="207" t="s">
        <v>348</v>
      </c>
      <c r="F156" s="207" t="s">
        <v>879</v>
      </c>
      <c r="G156" s="215" t="s">
        <v>899</v>
      </c>
      <c r="H156" s="215" t="s">
        <v>900</v>
      </c>
      <c r="I156" s="207" t="s">
        <v>64</v>
      </c>
      <c r="J156" s="207" t="s">
        <v>64</v>
      </c>
      <c r="K156" s="207">
        <v>536967.21878740925</v>
      </c>
      <c r="L156" s="246">
        <v>0.53696721878740927</v>
      </c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  <c r="AH156" s="185"/>
      <c r="AI156" s="185"/>
    </row>
    <row r="157" spans="2:35" ht="24" customHeight="1">
      <c r="B157" s="214" t="s">
        <v>901</v>
      </c>
      <c r="C157" s="207" t="s">
        <v>346</v>
      </c>
      <c r="D157" s="208" t="s">
        <v>902</v>
      </c>
      <c r="E157" s="207" t="s">
        <v>348</v>
      </c>
      <c r="F157" s="207" t="s">
        <v>517</v>
      </c>
      <c r="G157" s="215" t="s">
        <v>903</v>
      </c>
      <c r="H157" s="215" t="s">
        <v>904</v>
      </c>
      <c r="I157" s="207" t="s">
        <v>64</v>
      </c>
      <c r="J157" s="207" t="s">
        <v>64</v>
      </c>
      <c r="K157" s="207">
        <v>536131.38335328491</v>
      </c>
      <c r="L157" s="246">
        <v>0.53613138335328492</v>
      </c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</row>
    <row r="158" spans="2:35" ht="24" customHeight="1">
      <c r="B158" s="212" t="s">
        <v>905</v>
      </c>
      <c r="C158" s="207" t="s">
        <v>346</v>
      </c>
      <c r="D158" s="208" t="s">
        <v>906</v>
      </c>
      <c r="E158" s="207" t="s">
        <v>358</v>
      </c>
      <c r="F158" s="207" t="s">
        <v>907</v>
      </c>
      <c r="G158" s="215" t="s">
        <v>908</v>
      </c>
      <c r="H158" s="215" t="s">
        <v>909</v>
      </c>
      <c r="I158" s="207" t="s">
        <v>64</v>
      </c>
      <c r="J158" s="207" t="s">
        <v>64</v>
      </c>
      <c r="K158" s="207">
        <v>515718.1015421449</v>
      </c>
      <c r="L158" s="246">
        <v>0.51571810154214492</v>
      </c>
      <c r="M158" s="185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</row>
    <row r="159" spans="2:35" ht="24" customHeight="1">
      <c r="B159" s="212" t="s">
        <v>910</v>
      </c>
      <c r="C159" s="207" t="s">
        <v>346</v>
      </c>
      <c r="D159" s="208" t="s">
        <v>911</v>
      </c>
      <c r="E159" s="207" t="s">
        <v>348</v>
      </c>
      <c r="F159" s="207" t="s">
        <v>879</v>
      </c>
      <c r="G159" s="215" t="s">
        <v>912</v>
      </c>
      <c r="H159" s="215" t="s">
        <v>913</v>
      </c>
      <c r="I159" s="207" t="s">
        <v>64</v>
      </c>
      <c r="J159" s="207" t="s">
        <v>64</v>
      </c>
      <c r="K159" s="207">
        <v>501856.75349153811</v>
      </c>
      <c r="L159" s="246">
        <v>0.50185675349153813</v>
      </c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  <c r="AH159" s="185"/>
      <c r="AI159" s="185"/>
    </row>
    <row r="160" spans="2:35" ht="24" customHeight="1">
      <c r="B160" s="214" t="s">
        <v>914</v>
      </c>
      <c r="C160" s="207" t="s">
        <v>346</v>
      </c>
      <c r="D160" s="208" t="s">
        <v>915</v>
      </c>
      <c r="E160" s="207" t="s">
        <v>358</v>
      </c>
      <c r="F160" s="207" t="s">
        <v>195</v>
      </c>
      <c r="G160" s="215" t="s">
        <v>916</v>
      </c>
      <c r="H160" s="224" t="s">
        <v>506</v>
      </c>
      <c r="I160" s="207" t="s">
        <v>64</v>
      </c>
      <c r="J160" s="207" t="s">
        <v>64</v>
      </c>
      <c r="K160" s="207">
        <v>493588.40346923919</v>
      </c>
      <c r="L160" s="246">
        <v>0.49358840346923921</v>
      </c>
      <c r="M160" s="185"/>
      <c r="N160" s="185"/>
      <c r="O160" s="185"/>
      <c r="P160" s="185"/>
      <c r="Q160" s="185"/>
      <c r="R160" s="185"/>
      <c r="S160" s="185"/>
      <c r="T160" s="185"/>
      <c r="U160" s="185"/>
      <c r="V160" s="185"/>
      <c r="W160" s="185"/>
      <c r="X160" s="185"/>
      <c r="Y160" s="185"/>
      <c r="Z160" s="185"/>
      <c r="AA160" s="185"/>
      <c r="AB160" s="185"/>
      <c r="AC160" s="185"/>
      <c r="AD160" s="185"/>
      <c r="AE160" s="185"/>
      <c r="AF160" s="185"/>
      <c r="AG160" s="185"/>
      <c r="AH160" s="185"/>
      <c r="AI160" s="185"/>
    </row>
    <row r="161" spans="2:35" ht="24" customHeight="1">
      <c r="B161" s="214" t="s">
        <v>917</v>
      </c>
      <c r="C161" s="207" t="s">
        <v>363</v>
      </c>
      <c r="D161" s="208" t="s">
        <v>918</v>
      </c>
      <c r="E161" s="207" t="s">
        <v>517</v>
      </c>
      <c r="F161" s="207" t="s">
        <v>517</v>
      </c>
      <c r="G161" s="215" t="s">
        <v>919</v>
      </c>
      <c r="H161" s="215" t="s">
        <v>920</v>
      </c>
      <c r="I161" s="207" t="s">
        <v>64</v>
      </c>
      <c r="J161" s="207" t="s">
        <v>64</v>
      </c>
      <c r="K161" s="207">
        <v>477884.31507170852</v>
      </c>
      <c r="L161" s="246">
        <v>0.47788431507170853</v>
      </c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  <c r="AA161" s="185"/>
      <c r="AB161" s="185"/>
      <c r="AC161" s="185"/>
      <c r="AD161" s="185"/>
      <c r="AE161" s="185"/>
      <c r="AF161" s="185"/>
      <c r="AG161" s="185"/>
      <c r="AH161" s="185"/>
      <c r="AI161" s="185"/>
    </row>
    <row r="162" spans="2:35" ht="24" customHeight="1">
      <c r="B162" s="230" t="s">
        <v>921</v>
      </c>
      <c r="C162" s="207" t="s">
        <v>195</v>
      </c>
      <c r="D162" s="208" t="s">
        <v>922</v>
      </c>
      <c r="E162" s="207" t="s">
        <v>348</v>
      </c>
      <c r="F162" s="207" t="s">
        <v>879</v>
      </c>
      <c r="G162" s="211" t="s">
        <v>923</v>
      </c>
      <c r="H162" s="224" t="s">
        <v>506</v>
      </c>
      <c r="I162" s="207" t="s">
        <v>64</v>
      </c>
      <c r="J162" s="207" t="s">
        <v>64</v>
      </c>
      <c r="K162" s="207">
        <v>477636.26554467989</v>
      </c>
      <c r="L162" s="246">
        <v>0.47763626554467992</v>
      </c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  <c r="AA162" s="185"/>
      <c r="AB162" s="185"/>
      <c r="AC162" s="185"/>
      <c r="AD162" s="185"/>
      <c r="AE162" s="185"/>
      <c r="AF162" s="185"/>
      <c r="AG162" s="185"/>
      <c r="AH162" s="185"/>
      <c r="AI162" s="185"/>
    </row>
    <row r="163" spans="2:35" ht="24" customHeight="1">
      <c r="B163" s="212" t="s">
        <v>924</v>
      </c>
      <c r="C163" s="207" t="s">
        <v>346</v>
      </c>
      <c r="D163" s="208" t="s">
        <v>925</v>
      </c>
      <c r="E163" s="207" t="s">
        <v>348</v>
      </c>
      <c r="F163" s="207" t="s">
        <v>879</v>
      </c>
      <c r="G163" s="215" t="s">
        <v>926</v>
      </c>
      <c r="H163" s="215" t="s">
        <v>927</v>
      </c>
      <c r="I163" s="207" t="s">
        <v>64</v>
      </c>
      <c r="J163" s="207" t="s">
        <v>64</v>
      </c>
      <c r="K163" s="207">
        <v>463550.54456258949</v>
      </c>
      <c r="L163" s="246">
        <v>0.46355054456258948</v>
      </c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  <c r="AA163" s="185"/>
      <c r="AB163" s="185"/>
      <c r="AC163" s="185"/>
      <c r="AD163" s="185"/>
      <c r="AE163" s="185"/>
      <c r="AF163" s="185"/>
      <c r="AG163" s="185"/>
      <c r="AH163" s="185"/>
      <c r="AI163" s="185"/>
    </row>
    <row r="164" spans="2:35" ht="24" customHeight="1">
      <c r="B164" s="212" t="s">
        <v>928</v>
      </c>
      <c r="C164" s="207" t="s">
        <v>363</v>
      </c>
      <c r="D164" s="208" t="s">
        <v>929</v>
      </c>
      <c r="E164" s="207" t="s">
        <v>358</v>
      </c>
      <c r="F164" s="207" t="s">
        <v>725</v>
      </c>
      <c r="G164" s="215" t="s">
        <v>930</v>
      </c>
      <c r="H164" s="215" t="s">
        <v>931</v>
      </c>
      <c r="I164" s="207" t="s">
        <v>64</v>
      </c>
      <c r="J164" s="207" t="s">
        <v>64</v>
      </c>
      <c r="K164" s="207">
        <v>455054.39297702041</v>
      </c>
      <c r="L164" s="246">
        <v>0.45505439297702038</v>
      </c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  <c r="AA164" s="185"/>
      <c r="AB164" s="185"/>
      <c r="AC164" s="185"/>
      <c r="AD164" s="185"/>
      <c r="AE164" s="185"/>
      <c r="AF164" s="185"/>
      <c r="AG164" s="185"/>
      <c r="AH164" s="185"/>
      <c r="AI164" s="185"/>
    </row>
    <row r="165" spans="2:35" ht="24" customHeight="1">
      <c r="B165" s="212" t="s">
        <v>932</v>
      </c>
      <c r="C165" s="207" t="s">
        <v>346</v>
      </c>
      <c r="D165" s="208" t="s">
        <v>933</v>
      </c>
      <c r="E165" s="207" t="s">
        <v>358</v>
      </c>
      <c r="F165" s="207" t="s">
        <v>934</v>
      </c>
      <c r="G165" s="215" t="s">
        <v>935</v>
      </c>
      <c r="H165" s="215" t="s">
        <v>936</v>
      </c>
      <c r="I165" s="207" t="s">
        <v>64</v>
      </c>
      <c r="J165" s="207" t="s">
        <v>64</v>
      </c>
      <c r="K165" s="207">
        <v>406472.86655869306</v>
      </c>
      <c r="L165" s="246">
        <v>0.40647286655869308</v>
      </c>
      <c r="M165" s="185"/>
      <c r="N165" s="185"/>
      <c r="O165" s="185"/>
      <c r="P165" s="185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  <c r="AA165" s="185"/>
      <c r="AB165" s="185"/>
      <c r="AC165" s="185"/>
      <c r="AD165" s="185"/>
      <c r="AE165" s="185"/>
      <c r="AF165" s="185"/>
      <c r="AG165" s="185"/>
      <c r="AH165" s="185"/>
      <c r="AI165" s="185"/>
    </row>
    <row r="166" spans="2:35" ht="24" customHeight="1">
      <c r="B166" s="212" t="s">
        <v>937</v>
      </c>
      <c r="C166" s="207" t="s">
        <v>346</v>
      </c>
      <c r="D166" s="208" t="s">
        <v>938</v>
      </c>
      <c r="E166" s="207" t="s">
        <v>741</v>
      </c>
      <c r="F166" s="207" t="s">
        <v>460</v>
      </c>
      <c r="G166" s="215" t="s">
        <v>939</v>
      </c>
      <c r="H166" s="227" t="s">
        <v>940</v>
      </c>
      <c r="I166" s="207" t="s">
        <v>64</v>
      </c>
      <c r="J166" s="207" t="s">
        <v>64</v>
      </c>
      <c r="K166" s="207">
        <v>395059.85393047432</v>
      </c>
      <c r="L166" s="246">
        <v>0.39505985393047433</v>
      </c>
      <c r="M166" s="185"/>
      <c r="N166" s="185"/>
      <c r="O166" s="185"/>
      <c r="P166" s="185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  <c r="AA166" s="185"/>
      <c r="AB166" s="185"/>
      <c r="AC166" s="185"/>
      <c r="AD166" s="185"/>
      <c r="AE166" s="185"/>
      <c r="AF166" s="185"/>
      <c r="AG166" s="185"/>
      <c r="AH166" s="185"/>
      <c r="AI166" s="185"/>
    </row>
    <row r="167" spans="2:35" ht="24" customHeight="1">
      <c r="B167" s="212" t="s">
        <v>941</v>
      </c>
      <c r="C167" s="207" t="s">
        <v>195</v>
      </c>
      <c r="D167" s="208" t="s">
        <v>942</v>
      </c>
      <c r="E167" s="207" t="s">
        <v>348</v>
      </c>
      <c r="F167" s="207" t="s">
        <v>419</v>
      </c>
      <c r="G167" s="215" t="s">
        <v>943</v>
      </c>
      <c r="H167" s="215" t="s">
        <v>944</v>
      </c>
      <c r="I167" s="207" t="s">
        <v>64</v>
      </c>
      <c r="J167" s="207" t="s">
        <v>64</v>
      </c>
      <c r="K167" s="207">
        <v>392550.81233715935</v>
      </c>
      <c r="L167" s="246">
        <v>0.39255081233715938</v>
      </c>
      <c r="M167" s="185"/>
      <c r="N167" s="185"/>
      <c r="O167" s="185"/>
      <c r="P167" s="185"/>
      <c r="Q167" s="185"/>
      <c r="R167" s="185"/>
      <c r="S167" s="185"/>
      <c r="T167" s="185"/>
      <c r="U167" s="185"/>
      <c r="V167" s="185"/>
      <c r="W167" s="185"/>
      <c r="X167" s="185"/>
      <c r="Y167" s="185"/>
      <c r="Z167" s="185"/>
      <c r="AA167" s="185"/>
      <c r="AB167" s="185"/>
      <c r="AC167" s="185"/>
      <c r="AD167" s="185"/>
      <c r="AE167" s="185"/>
      <c r="AF167" s="185"/>
      <c r="AG167" s="185"/>
      <c r="AH167" s="185"/>
      <c r="AI167" s="185"/>
    </row>
    <row r="168" spans="2:35" ht="24" customHeight="1">
      <c r="B168" s="214" t="s">
        <v>945</v>
      </c>
      <c r="C168" s="207" t="s">
        <v>346</v>
      </c>
      <c r="D168" s="208" t="s">
        <v>946</v>
      </c>
      <c r="E168" s="207" t="s">
        <v>348</v>
      </c>
      <c r="F168" s="207" t="s">
        <v>879</v>
      </c>
      <c r="G168" s="215" t="s">
        <v>947</v>
      </c>
      <c r="H168" s="215" t="s">
        <v>948</v>
      </c>
      <c r="I168" s="207" t="s">
        <v>64</v>
      </c>
      <c r="J168" s="207" t="s">
        <v>64</v>
      </c>
      <c r="K168" s="207">
        <v>381433.55895124754</v>
      </c>
      <c r="L168" s="246">
        <v>0.38143355895124753</v>
      </c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</row>
    <row r="169" spans="2:35" ht="24" customHeight="1">
      <c r="B169" s="212" t="s">
        <v>949</v>
      </c>
      <c r="C169" s="207" t="s">
        <v>346</v>
      </c>
      <c r="D169" s="208" t="s">
        <v>950</v>
      </c>
      <c r="E169" s="207" t="s">
        <v>358</v>
      </c>
      <c r="F169" s="207" t="s">
        <v>460</v>
      </c>
      <c r="G169" s="231" t="s">
        <v>951</v>
      </c>
      <c r="H169" s="215" t="s">
        <v>952</v>
      </c>
      <c r="I169" s="207" t="s">
        <v>64</v>
      </c>
      <c r="J169" s="207" t="s">
        <v>64</v>
      </c>
      <c r="K169" s="207">
        <v>378770.16120930447</v>
      </c>
      <c r="L169" s="246">
        <v>0.37877016120930446</v>
      </c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  <c r="AH169" s="185"/>
      <c r="AI169" s="185"/>
    </row>
    <row r="170" spans="2:35" ht="24" customHeight="1">
      <c r="B170" s="212" t="s">
        <v>953</v>
      </c>
      <c r="C170" s="207" t="s">
        <v>346</v>
      </c>
      <c r="D170" s="208" t="s">
        <v>954</v>
      </c>
      <c r="E170" s="207" t="s">
        <v>358</v>
      </c>
      <c r="F170" s="207" t="s">
        <v>955</v>
      </c>
      <c r="G170" s="215" t="s">
        <v>956</v>
      </c>
      <c r="H170" s="215" t="s">
        <v>957</v>
      </c>
      <c r="I170" s="207" t="s">
        <v>64</v>
      </c>
      <c r="J170" s="207" t="s">
        <v>64</v>
      </c>
      <c r="K170" s="207">
        <v>376584.38466774643</v>
      </c>
      <c r="L170" s="246">
        <v>0.37658438466774641</v>
      </c>
      <c r="M170" s="185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</row>
    <row r="171" spans="2:35" ht="24" customHeight="1">
      <c r="B171" s="212" t="s">
        <v>958</v>
      </c>
      <c r="C171" s="207" t="s">
        <v>346</v>
      </c>
      <c r="D171" s="208" t="s">
        <v>959</v>
      </c>
      <c r="E171" s="207" t="s">
        <v>666</v>
      </c>
      <c r="F171" s="207" t="s">
        <v>960</v>
      </c>
      <c r="G171" s="215" t="s">
        <v>961</v>
      </c>
      <c r="H171" s="227" t="s">
        <v>962</v>
      </c>
      <c r="I171" s="207" t="s">
        <v>64</v>
      </c>
      <c r="J171" s="207" t="s">
        <v>64</v>
      </c>
      <c r="K171" s="207">
        <v>367766.16670187545</v>
      </c>
      <c r="L171" s="246">
        <v>0.36776616670187545</v>
      </c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</row>
    <row r="172" spans="2:35" ht="24" customHeight="1">
      <c r="B172" s="212" t="s">
        <v>963</v>
      </c>
      <c r="C172" s="207" t="s">
        <v>346</v>
      </c>
      <c r="D172" s="208" t="s">
        <v>964</v>
      </c>
      <c r="E172" s="207" t="s">
        <v>358</v>
      </c>
      <c r="F172" s="207" t="s">
        <v>965</v>
      </c>
      <c r="G172" s="215" t="s">
        <v>966</v>
      </c>
      <c r="H172" s="215" t="s">
        <v>967</v>
      </c>
      <c r="I172" s="207" t="s">
        <v>64</v>
      </c>
      <c r="J172" s="207" t="s">
        <v>64</v>
      </c>
      <c r="K172" s="207">
        <v>350437.25324507657</v>
      </c>
      <c r="L172" s="246">
        <v>0.35043725324507657</v>
      </c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</row>
    <row r="173" spans="2:35" ht="24" customHeight="1">
      <c r="B173" s="214" t="s">
        <v>968</v>
      </c>
      <c r="C173" s="207" t="s">
        <v>346</v>
      </c>
      <c r="D173" s="208" t="s">
        <v>969</v>
      </c>
      <c r="E173" s="207"/>
      <c r="F173" s="207" t="s">
        <v>460</v>
      </c>
      <c r="G173" s="215" t="s">
        <v>970</v>
      </c>
      <c r="H173" s="215" t="s">
        <v>971</v>
      </c>
      <c r="I173" s="207" t="s">
        <v>64</v>
      </c>
      <c r="J173" s="207" t="s">
        <v>64</v>
      </c>
      <c r="K173" s="207">
        <v>336683.16024693107</v>
      </c>
      <c r="L173" s="246">
        <v>0.33668316024693107</v>
      </c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</row>
    <row r="174" spans="2:35" ht="24" customHeight="1">
      <c r="B174" s="212" t="s">
        <v>972</v>
      </c>
      <c r="C174" s="207" t="s">
        <v>346</v>
      </c>
      <c r="D174" s="208" t="s">
        <v>973</v>
      </c>
      <c r="E174" s="207" t="s">
        <v>358</v>
      </c>
      <c r="F174" s="207" t="s">
        <v>974</v>
      </c>
      <c r="G174" s="215" t="s">
        <v>975</v>
      </c>
      <c r="H174" s="215" t="s">
        <v>976</v>
      </c>
      <c r="I174" s="207" t="s">
        <v>64</v>
      </c>
      <c r="J174" s="207" t="s">
        <v>64</v>
      </c>
      <c r="K174" s="207">
        <v>334250.88139332907</v>
      </c>
      <c r="L174" s="246">
        <v>0.33425088139332909</v>
      </c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</row>
    <row r="175" spans="2:35" ht="24" customHeight="1">
      <c r="B175" s="212" t="s">
        <v>977</v>
      </c>
      <c r="C175" s="207" t="s">
        <v>195</v>
      </c>
      <c r="D175" s="208" t="s">
        <v>978</v>
      </c>
      <c r="E175" s="207" t="s">
        <v>348</v>
      </c>
      <c r="F175" s="207" t="s">
        <v>195</v>
      </c>
      <c r="G175" s="215" t="s">
        <v>195</v>
      </c>
      <c r="H175" s="224" t="s">
        <v>506</v>
      </c>
      <c r="I175" s="207" t="s">
        <v>64</v>
      </c>
      <c r="J175" s="207" t="s">
        <v>64</v>
      </c>
      <c r="K175" s="207">
        <v>331963.73149778182</v>
      </c>
      <c r="L175" s="246">
        <v>0.3319637314977818</v>
      </c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  <c r="AH175" s="185"/>
      <c r="AI175" s="185"/>
    </row>
    <row r="176" spans="2:35" ht="24" customHeight="1">
      <c r="B176" s="212" t="s">
        <v>979</v>
      </c>
      <c r="C176" s="207" t="s">
        <v>346</v>
      </c>
      <c r="D176" s="208" t="s">
        <v>980</v>
      </c>
      <c r="E176" s="207" t="s">
        <v>348</v>
      </c>
      <c r="F176" s="207" t="s">
        <v>879</v>
      </c>
      <c r="G176" s="215" t="s">
        <v>981</v>
      </c>
      <c r="H176" s="215" t="s">
        <v>982</v>
      </c>
      <c r="I176" s="207" t="s">
        <v>64</v>
      </c>
      <c r="J176" s="207" t="s">
        <v>64</v>
      </c>
      <c r="K176" s="207">
        <v>326942.54022017226</v>
      </c>
      <c r="L176" s="246">
        <v>0.32694254022017227</v>
      </c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</row>
    <row r="177" spans="2:35" ht="24" customHeight="1">
      <c r="B177" s="212" t="s">
        <v>983</v>
      </c>
      <c r="C177" s="207" t="s">
        <v>363</v>
      </c>
      <c r="D177" s="208" t="s">
        <v>984</v>
      </c>
      <c r="E177" s="207" t="s">
        <v>476</v>
      </c>
      <c r="F177" s="207" t="s">
        <v>746</v>
      </c>
      <c r="G177" s="215" t="s">
        <v>985</v>
      </c>
      <c r="H177" s="215" t="s">
        <v>986</v>
      </c>
      <c r="I177" s="207" t="s">
        <v>64</v>
      </c>
      <c r="J177" s="207" t="s">
        <v>64</v>
      </c>
      <c r="K177" s="207">
        <v>311391.05931507173</v>
      </c>
      <c r="L177" s="246">
        <v>0.31139105931507172</v>
      </c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  <c r="AA177" s="185"/>
      <c r="AB177" s="185"/>
      <c r="AC177" s="185"/>
      <c r="AD177" s="185"/>
      <c r="AE177" s="185"/>
      <c r="AF177" s="185"/>
      <c r="AG177" s="185"/>
      <c r="AH177" s="185"/>
      <c r="AI177" s="185"/>
    </row>
    <row r="178" spans="2:35" ht="24" customHeight="1">
      <c r="B178" s="212" t="s">
        <v>987</v>
      </c>
      <c r="C178" s="207" t="s">
        <v>346</v>
      </c>
      <c r="D178" s="208" t="s">
        <v>988</v>
      </c>
      <c r="E178" s="207" t="s">
        <v>348</v>
      </c>
      <c r="F178" s="207" t="s">
        <v>572</v>
      </c>
      <c r="G178" s="215" t="s">
        <v>989</v>
      </c>
      <c r="H178" s="215" t="s">
        <v>990</v>
      </c>
      <c r="I178" s="207" t="s">
        <v>64</v>
      </c>
      <c r="J178" s="207" t="s">
        <v>64</v>
      </c>
      <c r="K178" s="207">
        <v>279370.04671032558</v>
      </c>
      <c r="L178" s="246">
        <v>0.27937004671032556</v>
      </c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</row>
    <row r="179" spans="2:35" ht="24" customHeight="1">
      <c r="B179" s="214" t="s">
        <v>991</v>
      </c>
      <c r="C179" s="207" t="s">
        <v>346</v>
      </c>
      <c r="D179" s="208" t="s">
        <v>992</v>
      </c>
      <c r="E179" s="207" t="s">
        <v>348</v>
      </c>
      <c r="F179" s="207" t="s">
        <v>572</v>
      </c>
      <c r="G179" s="215" t="s">
        <v>993</v>
      </c>
      <c r="H179" s="227" t="s">
        <v>994</v>
      </c>
      <c r="I179" s="207" t="s">
        <v>64</v>
      </c>
      <c r="J179" s="207" t="s">
        <v>64</v>
      </c>
      <c r="K179" s="207">
        <v>279218.21348261862</v>
      </c>
      <c r="L179" s="246">
        <v>0.2792182134826186</v>
      </c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  <c r="AA179" s="185"/>
      <c r="AB179" s="185"/>
      <c r="AC179" s="185"/>
      <c r="AD179" s="185"/>
      <c r="AE179" s="185"/>
      <c r="AF179" s="185"/>
      <c r="AG179" s="185"/>
      <c r="AH179" s="185"/>
      <c r="AI179" s="185"/>
    </row>
    <row r="180" spans="2:35" ht="24" customHeight="1">
      <c r="B180" s="212" t="s">
        <v>995</v>
      </c>
      <c r="C180" s="207" t="s">
        <v>346</v>
      </c>
      <c r="D180" s="208" t="s">
        <v>996</v>
      </c>
      <c r="E180" s="207" t="s">
        <v>348</v>
      </c>
      <c r="F180" s="207" t="s">
        <v>572</v>
      </c>
      <c r="G180" s="215" t="s">
        <v>997</v>
      </c>
      <c r="H180" s="224" t="s">
        <v>506</v>
      </c>
      <c r="I180" s="207" t="s">
        <v>64</v>
      </c>
      <c r="J180" s="207" t="s">
        <v>64</v>
      </c>
      <c r="K180" s="207">
        <v>273928.72626340872</v>
      </c>
      <c r="L180" s="246">
        <v>0.2739287262634087</v>
      </c>
      <c r="M180" s="185"/>
      <c r="N180" s="185"/>
      <c r="O180" s="185"/>
      <c r="P180" s="185"/>
      <c r="Q180" s="185"/>
      <c r="R180" s="185"/>
      <c r="S180" s="185"/>
      <c r="T180" s="185"/>
      <c r="U180" s="185"/>
      <c r="V180" s="185"/>
      <c r="W180" s="185"/>
      <c r="X180" s="185"/>
      <c r="Y180" s="185"/>
      <c r="Z180" s="185"/>
      <c r="AA180" s="185"/>
      <c r="AB180" s="185"/>
      <c r="AC180" s="185"/>
      <c r="AD180" s="185"/>
      <c r="AE180" s="185"/>
      <c r="AF180" s="185"/>
      <c r="AG180" s="185"/>
      <c r="AH180" s="185"/>
      <c r="AI180" s="185"/>
    </row>
    <row r="181" spans="2:35" ht="24" customHeight="1">
      <c r="B181" s="214" t="s">
        <v>998</v>
      </c>
      <c r="C181" s="207" t="s">
        <v>346</v>
      </c>
      <c r="D181" s="208" t="s">
        <v>999</v>
      </c>
      <c r="E181" s="207" t="s">
        <v>348</v>
      </c>
      <c r="F181" s="207" t="s">
        <v>572</v>
      </c>
      <c r="G181" s="215" t="s">
        <v>1000</v>
      </c>
      <c r="H181" s="227" t="s">
        <v>1001</v>
      </c>
      <c r="I181" s="207" t="s">
        <v>64</v>
      </c>
      <c r="J181" s="207" t="s">
        <v>64</v>
      </c>
      <c r="K181" s="207">
        <v>266296.27373659133</v>
      </c>
      <c r="L181" s="246">
        <v>0.26629627373659132</v>
      </c>
      <c r="M181" s="185"/>
      <c r="N181" s="185"/>
      <c r="O181" s="185"/>
      <c r="P181" s="185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  <c r="AA181" s="185"/>
      <c r="AB181" s="185"/>
      <c r="AC181" s="185"/>
      <c r="AD181" s="185"/>
      <c r="AE181" s="185"/>
      <c r="AF181" s="185"/>
      <c r="AG181" s="185"/>
      <c r="AH181" s="185"/>
      <c r="AI181" s="185"/>
    </row>
    <row r="182" spans="2:35" ht="24" customHeight="1">
      <c r="B182" s="212" t="s">
        <v>1002</v>
      </c>
      <c r="C182" s="207" t="s">
        <v>346</v>
      </c>
      <c r="D182" s="208" t="s">
        <v>1003</v>
      </c>
      <c r="E182" s="207" t="s">
        <v>348</v>
      </c>
      <c r="F182" s="207" t="s">
        <v>572</v>
      </c>
      <c r="G182" s="215" t="s">
        <v>1004</v>
      </c>
      <c r="H182" s="215" t="s">
        <v>1005</v>
      </c>
      <c r="I182" s="207" t="s">
        <v>64</v>
      </c>
      <c r="J182" s="207" t="s">
        <v>64</v>
      </c>
      <c r="K182" s="207">
        <v>265651.68058587424</v>
      </c>
      <c r="L182" s="246">
        <v>0.26565168058587424</v>
      </c>
      <c r="M182" s="185"/>
      <c r="N182" s="185"/>
      <c r="O182" s="185"/>
      <c r="P182" s="185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  <c r="AA182" s="185"/>
      <c r="AB182" s="185"/>
      <c r="AC182" s="185"/>
      <c r="AD182" s="185"/>
      <c r="AE182" s="185"/>
      <c r="AF182" s="185"/>
      <c r="AG182" s="185"/>
      <c r="AH182" s="185"/>
      <c r="AI182" s="185"/>
    </row>
    <row r="183" spans="2:35" ht="24" customHeight="1">
      <c r="B183" s="214" t="s">
        <v>1006</v>
      </c>
      <c r="C183" s="207" t="s">
        <v>346</v>
      </c>
      <c r="D183" s="208" t="s">
        <v>1007</v>
      </c>
      <c r="E183" s="207" t="s">
        <v>476</v>
      </c>
      <c r="F183" s="207" t="s">
        <v>955</v>
      </c>
      <c r="G183" s="215" t="s">
        <v>1008</v>
      </c>
      <c r="H183" s="215" t="s">
        <v>1009</v>
      </c>
      <c r="I183" s="207" t="s">
        <v>64</v>
      </c>
      <c r="J183" s="207" t="s">
        <v>64</v>
      </c>
      <c r="K183" s="207">
        <v>261033.85442339742</v>
      </c>
      <c r="L183" s="246">
        <v>0.26103385442339744</v>
      </c>
      <c r="M183" s="185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  <c r="X183" s="185"/>
      <c r="Y183" s="185"/>
      <c r="Z183" s="185"/>
      <c r="AA183" s="185"/>
      <c r="AB183" s="185"/>
      <c r="AC183" s="185"/>
      <c r="AD183" s="185"/>
      <c r="AE183" s="185"/>
      <c r="AF183" s="185"/>
      <c r="AG183" s="185"/>
      <c r="AH183" s="185"/>
      <c r="AI183" s="185"/>
    </row>
    <row r="184" spans="2:35" ht="24" customHeight="1">
      <c r="B184" s="214" t="s">
        <v>1010</v>
      </c>
      <c r="C184" s="207" t="s">
        <v>346</v>
      </c>
      <c r="D184" s="208" t="s">
        <v>1011</v>
      </c>
      <c r="E184" s="207" t="s">
        <v>517</v>
      </c>
      <c r="F184" s="207" t="s">
        <v>517</v>
      </c>
      <c r="G184" s="215" t="s">
        <v>1012</v>
      </c>
      <c r="H184" s="215" t="s">
        <v>1013</v>
      </c>
      <c r="I184" s="207" t="s">
        <v>64</v>
      </c>
      <c r="J184" s="207" t="s">
        <v>64</v>
      </c>
      <c r="K184" s="207">
        <v>256420.84193601389</v>
      </c>
      <c r="L184" s="246">
        <v>0.25642084193601389</v>
      </c>
      <c r="M184" s="185"/>
      <c r="N184" s="185"/>
      <c r="O184" s="185"/>
      <c r="P184" s="185"/>
      <c r="Q184" s="185"/>
      <c r="R184" s="185"/>
      <c r="S184" s="185"/>
      <c r="T184" s="185"/>
      <c r="U184" s="185"/>
      <c r="V184" s="185"/>
      <c r="W184" s="185"/>
      <c r="X184" s="185"/>
      <c r="Y184" s="185"/>
      <c r="Z184" s="185"/>
      <c r="AA184" s="185"/>
      <c r="AB184" s="185"/>
      <c r="AC184" s="185"/>
      <c r="AD184" s="185"/>
      <c r="AE184" s="185"/>
      <c r="AF184" s="185"/>
      <c r="AG184" s="185"/>
      <c r="AH184" s="185"/>
      <c r="AI184" s="185"/>
    </row>
    <row r="185" spans="2:35" ht="24" customHeight="1">
      <c r="B185" s="212" t="s">
        <v>1014</v>
      </c>
      <c r="C185" s="207" t="s">
        <v>346</v>
      </c>
      <c r="D185" s="208" t="s">
        <v>1015</v>
      </c>
      <c r="E185" s="207" t="s">
        <v>348</v>
      </c>
      <c r="F185" s="207" t="s">
        <v>572</v>
      </c>
      <c r="G185" s="215" t="s">
        <v>1016</v>
      </c>
      <c r="H185" s="215" t="s">
        <v>1017</v>
      </c>
      <c r="I185" s="207" t="s">
        <v>64</v>
      </c>
      <c r="J185" s="207" t="s">
        <v>64</v>
      </c>
      <c r="K185" s="207">
        <v>234565.8746567143</v>
      </c>
      <c r="L185" s="246">
        <v>0.2345658746567143</v>
      </c>
      <c r="M185" s="185"/>
      <c r="N185" s="185"/>
      <c r="O185" s="185"/>
      <c r="P185" s="185"/>
      <c r="Q185" s="185"/>
      <c r="R185" s="185"/>
      <c r="S185" s="185"/>
      <c r="T185" s="185"/>
      <c r="U185" s="185"/>
      <c r="V185" s="185"/>
      <c r="W185" s="185"/>
      <c r="X185" s="185"/>
      <c r="Y185" s="185"/>
      <c r="Z185" s="185"/>
      <c r="AA185" s="185"/>
      <c r="AB185" s="185"/>
      <c r="AC185" s="185"/>
      <c r="AD185" s="185"/>
      <c r="AE185" s="185"/>
      <c r="AF185" s="185"/>
      <c r="AG185" s="185"/>
      <c r="AH185" s="185"/>
      <c r="AI185" s="185"/>
    </row>
    <row r="186" spans="2:35" ht="24" customHeight="1">
      <c r="B186" s="212" t="s">
        <v>1018</v>
      </c>
      <c r="C186" s="207" t="s">
        <v>346</v>
      </c>
      <c r="D186" s="208" t="s">
        <v>1019</v>
      </c>
      <c r="E186" s="207" t="s">
        <v>348</v>
      </c>
      <c r="F186" s="207" t="s">
        <v>572</v>
      </c>
      <c r="G186" s="215" t="s">
        <v>1020</v>
      </c>
      <c r="H186" s="215" t="s">
        <v>1021</v>
      </c>
      <c r="I186" s="207" t="s">
        <v>64</v>
      </c>
      <c r="J186" s="207" t="s">
        <v>64</v>
      </c>
      <c r="K186" s="207">
        <v>232028.2076614323</v>
      </c>
      <c r="L186" s="246">
        <v>0.23202820766143231</v>
      </c>
      <c r="M186" s="185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  <c r="X186" s="185"/>
      <c r="Y186" s="185"/>
      <c r="Z186" s="185"/>
      <c r="AA186" s="185"/>
      <c r="AB186" s="185"/>
      <c r="AC186" s="185"/>
      <c r="AD186" s="185"/>
      <c r="AE186" s="185"/>
      <c r="AF186" s="185"/>
      <c r="AG186" s="185"/>
      <c r="AH186" s="185"/>
      <c r="AI186" s="185"/>
    </row>
    <row r="187" spans="2:35" ht="24" customHeight="1">
      <c r="B187" s="212" t="s">
        <v>1022</v>
      </c>
      <c r="C187" s="207" t="s">
        <v>346</v>
      </c>
      <c r="D187" s="208" t="s">
        <v>1023</v>
      </c>
      <c r="E187" s="207" t="s">
        <v>348</v>
      </c>
      <c r="F187" s="207" t="s">
        <v>572</v>
      </c>
      <c r="G187" s="215" t="s">
        <v>1024</v>
      </c>
      <c r="H187" s="215" t="s">
        <v>1025</v>
      </c>
      <c r="I187" s="207" t="s">
        <v>64</v>
      </c>
      <c r="J187" s="207" t="s">
        <v>64</v>
      </c>
      <c r="K187" s="207">
        <v>220562.80308898434</v>
      </c>
      <c r="L187" s="246">
        <v>0.22056280308898435</v>
      </c>
      <c r="M187" s="185"/>
      <c r="N187" s="185"/>
      <c r="O187" s="185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  <c r="AA187" s="185"/>
      <c r="AB187" s="185"/>
      <c r="AC187" s="185"/>
      <c r="AD187" s="185"/>
      <c r="AE187" s="185"/>
      <c r="AF187" s="185"/>
      <c r="AG187" s="185"/>
      <c r="AH187" s="185"/>
      <c r="AI187" s="185"/>
    </row>
    <row r="188" spans="2:35" ht="24" customHeight="1">
      <c r="B188" s="214" t="s">
        <v>1026</v>
      </c>
      <c r="C188" s="207" t="s">
        <v>346</v>
      </c>
      <c r="D188" s="208" t="s">
        <v>1027</v>
      </c>
      <c r="E188" s="207" t="s">
        <v>358</v>
      </c>
      <c r="F188" s="207" t="s">
        <v>1028</v>
      </c>
      <c r="G188" s="215" t="s">
        <v>1029</v>
      </c>
      <c r="H188" s="224" t="s">
        <v>506</v>
      </c>
      <c r="I188" s="207" t="s">
        <v>64</v>
      </c>
      <c r="J188" s="207" t="s">
        <v>64</v>
      </c>
      <c r="K188" s="207">
        <v>220259.30274863273</v>
      </c>
      <c r="L188" s="246">
        <v>0.22025930274863273</v>
      </c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  <c r="AA188" s="185"/>
      <c r="AB188" s="185"/>
      <c r="AC188" s="185"/>
      <c r="AD188" s="185"/>
      <c r="AE188" s="185"/>
      <c r="AF188" s="185"/>
      <c r="AG188" s="185"/>
      <c r="AH188" s="185"/>
      <c r="AI188" s="185"/>
    </row>
    <row r="189" spans="2:35" ht="24" customHeight="1">
      <c r="B189" s="214" t="s">
        <v>1030</v>
      </c>
      <c r="C189" s="207" t="s">
        <v>346</v>
      </c>
      <c r="D189" s="208" t="s">
        <v>1031</v>
      </c>
      <c r="E189" s="207" t="s">
        <v>348</v>
      </c>
      <c r="F189" s="207" t="s">
        <v>572</v>
      </c>
      <c r="G189" s="215" t="s">
        <v>1032</v>
      </c>
      <c r="H189" s="215" t="s">
        <v>1033</v>
      </c>
      <c r="I189" s="207" t="s">
        <v>64</v>
      </c>
      <c r="J189" s="207" t="s">
        <v>64</v>
      </c>
      <c r="K189" s="207">
        <v>205380.7458394948</v>
      </c>
      <c r="L189" s="246">
        <v>0.20538074583949481</v>
      </c>
      <c r="M189" s="185"/>
      <c r="N189" s="185"/>
      <c r="O189" s="185"/>
      <c r="P189" s="185"/>
      <c r="Q189" s="185"/>
      <c r="R189" s="185"/>
      <c r="S189" s="185"/>
      <c r="T189" s="185"/>
      <c r="U189" s="185"/>
      <c r="V189" s="185"/>
      <c r="W189" s="185"/>
      <c r="X189" s="185"/>
      <c r="Y189" s="185"/>
      <c r="Z189" s="185"/>
      <c r="AA189" s="185"/>
      <c r="AB189" s="185"/>
      <c r="AC189" s="185"/>
      <c r="AD189" s="185"/>
      <c r="AE189" s="185"/>
      <c r="AF189" s="185"/>
      <c r="AG189" s="185"/>
      <c r="AH189" s="185"/>
      <c r="AI189" s="185"/>
    </row>
    <row r="190" spans="2:35" ht="24" customHeight="1">
      <c r="B190" s="212" t="s">
        <v>1034</v>
      </c>
      <c r="C190" s="207" t="s">
        <v>346</v>
      </c>
      <c r="D190" s="208" t="s">
        <v>1035</v>
      </c>
      <c r="E190" s="207" t="s">
        <v>741</v>
      </c>
      <c r="F190" s="207" t="s">
        <v>1036</v>
      </c>
      <c r="G190" s="215" t="s">
        <v>1037</v>
      </c>
      <c r="H190" s="224" t="s">
        <v>506</v>
      </c>
      <c r="I190" s="207" t="s">
        <v>64</v>
      </c>
      <c r="J190" s="207" t="s">
        <v>64</v>
      </c>
      <c r="K190" s="207">
        <v>203995.33776964064</v>
      </c>
      <c r="L190" s="246">
        <v>0.20399533776964063</v>
      </c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  <c r="AA190" s="185"/>
      <c r="AB190" s="185"/>
      <c r="AC190" s="185"/>
      <c r="AD190" s="185"/>
      <c r="AE190" s="185"/>
      <c r="AF190" s="185"/>
      <c r="AG190" s="185"/>
      <c r="AH190" s="185"/>
      <c r="AI190" s="185"/>
    </row>
    <row r="191" spans="2:35" ht="24" customHeight="1">
      <c r="B191" s="212" t="s">
        <v>1038</v>
      </c>
      <c r="C191" s="207" t="s">
        <v>363</v>
      </c>
      <c r="D191" s="208" t="s">
        <v>1039</v>
      </c>
      <c r="E191" s="207" t="s">
        <v>1040</v>
      </c>
      <c r="F191" s="207" t="s">
        <v>1041</v>
      </c>
      <c r="G191" s="215" t="s">
        <v>1042</v>
      </c>
      <c r="H191" s="227" t="s">
        <v>1043</v>
      </c>
      <c r="I191" s="207" t="s">
        <v>64</v>
      </c>
      <c r="J191" s="207" t="s">
        <v>64</v>
      </c>
      <c r="K191" s="207">
        <v>198376.44198765344</v>
      </c>
      <c r="L191" s="246">
        <v>0.19837644198765345</v>
      </c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  <c r="AA191" s="185"/>
      <c r="AB191" s="185"/>
      <c r="AC191" s="185"/>
      <c r="AD191" s="185"/>
      <c r="AE191" s="185"/>
      <c r="AF191" s="185"/>
      <c r="AG191" s="185"/>
      <c r="AH191" s="185"/>
      <c r="AI191" s="185"/>
    </row>
    <row r="192" spans="2:35" ht="24" customHeight="1">
      <c r="B192" s="214" t="s">
        <v>1044</v>
      </c>
      <c r="C192" s="207" t="s">
        <v>346</v>
      </c>
      <c r="D192" s="208" t="s">
        <v>1045</v>
      </c>
      <c r="E192" s="207" t="s">
        <v>358</v>
      </c>
      <c r="F192" s="207" t="s">
        <v>759</v>
      </c>
      <c r="G192" s="215" t="s">
        <v>1046</v>
      </c>
      <c r="H192" s="215" t="s">
        <v>1047</v>
      </c>
      <c r="I192" s="207" t="s">
        <v>64</v>
      </c>
      <c r="J192" s="207" t="s">
        <v>64</v>
      </c>
      <c r="K192" s="207">
        <v>197908.57993568518</v>
      </c>
      <c r="L192" s="246">
        <v>0.19790857993568517</v>
      </c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</row>
    <row r="193" spans="2:35" ht="24" customHeight="1">
      <c r="B193" s="228" t="s">
        <v>1048</v>
      </c>
      <c r="C193" s="229" t="s">
        <v>363</v>
      </c>
      <c r="D193" s="208" t="s">
        <v>1049</v>
      </c>
      <c r="E193" s="229" t="s">
        <v>1040</v>
      </c>
      <c r="F193" s="229" t="s">
        <v>1041</v>
      </c>
      <c r="G193" s="227" t="s">
        <v>1050</v>
      </c>
      <c r="H193" s="227" t="s">
        <v>1051</v>
      </c>
      <c r="I193" s="207" t="s">
        <v>64</v>
      </c>
      <c r="J193" s="207" t="s">
        <v>64</v>
      </c>
      <c r="K193" s="207">
        <v>195770.545524963</v>
      </c>
      <c r="L193" s="246">
        <v>0.19577054552496301</v>
      </c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  <c r="AA193" s="185"/>
      <c r="AB193" s="185"/>
      <c r="AC193" s="185"/>
      <c r="AD193" s="185"/>
      <c r="AE193" s="185"/>
      <c r="AF193" s="185"/>
      <c r="AG193" s="185"/>
      <c r="AH193" s="185"/>
      <c r="AI193" s="185"/>
    </row>
    <row r="194" spans="2:35" ht="24" customHeight="1">
      <c r="B194" s="212" t="s">
        <v>1052</v>
      </c>
      <c r="C194" s="207" t="s">
        <v>346</v>
      </c>
      <c r="D194" s="208" t="s">
        <v>1053</v>
      </c>
      <c r="E194" s="207" t="s">
        <v>348</v>
      </c>
      <c r="F194" s="207" t="s">
        <v>572</v>
      </c>
      <c r="G194" s="215" t="s">
        <v>1054</v>
      </c>
      <c r="H194" s="215" t="s">
        <v>1055</v>
      </c>
      <c r="I194" s="207" t="s">
        <v>64</v>
      </c>
      <c r="J194" s="207" t="s">
        <v>64</v>
      </c>
      <c r="K194" s="207">
        <v>188282.97551815599</v>
      </c>
      <c r="L194" s="246">
        <v>0.18828297551815598</v>
      </c>
      <c r="M194" s="185"/>
      <c r="N194" s="185"/>
      <c r="O194" s="185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  <c r="Z194" s="185"/>
      <c r="AA194" s="185"/>
      <c r="AB194" s="185"/>
      <c r="AC194" s="185"/>
      <c r="AD194" s="185"/>
      <c r="AE194" s="185"/>
      <c r="AF194" s="185"/>
      <c r="AG194" s="185"/>
      <c r="AH194" s="185"/>
      <c r="AI194" s="185"/>
    </row>
    <row r="195" spans="2:35" ht="24" customHeight="1">
      <c r="B195" s="214" t="s">
        <v>1056</v>
      </c>
      <c r="C195" s="207" t="s">
        <v>346</v>
      </c>
      <c r="D195" s="208" t="s">
        <v>1057</v>
      </c>
      <c r="E195" s="207" t="s">
        <v>358</v>
      </c>
      <c r="F195" s="207" t="s">
        <v>460</v>
      </c>
      <c r="G195" s="215" t="s">
        <v>1058</v>
      </c>
      <c r="H195" s="215" t="s">
        <v>1059</v>
      </c>
      <c r="I195" s="207" t="s">
        <v>64</v>
      </c>
      <c r="J195" s="207" t="s">
        <v>64</v>
      </c>
      <c r="K195" s="207">
        <v>183667.0296457996</v>
      </c>
      <c r="L195" s="246">
        <v>0.18366702964579959</v>
      </c>
      <c r="M195" s="185"/>
      <c r="N195" s="185"/>
      <c r="O195" s="185"/>
      <c r="P195" s="185"/>
      <c r="Q195" s="185"/>
      <c r="R195" s="185"/>
      <c r="S195" s="185"/>
      <c r="T195" s="185"/>
      <c r="U195" s="185"/>
      <c r="V195" s="185"/>
      <c r="W195" s="185"/>
      <c r="X195" s="185"/>
      <c r="Y195" s="185"/>
      <c r="Z195" s="185"/>
      <c r="AA195" s="185"/>
      <c r="AB195" s="185"/>
      <c r="AC195" s="185"/>
      <c r="AD195" s="185"/>
      <c r="AE195" s="185"/>
      <c r="AF195" s="185"/>
      <c r="AG195" s="185"/>
      <c r="AH195" s="185"/>
      <c r="AI195" s="185"/>
    </row>
    <row r="196" spans="2:35" ht="24" customHeight="1">
      <c r="B196" s="214" t="s">
        <v>1060</v>
      </c>
      <c r="C196" s="207" t="s">
        <v>346</v>
      </c>
      <c r="D196" s="208" t="s">
        <v>1061</v>
      </c>
      <c r="E196" s="207" t="s">
        <v>1062</v>
      </c>
      <c r="F196" s="207" t="s">
        <v>1063</v>
      </c>
      <c r="G196" s="215" t="s">
        <v>1064</v>
      </c>
      <c r="H196" s="227" t="s">
        <v>1065</v>
      </c>
      <c r="I196" s="207" t="s">
        <v>64</v>
      </c>
      <c r="J196" s="207" t="s">
        <v>64</v>
      </c>
      <c r="K196" s="207">
        <v>182361.52207591015</v>
      </c>
      <c r="L196" s="246">
        <v>0.18236152207591014</v>
      </c>
      <c r="M196" s="185"/>
      <c r="N196" s="185"/>
      <c r="O196" s="185"/>
      <c r="P196" s="185"/>
      <c r="Q196" s="185"/>
      <c r="R196" s="185"/>
      <c r="S196" s="185"/>
      <c r="T196" s="185"/>
      <c r="U196" s="185"/>
      <c r="V196" s="185"/>
      <c r="W196" s="185"/>
      <c r="X196" s="185"/>
      <c r="Y196" s="185"/>
      <c r="Z196" s="185"/>
      <c r="AA196" s="185"/>
      <c r="AB196" s="185"/>
      <c r="AC196" s="185"/>
      <c r="AD196" s="185"/>
      <c r="AE196" s="185"/>
      <c r="AF196" s="185"/>
      <c r="AG196" s="185"/>
      <c r="AH196" s="185"/>
      <c r="AI196" s="185"/>
    </row>
    <row r="197" spans="2:35" ht="24" customHeight="1">
      <c r="B197" s="212" t="s">
        <v>1066</v>
      </c>
      <c r="C197" s="207" t="s">
        <v>346</v>
      </c>
      <c r="D197" s="208" t="s">
        <v>1067</v>
      </c>
      <c r="E197" s="207" t="s">
        <v>358</v>
      </c>
      <c r="F197" s="207" t="s">
        <v>1068</v>
      </c>
      <c r="G197" s="215" t="s">
        <v>1069</v>
      </c>
      <c r="H197" s="215" t="s">
        <v>1070</v>
      </c>
      <c r="I197" s="207" t="s">
        <v>64</v>
      </c>
      <c r="J197" s="207" t="s">
        <v>64</v>
      </c>
      <c r="K197" s="207">
        <v>182259.3431683215</v>
      </c>
      <c r="L197" s="246">
        <v>0.18225934316832151</v>
      </c>
      <c r="M197" s="185"/>
      <c r="N197" s="185"/>
      <c r="O197" s="185"/>
      <c r="P197" s="185"/>
      <c r="Q197" s="185"/>
      <c r="R197" s="185"/>
      <c r="S197" s="185"/>
      <c r="T197" s="185"/>
      <c r="U197" s="185"/>
      <c r="V197" s="185"/>
      <c r="W197" s="185"/>
      <c r="X197" s="185"/>
      <c r="Y197" s="185"/>
      <c r="Z197" s="185"/>
      <c r="AA197" s="185"/>
      <c r="AB197" s="185"/>
      <c r="AC197" s="185"/>
      <c r="AD197" s="185"/>
      <c r="AE197" s="185"/>
      <c r="AF197" s="185"/>
      <c r="AG197" s="185"/>
      <c r="AH197" s="185"/>
      <c r="AI197" s="185"/>
    </row>
    <row r="198" spans="2:35" ht="24" customHeight="1">
      <c r="B198" s="214" t="s">
        <v>1071</v>
      </c>
      <c r="C198" s="207" t="s">
        <v>346</v>
      </c>
      <c r="D198" s="208" t="s">
        <v>1072</v>
      </c>
      <c r="E198" s="207" t="s">
        <v>358</v>
      </c>
      <c r="F198" s="207" t="s">
        <v>1073</v>
      </c>
      <c r="G198" s="215" t="s">
        <v>1074</v>
      </c>
      <c r="H198" s="215" t="s">
        <v>1075</v>
      </c>
      <c r="I198" s="207" t="s">
        <v>64</v>
      </c>
      <c r="J198" s="207" t="s">
        <v>64</v>
      </c>
      <c r="K198" s="207">
        <v>180697.14574091026</v>
      </c>
      <c r="L198" s="246">
        <v>0.18069714574091025</v>
      </c>
      <c r="M198" s="185"/>
      <c r="N198" s="185"/>
      <c r="O198" s="185"/>
      <c r="P198" s="185"/>
      <c r="Q198" s="185"/>
      <c r="R198" s="185"/>
      <c r="S198" s="185"/>
      <c r="T198" s="185"/>
      <c r="U198" s="185"/>
      <c r="V198" s="185"/>
      <c r="W198" s="185"/>
      <c r="X198" s="185"/>
      <c r="Y198" s="185"/>
      <c r="Z198" s="185"/>
      <c r="AA198" s="185"/>
      <c r="AB198" s="185"/>
      <c r="AC198" s="185"/>
      <c r="AD198" s="185"/>
      <c r="AE198" s="185"/>
      <c r="AF198" s="185"/>
      <c r="AG198" s="185"/>
      <c r="AH198" s="185"/>
      <c r="AI198" s="185"/>
    </row>
    <row r="199" spans="2:35" ht="24" customHeight="1">
      <c r="B199" s="214" t="s">
        <v>1076</v>
      </c>
      <c r="C199" s="207" t="s">
        <v>346</v>
      </c>
      <c r="D199" s="208" t="s">
        <v>1077</v>
      </c>
      <c r="E199" s="207" t="s">
        <v>348</v>
      </c>
      <c r="F199" s="207" t="s">
        <v>572</v>
      </c>
      <c r="G199" s="215" t="s">
        <v>1078</v>
      </c>
      <c r="H199" s="227" t="s">
        <v>1079</v>
      </c>
      <c r="I199" s="207" t="s">
        <v>64</v>
      </c>
      <c r="J199" s="207" t="s">
        <v>64</v>
      </c>
      <c r="K199" s="207">
        <v>180592.32084594975</v>
      </c>
      <c r="L199" s="246">
        <v>0.18059232084594976</v>
      </c>
      <c r="M199" s="185"/>
      <c r="N199" s="185"/>
      <c r="O199" s="185"/>
      <c r="P199" s="185"/>
      <c r="Q199" s="185"/>
      <c r="R199" s="185"/>
      <c r="S199" s="185"/>
      <c r="T199" s="185"/>
      <c r="U199" s="185"/>
      <c r="V199" s="185"/>
      <c r="W199" s="185"/>
      <c r="X199" s="185"/>
      <c r="Y199" s="185"/>
      <c r="Z199" s="185"/>
      <c r="AA199" s="185"/>
      <c r="AB199" s="185"/>
      <c r="AC199" s="185"/>
      <c r="AD199" s="185"/>
      <c r="AE199" s="185"/>
      <c r="AF199" s="185"/>
      <c r="AG199" s="185"/>
      <c r="AH199" s="185"/>
      <c r="AI199" s="185"/>
    </row>
    <row r="200" spans="2:35" ht="24" customHeight="1">
      <c r="B200" s="212" t="s">
        <v>1080</v>
      </c>
      <c r="C200" s="207" t="s">
        <v>195</v>
      </c>
      <c r="D200" s="208" t="s">
        <v>1081</v>
      </c>
      <c r="E200" s="207" t="s">
        <v>348</v>
      </c>
      <c r="F200" s="207" t="s">
        <v>572</v>
      </c>
      <c r="G200" s="215" t="s">
        <v>1082</v>
      </c>
      <c r="H200" s="223" t="s">
        <v>506</v>
      </c>
      <c r="I200" s="207" t="s">
        <v>64</v>
      </c>
      <c r="J200" s="207" t="s">
        <v>64</v>
      </c>
      <c r="K200" s="207">
        <v>178698.20200455366</v>
      </c>
      <c r="L200" s="246">
        <v>0.17869820200455366</v>
      </c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  <c r="AA200" s="185"/>
      <c r="AB200" s="185"/>
      <c r="AC200" s="185"/>
      <c r="AD200" s="185"/>
      <c r="AE200" s="185"/>
      <c r="AF200" s="185"/>
      <c r="AG200" s="185"/>
      <c r="AH200" s="185"/>
      <c r="AI200" s="185"/>
    </row>
    <row r="201" spans="2:35" ht="24" customHeight="1">
      <c r="B201" s="214" t="s">
        <v>1083</v>
      </c>
      <c r="C201" s="207" t="s">
        <v>346</v>
      </c>
      <c r="D201" s="208" t="s">
        <v>1084</v>
      </c>
      <c r="E201" s="207" t="s">
        <v>358</v>
      </c>
      <c r="F201" s="207" t="s">
        <v>517</v>
      </c>
      <c r="G201" s="215" t="s">
        <v>1012</v>
      </c>
      <c r="H201" s="215" t="s">
        <v>1085</v>
      </c>
      <c r="I201" s="207" t="s">
        <v>64</v>
      </c>
      <c r="J201" s="207" t="s">
        <v>64</v>
      </c>
      <c r="K201" s="207">
        <v>178394.47926202379</v>
      </c>
      <c r="L201" s="246">
        <v>0.17839447926202379</v>
      </c>
      <c r="M201" s="185"/>
      <c r="N201" s="185"/>
      <c r="O201" s="185"/>
      <c r="P201" s="185"/>
      <c r="Q201" s="185"/>
      <c r="R201" s="185"/>
      <c r="S201" s="185"/>
      <c r="T201" s="185"/>
      <c r="U201" s="185"/>
      <c r="V201" s="185"/>
      <c r="W201" s="185"/>
      <c r="X201" s="185"/>
      <c r="Y201" s="185"/>
      <c r="Z201" s="185"/>
      <c r="AA201" s="185"/>
      <c r="AB201" s="185"/>
      <c r="AC201" s="185"/>
      <c r="AD201" s="185"/>
      <c r="AE201" s="185"/>
      <c r="AF201" s="185"/>
      <c r="AG201" s="185"/>
      <c r="AH201" s="185"/>
      <c r="AI201" s="185"/>
    </row>
    <row r="202" spans="2:35" ht="24" customHeight="1">
      <c r="B202" s="212" t="s">
        <v>1086</v>
      </c>
      <c r="C202" s="207" t="s">
        <v>346</v>
      </c>
      <c r="D202" s="208" t="s">
        <v>1087</v>
      </c>
      <c r="E202" s="207" t="s">
        <v>358</v>
      </c>
      <c r="F202" s="207" t="s">
        <v>424</v>
      </c>
      <c r="G202" s="215" t="s">
        <v>1088</v>
      </c>
      <c r="H202" s="215" t="s">
        <v>1089</v>
      </c>
      <c r="I202" s="207" t="s">
        <v>64</v>
      </c>
      <c r="J202" s="207" t="s">
        <v>64</v>
      </c>
      <c r="K202" s="207">
        <v>176556.15860385419</v>
      </c>
      <c r="L202" s="246">
        <v>0.17655615860385418</v>
      </c>
      <c r="M202" s="185"/>
      <c r="N202" s="185"/>
      <c r="O202" s="185"/>
      <c r="P202" s="185"/>
      <c r="Q202" s="185"/>
      <c r="R202" s="185"/>
      <c r="S202" s="185"/>
      <c r="T202" s="185"/>
      <c r="U202" s="185"/>
      <c r="V202" s="185"/>
      <c r="W202" s="185"/>
      <c r="X202" s="185"/>
      <c r="Y202" s="185"/>
      <c r="Z202" s="185"/>
      <c r="AA202" s="185"/>
      <c r="AB202" s="185"/>
      <c r="AC202" s="185"/>
      <c r="AD202" s="185"/>
      <c r="AE202" s="185"/>
      <c r="AF202" s="185"/>
      <c r="AG202" s="185"/>
      <c r="AH202" s="185"/>
      <c r="AI202" s="185"/>
    </row>
    <row r="203" spans="2:35" ht="24" customHeight="1">
      <c r="B203" s="213" t="s">
        <v>1090</v>
      </c>
      <c r="C203" s="207" t="s">
        <v>346</v>
      </c>
      <c r="D203" s="208" t="s">
        <v>1091</v>
      </c>
      <c r="E203" s="207" t="s">
        <v>348</v>
      </c>
      <c r="F203" s="207" t="s">
        <v>348</v>
      </c>
      <c r="G203" s="215" t="s">
        <v>1092</v>
      </c>
      <c r="H203" s="223" t="s">
        <v>506</v>
      </c>
      <c r="I203" s="207" t="s">
        <v>64</v>
      </c>
      <c r="J203" s="207" t="s">
        <v>64</v>
      </c>
      <c r="K203" s="207">
        <v>172939.98075252914</v>
      </c>
      <c r="L203" s="246">
        <v>0.17293998075252914</v>
      </c>
      <c r="M203" s="185"/>
      <c r="N203" s="185"/>
      <c r="O203" s="185"/>
      <c r="P203" s="185"/>
      <c r="Q203" s="185"/>
      <c r="R203" s="185"/>
      <c r="S203" s="185"/>
      <c r="T203" s="185"/>
      <c r="U203" s="185"/>
      <c r="V203" s="185"/>
      <c r="W203" s="185"/>
      <c r="X203" s="185"/>
      <c r="Y203" s="185"/>
      <c r="Z203" s="185"/>
      <c r="AA203" s="185"/>
      <c r="AB203" s="185"/>
      <c r="AC203" s="185"/>
      <c r="AD203" s="185"/>
      <c r="AE203" s="185"/>
      <c r="AF203" s="185"/>
      <c r="AG203" s="185"/>
      <c r="AH203" s="185"/>
      <c r="AI203" s="185"/>
    </row>
    <row r="204" spans="2:35" ht="24" customHeight="1">
      <c r="B204" s="214" t="s">
        <v>1093</v>
      </c>
      <c r="C204" s="207" t="s">
        <v>363</v>
      </c>
      <c r="D204" s="208" t="s">
        <v>1094</v>
      </c>
      <c r="E204" s="207" t="s">
        <v>1040</v>
      </c>
      <c r="F204" s="207" t="s">
        <v>1095</v>
      </c>
      <c r="G204" s="215" t="s">
        <v>1096</v>
      </c>
      <c r="H204" s="215" t="s">
        <v>1097</v>
      </c>
      <c r="I204" s="207" t="s">
        <v>64</v>
      </c>
      <c r="J204" s="207" t="s">
        <v>64</v>
      </c>
      <c r="K204" s="207">
        <v>170926.24099241837</v>
      </c>
      <c r="L204" s="246">
        <v>0.17092624099241838</v>
      </c>
      <c r="M204" s="185"/>
      <c r="N204" s="185"/>
      <c r="O204" s="185"/>
      <c r="P204" s="185"/>
      <c r="Q204" s="185"/>
      <c r="R204" s="185"/>
      <c r="S204" s="185"/>
      <c r="T204" s="185"/>
      <c r="U204" s="185"/>
      <c r="V204" s="185"/>
      <c r="W204" s="185"/>
      <c r="X204" s="185"/>
      <c r="Y204" s="185"/>
      <c r="Z204" s="185"/>
      <c r="AA204" s="185"/>
      <c r="AB204" s="185"/>
      <c r="AC204" s="185"/>
      <c r="AD204" s="185"/>
      <c r="AE204" s="185"/>
      <c r="AF204" s="185"/>
      <c r="AG204" s="185"/>
      <c r="AH204" s="185"/>
      <c r="AI204" s="185"/>
    </row>
    <row r="205" spans="2:35" ht="24" customHeight="1">
      <c r="B205" s="214" t="s">
        <v>1098</v>
      </c>
      <c r="C205" s="207" t="s">
        <v>363</v>
      </c>
      <c r="D205" s="208" t="s">
        <v>1099</v>
      </c>
      <c r="E205" s="207"/>
      <c r="F205" s="207"/>
      <c r="G205" s="215" t="s">
        <v>1100</v>
      </c>
      <c r="H205" s="215" t="s">
        <v>1101</v>
      </c>
      <c r="I205" s="207" t="s">
        <v>64</v>
      </c>
      <c r="J205" s="207" t="s">
        <v>64</v>
      </c>
      <c r="K205" s="207">
        <v>170628.13487313056</v>
      </c>
      <c r="L205" s="246">
        <v>0.17062813487313055</v>
      </c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185"/>
      <c r="X205" s="185"/>
      <c r="Y205" s="185"/>
      <c r="Z205" s="185"/>
      <c r="AA205" s="185"/>
      <c r="AB205" s="185"/>
      <c r="AC205" s="185"/>
      <c r="AD205" s="185"/>
      <c r="AE205" s="185"/>
      <c r="AF205" s="185"/>
      <c r="AG205" s="185"/>
      <c r="AH205" s="185"/>
      <c r="AI205" s="185"/>
    </row>
    <row r="206" spans="2:35" ht="24" customHeight="1">
      <c r="B206" s="212" t="s">
        <v>1102</v>
      </c>
      <c r="C206" s="207" t="s">
        <v>346</v>
      </c>
      <c r="D206" s="208" t="s">
        <v>1103</v>
      </c>
      <c r="E206" s="207" t="s">
        <v>348</v>
      </c>
      <c r="F206" s="207" t="s">
        <v>572</v>
      </c>
      <c r="G206" s="215" t="s">
        <v>1104</v>
      </c>
      <c r="H206" s="224" t="s">
        <v>506</v>
      </c>
      <c r="I206" s="207" t="s">
        <v>64</v>
      </c>
      <c r="J206" s="207" t="s">
        <v>64</v>
      </c>
      <c r="K206" s="207">
        <v>165249.53465718374</v>
      </c>
      <c r="L206" s="246">
        <v>0.16524953465718376</v>
      </c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5"/>
      <c r="AA206" s="185"/>
      <c r="AB206" s="185"/>
      <c r="AC206" s="185"/>
      <c r="AD206" s="185"/>
      <c r="AE206" s="185"/>
      <c r="AF206" s="185"/>
      <c r="AG206" s="185"/>
      <c r="AH206" s="185"/>
      <c r="AI206" s="185"/>
    </row>
    <row r="207" spans="2:35" ht="24" customHeight="1">
      <c r="B207" s="214" t="s">
        <v>1105</v>
      </c>
      <c r="C207" s="207" t="s">
        <v>346</v>
      </c>
      <c r="D207" s="208" t="s">
        <v>1106</v>
      </c>
      <c r="E207" s="207" t="s">
        <v>741</v>
      </c>
      <c r="F207" s="207" t="s">
        <v>1107</v>
      </c>
      <c r="G207" s="215" t="s">
        <v>1108</v>
      </c>
      <c r="H207" s="224" t="s">
        <v>506</v>
      </c>
      <c r="I207" s="207" t="s">
        <v>64</v>
      </c>
      <c r="J207" s="207" t="s">
        <v>64</v>
      </c>
      <c r="K207" s="207">
        <v>162958.77402999788</v>
      </c>
      <c r="L207" s="246">
        <v>0.16295877402999787</v>
      </c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  <c r="X207" s="185"/>
      <c r="Y207" s="185"/>
      <c r="Z207" s="185"/>
      <c r="AA207" s="185"/>
      <c r="AB207" s="185"/>
      <c r="AC207" s="185"/>
      <c r="AD207" s="185"/>
      <c r="AE207" s="185"/>
      <c r="AF207" s="185"/>
      <c r="AG207" s="185"/>
      <c r="AH207" s="185"/>
      <c r="AI207" s="185"/>
    </row>
    <row r="208" spans="2:35" ht="24" customHeight="1">
      <c r="B208" s="214" t="s">
        <v>1109</v>
      </c>
      <c r="C208" s="207" t="s">
        <v>363</v>
      </c>
      <c r="D208" s="208" t="s">
        <v>1110</v>
      </c>
      <c r="E208" s="207" t="s">
        <v>1040</v>
      </c>
      <c r="F208" s="207" t="s">
        <v>1041</v>
      </c>
      <c r="G208" s="215" t="s">
        <v>1111</v>
      </c>
      <c r="H208" s="215" t="s">
        <v>1112</v>
      </c>
      <c r="I208" s="207" t="s">
        <v>64</v>
      </c>
      <c r="J208" s="207" t="s">
        <v>64</v>
      </c>
      <c r="K208" s="207">
        <v>161145.71743773911</v>
      </c>
      <c r="L208" s="246">
        <v>0.16114571743773912</v>
      </c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185"/>
      <c r="X208" s="185"/>
      <c r="Y208" s="185"/>
      <c r="Z208" s="185"/>
      <c r="AA208" s="185"/>
      <c r="AB208" s="185"/>
      <c r="AC208" s="185"/>
      <c r="AD208" s="185"/>
      <c r="AE208" s="185"/>
      <c r="AF208" s="185"/>
      <c r="AG208" s="185"/>
      <c r="AH208" s="185"/>
      <c r="AI208" s="185"/>
    </row>
    <row r="209" spans="2:35" ht="24" customHeight="1">
      <c r="B209" s="214" t="s">
        <v>1113</v>
      </c>
      <c r="C209" s="207" t="s">
        <v>346</v>
      </c>
      <c r="D209" s="208" t="s">
        <v>1114</v>
      </c>
      <c r="E209" s="207" t="s">
        <v>358</v>
      </c>
      <c r="F209" s="207" t="s">
        <v>396</v>
      </c>
      <c r="G209" s="215" t="s">
        <v>1115</v>
      </c>
      <c r="H209" s="215" t="s">
        <v>1116</v>
      </c>
      <c r="I209" s="207" t="s">
        <v>64</v>
      </c>
      <c r="J209" s="207" t="s">
        <v>64</v>
      </c>
      <c r="K209" s="207">
        <v>159671.38229702134</v>
      </c>
      <c r="L209" s="246">
        <v>0.15967138229702132</v>
      </c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  <c r="X209" s="185"/>
      <c r="Y209" s="185"/>
      <c r="Z209" s="185"/>
      <c r="AA209" s="185"/>
      <c r="AB209" s="185"/>
      <c r="AC209" s="185"/>
      <c r="AD209" s="185"/>
      <c r="AE209" s="185"/>
      <c r="AF209" s="185"/>
      <c r="AG209" s="185"/>
      <c r="AH209" s="185"/>
      <c r="AI209" s="185"/>
    </row>
    <row r="210" spans="2:35" ht="24" customHeight="1">
      <c r="B210" s="212" t="s">
        <v>1117</v>
      </c>
      <c r="C210" s="207" t="s">
        <v>195</v>
      </c>
      <c r="D210" s="208" t="s">
        <v>1118</v>
      </c>
      <c r="E210" s="207" t="s">
        <v>195</v>
      </c>
      <c r="F210" s="207" t="s">
        <v>195</v>
      </c>
      <c r="G210" s="215"/>
      <c r="H210" s="224" t="s">
        <v>506</v>
      </c>
      <c r="I210" s="207" t="s">
        <v>64</v>
      </c>
      <c r="J210" s="207" t="s">
        <v>64</v>
      </c>
      <c r="K210" s="207">
        <v>152292.43473464306</v>
      </c>
      <c r="L210" s="246">
        <v>0.15229243473464305</v>
      </c>
      <c r="M210" s="185"/>
      <c r="N210" s="185"/>
      <c r="O210" s="185"/>
      <c r="P210" s="185"/>
      <c r="Q210" s="185"/>
      <c r="R210" s="185"/>
      <c r="S210" s="185"/>
      <c r="T210" s="185"/>
      <c r="U210" s="185"/>
      <c r="V210" s="185"/>
      <c r="W210" s="185"/>
      <c r="X210" s="185"/>
      <c r="Y210" s="185"/>
      <c r="Z210" s="185"/>
      <c r="AA210" s="185"/>
      <c r="AB210" s="185"/>
      <c r="AC210" s="185"/>
      <c r="AD210" s="185"/>
      <c r="AE210" s="185"/>
      <c r="AF210" s="185"/>
      <c r="AG210" s="185"/>
      <c r="AH210" s="185"/>
      <c r="AI210" s="185"/>
    </row>
    <row r="211" spans="2:35" ht="24" customHeight="1">
      <c r="B211" s="214" t="s">
        <v>1119</v>
      </c>
      <c r="C211" s="207" t="s">
        <v>346</v>
      </c>
      <c r="D211" s="208" t="s">
        <v>1120</v>
      </c>
      <c r="E211" s="207" t="s">
        <v>741</v>
      </c>
      <c r="F211" s="207" t="s">
        <v>742</v>
      </c>
      <c r="G211" s="215"/>
      <c r="H211" s="224" t="s">
        <v>506</v>
      </c>
      <c r="I211" s="207" t="s">
        <v>64</v>
      </c>
      <c r="J211" s="207" t="s">
        <v>64</v>
      </c>
      <c r="K211" s="207">
        <v>147935.3924606248</v>
      </c>
      <c r="L211" s="246">
        <v>0.14793539246062481</v>
      </c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  <c r="X211" s="185"/>
      <c r="Y211" s="185"/>
      <c r="Z211" s="185"/>
      <c r="AA211" s="185"/>
      <c r="AB211" s="185"/>
      <c r="AC211" s="185"/>
      <c r="AD211" s="185"/>
      <c r="AE211" s="185"/>
      <c r="AF211" s="185"/>
      <c r="AG211" s="185"/>
      <c r="AH211" s="185"/>
      <c r="AI211" s="185"/>
    </row>
    <row r="212" spans="2:35" ht="24" customHeight="1">
      <c r="B212" s="214" t="s">
        <v>1121</v>
      </c>
      <c r="C212" s="207" t="s">
        <v>346</v>
      </c>
      <c r="D212" s="208" t="s">
        <v>1122</v>
      </c>
      <c r="E212" s="207" t="s">
        <v>1123</v>
      </c>
      <c r="F212" s="207" t="s">
        <v>1124</v>
      </c>
      <c r="G212" s="215" t="s">
        <v>1125</v>
      </c>
      <c r="H212" s="215" t="s">
        <v>1126</v>
      </c>
      <c r="I212" s="207" t="s">
        <v>64</v>
      </c>
      <c r="J212" s="207" t="s">
        <v>64</v>
      </c>
      <c r="K212" s="207">
        <v>147484.03917564487</v>
      </c>
      <c r="L212" s="246">
        <v>0.14748403917564487</v>
      </c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  <c r="AA212" s="185"/>
      <c r="AB212" s="185"/>
      <c r="AC212" s="185"/>
      <c r="AD212" s="185"/>
      <c r="AE212" s="185"/>
      <c r="AF212" s="185"/>
      <c r="AG212" s="185"/>
      <c r="AH212" s="185"/>
      <c r="AI212" s="185"/>
    </row>
    <row r="213" spans="2:35" ht="24" customHeight="1">
      <c r="B213" s="214" t="s">
        <v>1127</v>
      </c>
      <c r="C213" s="207" t="s">
        <v>346</v>
      </c>
      <c r="D213" s="208" t="s">
        <v>1128</v>
      </c>
      <c r="E213" s="207" t="s">
        <v>358</v>
      </c>
      <c r="F213" s="207" t="s">
        <v>1124</v>
      </c>
      <c r="G213" s="215" t="s">
        <v>1129</v>
      </c>
      <c r="H213" s="215" t="s">
        <v>1130</v>
      </c>
      <c r="I213" s="207" t="s">
        <v>64</v>
      </c>
      <c r="J213" s="207" t="s">
        <v>64</v>
      </c>
      <c r="K213" s="207">
        <v>140983.73353989155</v>
      </c>
      <c r="L213" s="246">
        <v>0.14098373353989155</v>
      </c>
      <c r="M213" s="185"/>
      <c r="N213" s="185"/>
      <c r="O213" s="185"/>
      <c r="P213" s="185"/>
      <c r="Q213" s="185"/>
      <c r="R213" s="185"/>
      <c r="S213" s="185"/>
      <c r="T213" s="185"/>
      <c r="U213" s="185"/>
      <c r="V213" s="185"/>
      <c r="W213" s="185"/>
      <c r="X213" s="185"/>
      <c r="Y213" s="185"/>
      <c r="Z213" s="185"/>
      <c r="AA213" s="185"/>
      <c r="AB213" s="185"/>
      <c r="AC213" s="185"/>
      <c r="AD213" s="185"/>
      <c r="AE213" s="185"/>
      <c r="AF213" s="185"/>
      <c r="AG213" s="185"/>
      <c r="AH213" s="185"/>
      <c r="AI213" s="185"/>
    </row>
    <row r="214" spans="2:35" ht="24" customHeight="1">
      <c r="B214" s="214" t="s">
        <v>1131</v>
      </c>
      <c r="C214" s="207" t="s">
        <v>346</v>
      </c>
      <c r="D214" s="208" t="s">
        <v>1132</v>
      </c>
      <c r="E214" s="207" t="s">
        <v>1133</v>
      </c>
      <c r="F214" s="207" t="s">
        <v>572</v>
      </c>
      <c r="G214" s="232" t="s">
        <v>1134</v>
      </c>
      <c r="H214" s="215" t="s">
        <v>1135</v>
      </c>
      <c r="I214" s="207" t="s">
        <v>64</v>
      </c>
      <c r="J214" s="207" t="s">
        <v>64</v>
      </c>
      <c r="K214" s="207">
        <v>139993.10295049642</v>
      </c>
      <c r="L214" s="246">
        <v>0.13999310295049641</v>
      </c>
      <c r="M214" s="185"/>
      <c r="N214" s="185"/>
      <c r="O214" s="185"/>
      <c r="P214" s="185"/>
      <c r="Q214" s="185"/>
      <c r="R214" s="185"/>
      <c r="S214" s="185"/>
      <c r="T214" s="185"/>
      <c r="U214" s="185"/>
      <c r="V214" s="185"/>
      <c r="W214" s="185"/>
      <c r="X214" s="185"/>
      <c r="Y214" s="185"/>
      <c r="Z214" s="185"/>
      <c r="AA214" s="185"/>
      <c r="AB214" s="185"/>
      <c r="AC214" s="185"/>
      <c r="AD214" s="185"/>
      <c r="AE214" s="185"/>
      <c r="AF214" s="185"/>
      <c r="AG214" s="185"/>
      <c r="AH214" s="185"/>
      <c r="AI214" s="185"/>
    </row>
    <row r="215" spans="2:35" ht="24" customHeight="1">
      <c r="B215" s="212" t="s">
        <v>1136</v>
      </c>
      <c r="C215" s="207" t="s">
        <v>195</v>
      </c>
      <c r="D215" s="208" t="s">
        <v>1137</v>
      </c>
      <c r="E215" s="207" t="s">
        <v>348</v>
      </c>
      <c r="F215" s="207" t="s">
        <v>572</v>
      </c>
      <c r="G215" s="211"/>
      <c r="H215" s="224" t="s">
        <v>506</v>
      </c>
      <c r="I215" s="207" t="s">
        <v>64</v>
      </c>
      <c r="J215" s="207" t="s">
        <v>64</v>
      </c>
      <c r="K215" s="207">
        <v>137770.99241837428</v>
      </c>
      <c r="L215" s="246">
        <v>0.13777099241837429</v>
      </c>
      <c r="M215" s="185"/>
      <c r="N215" s="185"/>
      <c r="O215" s="185"/>
      <c r="P215" s="185"/>
      <c r="Q215" s="185"/>
      <c r="R215" s="185"/>
      <c r="S215" s="185"/>
      <c r="T215" s="185"/>
      <c r="U215" s="185"/>
      <c r="V215" s="185"/>
      <c r="W215" s="185"/>
      <c r="X215" s="185"/>
      <c r="Y215" s="185"/>
      <c r="Z215" s="185"/>
      <c r="AA215" s="185"/>
      <c r="AB215" s="185"/>
      <c r="AC215" s="185"/>
      <c r="AD215" s="185"/>
      <c r="AE215" s="185"/>
      <c r="AF215" s="185"/>
      <c r="AG215" s="185"/>
      <c r="AH215" s="185"/>
      <c r="AI215" s="185"/>
    </row>
    <row r="216" spans="2:35" ht="24" customHeight="1">
      <c r="B216" s="212" t="s">
        <v>1138</v>
      </c>
      <c r="C216" s="207" t="s">
        <v>346</v>
      </c>
      <c r="D216" s="208" t="s">
        <v>1139</v>
      </c>
      <c r="E216" s="207" t="s">
        <v>348</v>
      </c>
      <c r="F216" s="207" t="s">
        <v>572</v>
      </c>
      <c r="G216" s="215" t="s">
        <v>1140</v>
      </c>
      <c r="H216" s="215" t="s">
        <v>1141</v>
      </c>
      <c r="I216" s="207" t="s">
        <v>64</v>
      </c>
      <c r="J216" s="207" t="s">
        <v>64</v>
      </c>
      <c r="K216" s="207">
        <v>137275.49498861586</v>
      </c>
      <c r="L216" s="246">
        <v>0.13727549498861585</v>
      </c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</row>
    <row r="217" spans="2:35" ht="24" customHeight="1">
      <c r="B217" s="214" t="s">
        <v>1142</v>
      </c>
      <c r="C217" s="207" t="s">
        <v>346</v>
      </c>
      <c r="D217" s="208" t="s">
        <v>1143</v>
      </c>
      <c r="E217" s="207" t="s">
        <v>348</v>
      </c>
      <c r="F217" s="207" t="s">
        <v>572</v>
      </c>
      <c r="G217" s="215" t="s">
        <v>1144</v>
      </c>
      <c r="H217" s="227" t="s">
        <v>1145</v>
      </c>
      <c r="I217" s="207" t="s">
        <v>64</v>
      </c>
      <c r="J217" s="207" t="s">
        <v>64</v>
      </c>
      <c r="K217" s="207">
        <v>133315.2960824355</v>
      </c>
      <c r="L217" s="246">
        <v>0.1333152960824355</v>
      </c>
      <c r="M217" s="185"/>
      <c r="N217" s="185"/>
      <c r="O217" s="185"/>
      <c r="P217" s="185"/>
      <c r="Q217" s="185"/>
      <c r="R217" s="185"/>
      <c r="S217" s="185"/>
      <c r="T217" s="185"/>
      <c r="U217" s="185"/>
      <c r="V217" s="185"/>
      <c r="W217" s="185"/>
      <c r="X217" s="185"/>
      <c r="Y217" s="185"/>
      <c r="Z217" s="185"/>
      <c r="AA217" s="185"/>
      <c r="AB217" s="185"/>
      <c r="AC217" s="185"/>
      <c r="AD217" s="185"/>
      <c r="AE217" s="185"/>
      <c r="AF217" s="185"/>
      <c r="AG217" s="185"/>
      <c r="AH217" s="185"/>
      <c r="AI217" s="185"/>
    </row>
    <row r="218" spans="2:35" ht="24" customHeight="1">
      <c r="B218" s="212" t="s">
        <v>1146</v>
      </c>
      <c r="C218" s="207" t="s">
        <v>346</v>
      </c>
      <c r="D218" s="208" t="s">
        <v>1147</v>
      </c>
      <c r="E218" s="207" t="s">
        <v>358</v>
      </c>
      <c r="F218" s="207" t="s">
        <v>460</v>
      </c>
      <c r="G218" s="215" t="s">
        <v>1148</v>
      </c>
      <c r="H218" s="215" t="s">
        <v>1149</v>
      </c>
      <c r="I218" s="207" t="s">
        <v>64</v>
      </c>
      <c r="J218" s="207" t="s">
        <v>64</v>
      </c>
      <c r="K218" s="207">
        <v>126478.19531488391</v>
      </c>
      <c r="L218" s="246">
        <v>0.12647819531488391</v>
      </c>
      <c r="M218" s="185"/>
      <c r="N218" s="185"/>
      <c r="O218" s="185"/>
      <c r="P218" s="185"/>
      <c r="Q218" s="185"/>
      <c r="R218" s="185"/>
      <c r="S218" s="185"/>
      <c r="T218" s="185"/>
      <c r="U218" s="185"/>
      <c r="V218" s="185"/>
      <c r="W218" s="185"/>
      <c r="X218" s="185"/>
      <c r="Y218" s="185"/>
      <c r="Z218" s="185"/>
      <c r="AA218" s="185"/>
      <c r="AB218" s="185"/>
      <c r="AC218" s="185"/>
      <c r="AD218" s="185"/>
      <c r="AE218" s="185"/>
      <c r="AF218" s="185"/>
      <c r="AG218" s="185"/>
      <c r="AH218" s="185"/>
      <c r="AI218" s="185"/>
    </row>
    <row r="219" spans="2:35" ht="24" customHeight="1">
      <c r="B219" s="214" t="s">
        <v>1150</v>
      </c>
      <c r="C219" s="207" t="s">
        <v>346</v>
      </c>
      <c r="D219" s="208" t="s">
        <v>1151</v>
      </c>
      <c r="E219" s="207" t="s">
        <v>348</v>
      </c>
      <c r="F219" s="207" t="s">
        <v>572</v>
      </c>
      <c r="G219" s="215" t="s">
        <v>1152</v>
      </c>
      <c r="H219" s="215" t="s">
        <v>1153</v>
      </c>
      <c r="I219" s="207" t="s">
        <v>64</v>
      </c>
      <c r="J219" s="207" t="s">
        <v>64</v>
      </c>
      <c r="K219" s="207">
        <v>121050.76872520715</v>
      </c>
      <c r="L219" s="246">
        <v>0.12105076872520715</v>
      </c>
      <c r="M219" s="185"/>
      <c r="N219" s="185"/>
      <c r="O219" s="185"/>
      <c r="P219" s="185"/>
      <c r="Q219" s="185"/>
      <c r="R219" s="185"/>
      <c r="S219" s="185"/>
      <c r="T219" s="185"/>
      <c r="U219" s="185"/>
      <c r="V219" s="185"/>
      <c r="W219" s="185"/>
      <c r="X219" s="185"/>
      <c r="Y219" s="185"/>
      <c r="Z219" s="185"/>
      <c r="AA219" s="185"/>
      <c r="AB219" s="185"/>
      <c r="AC219" s="185"/>
      <c r="AD219" s="185"/>
      <c r="AE219" s="185"/>
      <c r="AF219" s="185"/>
      <c r="AG219" s="185"/>
      <c r="AH219" s="185"/>
      <c r="AI219" s="185"/>
    </row>
    <row r="220" spans="2:35" ht="24" customHeight="1">
      <c r="B220" s="214" t="s">
        <v>1154</v>
      </c>
      <c r="C220" s="207" t="s">
        <v>363</v>
      </c>
      <c r="D220" s="208" t="s">
        <v>1155</v>
      </c>
      <c r="E220" s="207" t="s">
        <v>1040</v>
      </c>
      <c r="F220" s="207" t="s">
        <v>1156</v>
      </c>
      <c r="G220" s="215" t="s">
        <v>1157</v>
      </c>
      <c r="H220" s="215" t="s">
        <v>1158</v>
      </c>
      <c r="I220" s="207" t="s">
        <v>64</v>
      </c>
      <c r="J220" s="207" t="s">
        <v>64</v>
      </c>
      <c r="K220" s="207">
        <v>120884.35619557308</v>
      </c>
      <c r="L220" s="246">
        <v>0.12088435619557308</v>
      </c>
      <c r="M220" s="185"/>
      <c r="N220" s="185"/>
      <c r="O220" s="185"/>
      <c r="P220" s="185"/>
      <c r="Q220" s="185"/>
      <c r="R220" s="185"/>
      <c r="S220" s="185"/>
      <c r="T220" s="185"/>
      <c r="U220" s="185"/>
      <c r="V220" s="185"/>
      <c r="W220" s="185"/>
      <c r="X220" s="185"/>
      <c r="Y220" s="185"/>
      <c r="Z220" s="185"/>
      <c r="AA220" s="185"/>
      <c r="AB220" s="185"/>
      <c r="AC220" s="185"/>
      <c r="AD220" s="185"/>
      <c r="AE220" s="185"/>
      <c r="AF220" s="185"/>
      <c r="AG220" s="185"/>
      <c r="AH220" s="185"/>
      <c r="AI220" s="185"/>
    </row>
    <row r="221" spans="2:35" ht="24" customHeight="1">
      <c r="B221" s="214" t="s">
        <v>1159</v>
      </c>
      <c r="C221" s="207" t="s">
        <v>346</v>
      </c>
      <c r="D221" s="208" t="s">
        <v>1160</v>
      </c>
      <c r="E221" s="207" t="s">
        <v>1161</v>
      </c>
      <c r="F221" s="207" t="s">
        <v>1162</v>
      </c>
      <c r="G221" s="215" t="s">
        <v>1163</v>
      </c>
      <c r="H221" s="215" t="s">
        <v>1164</v>
      </c>
      <c r="I221" s="207" t="s">
        <v>64</v>
      </c>
      <c r="J221" s="207" t="s">
        <v>64</v>
      </c>
      <c r="K221" s="207">
        <v>120051.80923878599</v>
      </c>
      <c r="L221" s="246">
        <v>0.120051809238786</v>
      </c>
      <c r="M221" s="185"/>
      <c r="N221" s="185"/>
      <c r="O221" s="185"/>
      <c r="P221" s="185"/>
      <c r="Q221" s="185"/>
      <c r="R221" s="185"/>
      <c r="S221" s="185"/>
      <c r="T221" s="185"/>
      <c r="U221" s="185"/>
      <c r="V221" s="185"/>
      <c r="W221" s="185"/>
      <c r="X221" s="185"/>
      <c r="Y221" s="185"/>
      <c r="Z221" s="185"/>
      <c r="AA221" s="185"/>
      <c r="AB221" s="185"/>
      <c r="AC221" s="185"/>
      <c r="AD221" s="185"/>
      <c r="AE221" s="185"/>
      <c r="AF221" s="185"/>
      <c r="AG221" s="185"/>
      <c r="AH221" s="185"/>
      <c r="AI221" s="185"/>
    </row>
    <row r="222" spans="2:35" ht="24" customHeight="1">
      <c r="B222" s="212" t="s">
        <v>1165</v>
      </c>
      <c r="C222" s="207" t="s">
        <v>363</v>
      </c>
      <c r="D222" s="208" t="s">
        <v>1166</v>
      </c>
      <c r="E222" s="207" t="s">
        <v>1167</v>
      </c>
      <c r="F222" s="207" t="s">
        <v>1168</v>
      </c>
      <c r="G222" s="215" t="s">
        <v>1169</v>
      </c>
      <c r="H222" s="215" t="s">
        <v>1170</v>
      </c>
      <c r="I222" s="207" t="s">
        <v>64</v>
      </c>
      <c r="J222" s="207" t="s">
        <v>64</v>
      </c>
      <c r="K222" s="207">
        <v>118916.23038283689</v>
      </c>
      <c r="L222" s="246">
        <v>0.11891623038283688</v>
      </c>
      <c r="M222" s="185"/>
      <c r="N222" s="185"/>
      <c r="O222" s="185"/>
      <c r="P222" s="185"/>
      <c r="Q222" s="185"/>
      <c r="R222" s="185"/>
      <c r="S222" s="185"/>
      <c r="T222" s="185"/>
      <c r="U222" s="185"/>
      <c r="V222" s="185"/>
      <c r="W222" s="185"/>
      <c r="X222" s="185"/>
      <c r="Y222" s="185"/>
      <c r="Z222" s="185"/>
      <c r="AA222" s="185"/>
      <c r="AB222" s="185"/>
      <c r="AC222" s="185"/>
      <c r="AD222" s="185"/>
      <c r="AE222" s="185"/>
      <c r="AF222" s="185"/>
      <c r="AG222" s="185"/>
      <c r="AH222" s="185"/>
      <c r="AI222" s="185"/>
    </row>
    <row r="223" spans="2:35" ht="24" customHeight="1">
      <c r="B223" s="212" t="s">
        <v>1171</v>
      </c>
      <c r="C223" s="207" t="s">
        <v>346</v>
      </c>
      <c r="D223" s="208" t="s">
        <v>1172</v>
      </c>
      <c r="E223" s="207" t="s">
        <v>348</v>
      </c>
      <c r="F223" s="207" t="s">
        <v>84</v>
      </c>
      <c r="G223" s="215" t="s">
        <v>1173</v>
      </c>
      <c r="H223" s="215" t="s">
        <v>1174</v>
      </c>
      <c r="I223" s="207" t="s">
        <v>64</v>
      </c>
      <c r="J223" s="207" t="s">
        <v>64</v>
      </c>
      <c r="K223" s="207">
        <v>118567.15958970024</v>
      </c>
      <c r="L223" s="246">
        <v>0.11856715958970024</v>
      </c>
      <c r="M223" s="185"/>
      <c r="N223" s="185"/>
      <c r="O223" s="185"/>
      <c r="P223" s="185"/>
      <c r="Q223" s="185"/>
      <c r="R223" s="185"/>
      <c r="S223" s="185"/>
      <c r="T223" s="185"/>
      <c r="U223" s="185"/>
      <c r="V223" s="185"/>
      <c r="W223" s="185"/>
      <c r="X223" s="185"/>
      <c r="Y223" s="185"/>
      <c r="Z223" s="185"/>
      <c r="AA223" s="185"/>
      <c r="AB223" s="185"/>
      <c r="AC223" s="185"/>
      <c r="AD223" s="185"/>
      <c r="AE223" s="185"/>
      <c r="AF223" s="185"/>
      <c r="AG223" s="185"/>
      <c r="AH223" s="185"/>
      <c r="AI223" s="185"/>
    </row>
    <row r="224" spans="2:35" ht="24" customHeight="1">
      <c r="B224" s="216" t="s">
        <v>1175</v>
      </c>
      <c r="C224" s="207" t="s">
        <v>195</v>
      </c>
      <c r="D224" s="208" t="s">
        <v>1176</v>
      </c>
      <c r="E224" s="207" t="s">
        <v>348</v>
      </c>
      <c r="F224" s="207" t="s">
        <v>572</v>
      </c>
      <c r="G224" s="211" t="s">
        <v>1177</v>
      </c>
      <c r="H224" s="211" t="s">
        <v>1178</v>
      </c>
      <c r="I224" s="207" t="s">
        <v>64</v>
      </c>
      <c r="J224" s="207" t="s">
        <v>64</v>
      </c>
      <c r="K224" s="207">
        <v>116354.67103255639</v>
      </c>
      <c r="L224" s="246">
        <v>0.11635467103255639</v>
      </c>
      <c r="M224" s="185"/>
      <c r="N224" s="185"/>
      <c r="O224" s="185"/>
      <c r="P224" s="185"/>
      <c r="Q224" s="185"/>
      <c r="R224" s="185"/>
      <c r="S224" s="185"/>
      <c r="T224" s="185"/>
      <c r="U224" s="185"/>
      <c r="V224" s="185"/>
      <c r="W224" s="185"/>
      <c r="X224" s="185"/>
      <c r="Y224" s="185"/>
      <c r="Z224" s="185"/>
      <c r="AA224" s="185"/>
      <c r="AB224" s="185"/>
      <c r="AC224" s="185"/>
      <c r="AD224" s="185"/>
      <c r="AE224" s="185"/>
      <c r="AF224" s="185"/>
      <c r="AG224" s="185"/>
      <c r="AH224" s="185"/>
      <c r="AI224" s="185"/>
    </row>
    <row r="225" spans="2:35" ht="24" customHeight="1">
      <c r="B225" s="214" t="s">
        <v>1179</v>
      </c>
      <c r="C225" s="207" t="s">
        <v>346</v>
      </c>
      <c r="D225" s="208" t="s">
        <v>511</v>
      </c>
      <c r="E225" s="207" t="s">
        <v>358</v>
      </c>
      <c r="F225" s="207" t="s">
        <v>1180</v>
      </c>
      <c r="G225" s="215" t="s">
        <v>1181</v>
      </c>
      <c r="H225" s="215" t="s">
        <v>1181</v>
      </c>
      <c r="I225" s="207" t="s">
        <v>64</v>
      </c>
      <c r="J225" s="207" t="s">
        <v>64</v>
      </c>
      <c r="K225" s="207">
        <v>115292.82444898246</v>
      </c>
      <c r="L225" s="246">
        <v>0.11529282444898246</v>
      </c>
      <c r="M225" s="185"/>
      <c r="N225" s="185"/>
      <c r="O225" s="185"/>
      <c r="P225" s="185"/>
      <c r="Q225" s="185"/>
      <c r="R225" s="185"/>
      <c r="S225" s="185"/>
      <c r="T225" s="185"/>
      <c r="U225" s="185"/>
      <c r="V225" s="185"/>
      <c r="W225" s="185"/>
      <c r="X225" s="185"/>
      <c r="Y225" s="185"/>
      <c r="Z225" s="185"/>
      <c r="AA225" s="185"/>
      <c r="AB225" s="185"/>
      <c r="AC225" s="185"/>
      <c r="AD225" s="185"/>
      <c r="AE225" s="185"/>
      <c r="AF225" s="185"/>
      <c r="AG225" s="185"/>
      <c r="AH225" s="185"/>
      <c r="AI225" s="185"/>
    </row>
    <row r="226" spans="2:35" ht="24" customHeight="1">
      <c r="B226" s="214" t="s">
        <v>1182</v>
      </c>
      <c r="C226" s="207" t="s">
        <v>346</v>
      </c>
      <c r="D226" s="208" t="s">
        <v>1183</v>
      </c>
      <c r="E226" s="207" t="s">
        <v>1184</v>
      </c>
      <c r="F226" s="207" t="s">
        <v>424</v>
      </c>
      <c r="G226" s="233" t="s">
        <v>1185</v>
      </c>
      <c r="H226" s="215" t="s">
        <v>1186</v>
      </c>
      <c r="I226" s="207" t="s">
        <v>64</v>
      </c>
      <c r="J226" s="207" t="s">
        <v>64</v>
      </c>
      <c r="K226" s="207">
        <v>113200.24622679153</v>
      </c>
      <c r="L226" s="246">
        <v>0.11320024622679152</v>
      </c>
      <c r="M226" s="185"/>
      <c r="N226" s="185"/>
      <c r="O226" s="185"/>
      <c r="P226" s="185"/>
      <c r="Q226" s="185"/>
      <c r="R226" s="185"/>
      <c r="S226" s="185"/>
      <c r="T226" s="185"/>
      <c r="U226" s="185"/>
      <c r="V226" s="185"/>
      <c r="W226" s="185"/>
      <c r="X226" s="185"/>
      <c r="Y226" s="185"/>
      <c r="Z226" s="185"/>
      <c r="AA226" s="185"/>
      <c r="AB226" s="185"/>
      <c r="AC226" s="185"/>
      <c r="AD226" s="185"/>
      <c r="AE226" s="185"/>
      <c r="AF226" s="185"/>
      <c r="AG226" s="185"/>
      <c r="AH226" s="185"/>
      <c r="AI226" s="185"/>
    </row>
    <row r="227" spans="2:35" ht="24" customHeight="1">
      <c r="B227" s="214" t="s">
        <v>1187</v>
      </c>
      <c r="C227" s="207" t="s">
        <v>346</v>
      </c>
      <c r="D227" s="208" t="s">
        <v>1188</v>
      </c>
      <c r="E227" s="207" t="s">
        <v>348</v>
      </c>
      <c r="F227" s="207" t="s">
        <v>84</v>
      </c>
      <c r="G227" s="215" t="s">
        <v>1189</v>
      </c>
      <c r="H227" s="215" t="s">
        <v>1190</v>
      </c>
      <c r="I227" s="207" t="s">
        <v>64</v>
      </c>
      <c r="J227" s="207" t="s">
        <v>64</v>
      </c>
      <c r="K227" s="207">
        <v>112726.84395465106</v>
      </c>
      <c r="L227" s="246">
        <v>0.11272684395465106</v>
      </c>
      <c r="M227" s="185"/>
      <c r="N227" s="185"/>
      <c r="O227" s="185"/>
      <c r="P227" s="185"/>
      <c r="Q227" s="185"/>
      <c r="R227" s="185"/>
      <c r="S227" s="185"/>
      <c r="T227" s="185"/>
      <c r="U227" s="185"/>
      <c r="V227" s="185"/>
      <c r="W227" s="185"/>
      <c r="X227" s="185"/>
      <c r="Y227" s="185"/>
      <c r="Z227" s="185"/>
      <c r="AA227" s="185"/>
      <c r="AB227" s="185"/>
      <c r="AC227" s="185"/>
      <c r="AD227" s="185"/>
      <c r="AE227" s="185"/>
      <c r="AF227" s="185"/>
      <c r="AG227" s="185"/>
      <c r="AH227" s="185"/>
      <c r="AI227" s="185"/>
    </row>
    <row r="228" spans="2:35" ht="24" customHeight="1">
      <c r="B228" s="214" t="s">
        <v>1191</v>
      </c>
      <c r="C228" s="207" t="s">
        <v>363</v>
      </c>
      <c r="D228" s="208" t="s">
        <v>1192</v>
      </c>
      <c r="E228" s="207" t="s">
        <v>1040</v>
      </c>
      <c r="F228" s="207" t="s">
        <v>1040</v>
      </c>
      <c r="G228" s="215" t="s">
        <v>1193</v>
      </c>
      <c r="H228" s="227" t="s">
        <v>1194</v>
      </c>
      <c r="I228" s="207" t="s">
        <v>64</v>
      </c>
      <c r="J228" s="207" t="s">
        <v>64</v>
      </c>
      <c r="K228" s="207">
        <v>112241.86031500128</v>
      </c>
      <c r="L228" s="246">
        <v>0.11224186031500127</v>
      </c>
      <c r="M228" s="185"/>
      <c r="N228" s="185"/>
      <c r="O228" s="185"/>
      <c r="P228" s="185"/>
      <c r="Q228" s="185"/>
      <c r="R228" s="185"/>
      <c r="S228" s="185"/>
      <c r="T228" s="185"/>
      <c r="U228" s="185"/>
      <c r="V228" s="185"/>
      <c r="W228" s="185"/>
      <c r="X228" s="185"/>
      <c r="Y228" s="185"/>
      <c r="Z228" s="185"/>
      <c r="AA228" s="185"/>
      <c r="AB228" s="185"/>
      <c r="AC228" s="185"/>
      <c r="AD228" s="185"/>
      <c r="AE228" s="185"/>
      <c r="AF228" s="185"/>
      <c r="AG228" s="185"/>
      <c r="AH228" s="185"/>
      <c r="AI228" s="185"/>
    </row>
    <row r="229" spans="2:35" ht="24" customHeight="1">
      <c r="B229" s="214" t="s">
        <v>1195</v>
      </c>
      <c r="C229" s="207" t="s">
        <v>346</v>
      </c>
      <c r="D229" s="208" t="s">
        <v>1196</v>
      </c>
      <c r="E229" s="207" t="s">
        <v>358</v>
      </c>
      <c r="F229" s="207" t="s">
        <v>1124</v>
      </c>
      <c r="G229" s="215" t="s">
        <v>1197</v>
      </c>
      <c r="H229" s="224" t="s">
        <v>506</v>
      </c>
      <c r="I229" s="207" t="s">
        <v>64</v>
      </c>
      <c r="J229" s="207" t="s">
        <v>64</v>
      </c>
      <c r="K229" s="207">
        <v>111994.30087083069</v>
      </c>
      <c r="L229" s="246">
        <v>0.11199430087083069</v>
      </c>
      <c r="M229" s="185"/>
      <c r="N229" s="185"/>
      <c r="O229" s="185"/>
      <c r="P229" s="185"/>
      <c r="Q229" s="185"/>
      <c r="R229" s="185"/>
      <c r="S229" s="185"/>
      <c r="T229" s="185"/>
      <c r="U229" s="185"/>
      <c r="V229" s="185"/>
      <c r="W229" s="185"/>
      <c r="X229" s="185"/>
      <c r="Y229" s="185"/>
      <c r="Z229" s="185"/>
      <c r="AA229" s="185"/>
      <c r="AB229" s="185"/>
      <c r="AC229" s="185"/>
      <c r="AD229" s="185"/>
      <c r="AE229" s="185"/>
      <c r="AF229" s="185"/>
      <c r="AG229" s="185"/>
      <c r="AH229" s="185"/>
      <c r="AI229" s="185"/>
    </row>
    <row r="230" spans="2:35" ht="24" customHeight="1">
      <c r="B230" s="214" t="s">
        <v>1198</v>
      </c>
      <c r="C230" s="207" t="s">
        <v>346</v>
      </c>
      <c r="D230" s="208" t="s">
        <v>1199</v>
      </c>
      <c r="E230" s="207" t="s">
        <v>348</v>
      </c>
      <c r="F230" s="207" t="s">
        <v>572</v>
      </c>
      <c r="G230" s="215" t="s">
        <v>1200</v>
      </c>
      <c r="H230" s="215" t="s">
        <v>1201</v>
      </c>
      <c r="I230" s="207" t="s">
        <v>64</v>
      </c>
      <c r="J230" s="207" t="s">
        <v>64</v>
      </c>
      <c r="K230" s="207">
        <v>111257.88573574631</v>
      </c>
      <c r="L230" s="246">
        <v>0.11125788573574631</v>
      </c>
      <c r="M230" s="185"/>
      <c r="N230" s="185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</row>
    <row r="231" spans="2:35" ht="24" customHeight="1">
      <c r="B231" s="214" t="s">
        <v>1202</v>
      </c>
      <c r="C231" s="207" t="s">
        <v>346</v>
      </c>
      <c r="D231" s="208" t="s">
        <v>1203</v>
      </c>
      <c r="E231" s="207" t="s">
        <v>358</v>
      </c>
      <c r="F231" s="207" t="s">
        <v>1204</v>
      </c>
      <c r="G231" s="215" t="s">
        <v>1205</v>
      </c>
      <c r="H231" s="215" t="s">
        <v>1206</v>
      </c>
      <c r="I231" s="207" t="s">
        <v>64</v>
      </c>
      <c r="J231" s="207" t="s">
        <v>64</v>
      </c>
      <c r="K231" s="207">
        <v>109835.01110250452</v>
      </c>
      <c r="L231" s="246">
        <v>0.10983501110250452</v>
      </c>
      <c r="M231" s="185"/>
      <c r="N231" s="185"/>
      <c r="O231" s="185"/>
      <c r="P231" s="185"/>
      <c r="Q231" s="185"/>
      <c r="R231" s="185"/>
      <c r="S231" s="185"/>
      <c r="T231" s="185"/>
      <c r="U231" s="185"/>
      <c r="V231" s="185"/>
      <c r="W231" s="185"/>
      <c r="X231" s="185"/>
      <c r="Y231" s="185"/>
      <c r="Z231" s="185"/>
      <c r="AA231" s="185"/>
      <c r="AB231" s="185"/>
      <c r="AC231" s="185"/>
      <c r="AD231" s="185"/>
      <c r="AE231" s="185"/>
      <c r="AF231" s="185"/>
      <c r="AG231" s="185"/>
      <c r="AH231" s="185"/>
      <c r="AI231" s="185"/>
    </row>
    <row r="232" spans="2:35" ht="24" customHeight="1">
      <c r="B232" s="214" t="s">
        <v>1207</v>
      </c>
      <c r="C232" s="207" t="s">
        <v>346</v>
      </c>
      <c r="D232" s="208" t="s">
        <v>1208</v>
      </c>
      <c r="E232" s="207" t="s">
        <v>358</v>
      </c>
      <c r="F232" s="207" t="s">
        <v>1209</v>
      </c>
      <c r="G232" s="215" t="s">
        <v>1210</v>
      </c>
      <c r="H232" s="215" t="s">
        <v>1211</v>
      </c>
      <c r="I232" s="207" t="s">
        <v>64</v>
      </c>
      <c r="J232" s="207" t="s">
        <v>64</v>
      </c>
      <c r="K232" s="207">
        <v>107482.76778630613</v>
      </c>
      <c r="L232" s="246">
        <v>0.10748276778630612</v>
      </c>
      <c r="M232" s="185"/>
      <c r="N232" s="185"/>
      <c r="O232" s="185"/>
      <c r="P232" s="185"/>
      <c r="Q232" s="185"/>
      <c r="R232" s="185"/>
      <c r="S232" s="185"/>
      <c r="T232" s="185"/>
      <c r="U232" s="185"/>
      <c r="V232" s="185"/>
      <c r="W232" s="185"/>
      <c r="X232" s="185"/>
      <c r="Y232" s="185"/>
      <c r="Z232" s="185"/>
      <c r="AA232" s="185"/>
      <c r="AB232" s="185"/>
      <c r="AC232" s="185"/>
      <c r="AD232" s="185"/>
      <c r="AE232" s="185"/>
      <c r="AF232" s="185"/>
      <c r="AG232" s="185"/>
      <c r="AH232" s="185"/>
      <c r="AI232" s="185"/>
    </row>
    <row r="233" spans="2:35" ht="24" customHeight="1">
      <c r="B233" s="212" t="s">
        <v>1212</v>
      </c>
      <c r="C233" s="207" t="s">
        <v>346</v>
      </c>
      <c r="D233" s="208" t="s">
        <v>1213</v>
      </c>
      <c r="E233" s="207" t="s">
        <v>348</v>
      </c>
      <c r="F233" s="207" t="s">
        <v>572</v>
      </c>
      <c r="G233" s="215" t="s">
        <v>1214</v>
      </c>
      <c r="H233" s="234" t="s">
        <v>1215</v>
      </c>
      <c r="I233" s="207" t="s">
        <v>64</v>
      </c>
      <c r="J233" s="207" t="s">
        <v>64</v>
      </c>
      <c r="K233" s="207">
        <v>106756.52383634953</v>
      </c>
      <c r="L233" s="246">
        <v>0.10675652383634954</v>
      </c>
      <c r="M233" s="185"/>
      <c r="N233" s="185"/>
      <c r="O233" s="185"/>
      <c r="P233" s="185"/>
      <c r="Q233" s="185"/>
      <c r="R233" s="185"/>
      <c r="S233" s="185"/>
      <c r="T233" s="185"/>
      <c r="U233" s="185"/>
      <c r="V233" s="185"/>
      <c r="W233" s="185"/>
      <c r="X233" s="185"/>
      <c r="Y233" s="185"/>
      <c r="Z233" s="185"/>
      <c r="AA233" s="185"/>
      <c r="AB233" s="185"/>
      <c r="AC233" s="185"/>
      <c r="AD233" s="185"/>
      <c r="AE233" s="185"/>
      <c r="AF233" s="185"/>
      <c r="AG233" s="185"/>
      <c r="AH233" s="185"/>
      <c r="AI233" s="185"/>
    </row>
    <row r="234" spans="2:35" ht="24" customHeight="1">
      <c r="B234" s="214" t="s">
        <v>1216</v>
      </c>
      <c r="C234" s="207" t="s">
        <v>363</v>
      </c>
      <c r="D234" s="208" t="s">
        <v>1217</v>
      </c>
      <c r="E234" s="207" t="s">
        <v>1040</v>
      </c>
      <c r="F234" s="207" t="s">
        <v>1040</v>
      </c>
      <c r="G234" s="215" t="s">
        <v>1218</v>
      </c>
      <c r="H234" s="215" t="s">
        <v>1219</v>
      </c>
      <c r="I234" s="207" t="s">
        <v>64</v>
      </c>
      <c r="J234" s="207" t="s">
        <v>64</v>
      </c>
      <c r="K234" s="207">
        <v>105990.70800178392</v>
      </c>
      <c r="L234" s="246">
        <v>0.10599070800178392</v>
      </c>
      <c r="M234" s="185"/>
      <c r="N234" s="185"/>
      <c r="O234" s="185"/>
      <c r="P234" s="185"/>
      <c r="Q234" s="185"/>
      <c r="R234" s="185"/>
      <c r="S234" s="185"/>
      <c r="T234" s="185"/>
      <c r="U234" s="185"/>
      <c r="V234" s="185"/>
      <c r="W234" s="185"/>
      <c r="X234" s="185"/>
      <c r="Y234" s="185"/>
      <c r="Z234" s="185"/>
      <c r="AA234" s="185"/>
      <c r="AB234" s="185"/>
      <c r="AC234" s="185"/>
      <c r="AD234" s="185"/>
      <c r="AE234" s="185"/>
      <c r="AF234" s="185"/>
      <c r="AG234" s="185"/>
      <c r="AH234" s="185"/>
      <c r="AI234" s="185"/>
    </row>
    <row r="235" spans="2:35" ht="24" customHeight="1">
      <c r="B235" s="212" t="s">
        <v>1220</v>
      </c>
      <c r="C235" s="207" t="s">
        <v>346</v>
      </c>
      <c r="D235" s="208" t="s">
        <v>1221</v>
      </c>
      <c r="E235" s="207" t="s">
        <v>358</v>
      </c>
      <c r="F235" s="207" t="s">
        <v>391</v>
      </c>
      <c r="G235" s="215" t="s">
        <v>1222</v>
      </c>
      <c r="H235" s="215" t="s">
        <v>1223</v>
      </c>
      <c r="I235" s="207" t="s">
        <v>64</v>
      </c>
      <c r="J235" s="207" t="s">
        <v>64</v>
      </c>
      <c r="K235" s="207">
        <v>104807.50740558172</v>
      </c>
      <c r="L235" s="246">
        <v>0.10480750740558173</v>
      </c>
      <c r="M235" s="185"/>
      <c r="N235" s="185"/>
      <c r="O235" s="185"/>
      <c r="P235" s="185"/>
      <c r="Q235" s="185"/>
      <c r="R235" s="185"/>
      <c r="S235" s="185"/>
      <c r="T235" s="185"/>
      <c r="U235" s="185"/>
      <c r="V235" s="185"/>
      <c r="W235" s="185"/>
      <c r="X235" s="185"/>
      <c r="Y235" s="185"/>
      <c r="Z235" s="185"/>
      <c r="AA235" s="185"/>
      <c r="AB235" s="185"/>
      <c r="AC235" s="185"/>
      <c r="AD235" s="185"/>
      <c r="AE235" s="185"/>
      <c r="AF235" s="185"/>
      <c r="AG235" s="185"/>
      <c r="AH235" s="185"/>
      <c r="AI235" s="185"/>
    </row>
    <row r="236" spans="2:35" ht="24" customHeight="1">
      <c r="B236" s="214" t="s">
        <v>1224</v>
      </c>
      <c r="C236" s="207" t="s">
        <v>346</v>
      </c>
      <c r="D236" s="208" t="s">
        <v>1225</v>
      </c>
      <c r="E236" s="207" t="s">
        <v>476</v>
      </c>
      <c r="F236" s="207" t="s">
        <v>1226</v>
      </c>
      <c r="G236" s="215" t="s">
        <v>1227</v>
      </c>
      <c r="H236" s="215" t="s">
        <v>1228</v>
      </c>
      <c r="I236" s="207" t="s">
        <v>64</v>
      </c>
      <c r="J236" s="207" t="s">
        <v>64</v>
      </c>
      <c r="K236" s="207">
        <v>104074.46658686009</v>
      </c>
      <c r="L236" s="246">
        <v>0.10407446658686008</v>
      </c>
      <c r="M236" s="185"/>
      <c r="N236" s="185"/>
      <c r="O236" s="185"/>
      <c r="P236" s="185"/>
      <c r="Q236" s="185"/>
      <c r="R236" s="185"/>
      <c r="S236" s="185"/>
      <c r="T236" s="185"/>
      <c r="U236" s="185"/>
      <c r="V236" s="185"/>
      <c r="W236" s="185"/>
      <c r="X236" s="185"/>
      <c r="Y236" s="185"/>
      <c r="Z236" s="185"/>
      <c r="AA236" s="185"/>
      <c r="AB236" s="185"/>
      <c r="AC236" s="185"/>
      <c r="AD236" s="185"/>
      <c r="AE236" s="185"/>
      <c r="AF236" s="185"/>
      <c r="AG236" s="185"/>
      <c r="AH236" s="185"/>
      <c r="AI236" s="185"/>
    </row>
    <row r="237" spans="2:35" ht="24" customHeight="1">
      <c r="B237" s="212" t="s">
        <v>1229</v>
      </c>
      <c r="C237" s="207" t="s">
        <v>346</v>
      </c>
      <c r="D237" s="208" t="s">
        <v>1230</v>
      </c>
      <c r="E237" s="207" t="s">
        <v>348</v>
      </c>
      <c r="F237" s="207" t="s">
        <v>572</v>
      </c>
      <c r="G237" s="215" t="s">
        <v>1231</v>
      </c>
      <c r="H237" s="215" t="s">
        <v>1232</v>
      </c>
      <c r="I237" s="207" t="s">
        <v>64</v>
      </c>
      <c r="J237" s="207" t="s">
        <v>64</v>
      </c>
      <c r="K237" s="207">
        <v>103662.82480107035</v>
      </c>
      <c r="L237" s="246">
        <v>0.10366282480107035</v>
      </c>
      <c r="M237" s="185"/>
      <c r="N237" s="185"/>
      <c r="O237" s="185"/>
      <c r="P237" s="185"/>
      <c r="Q237" s="185"/>
      <c r="R237" s="185"/>
      <c r="S237" s="185"/>
      <c r="T237" s="185"/>
      <c r="U237" s="185"/>
      <c r="V237" s="185"/>
      <c r="W237" s="185"/>
      <c r="X237" s="185"/>
      <c r="Y237" s="185"/>
      <c r="Z237" s="185"/>
      <c r="AA237" s="185"/>
      <c r="AB237" s="185"/>
      <c r="AC237" s="185"/>
      <c r="AD237" s="185"/>
      <c r="AE237" s="185"/>
      <c r="AF237" s="185"/>
      <c r="AG237" s="185"/>
      <c r="AH237" s="185"/>
      <c r="AI237" s="185"/>
    </row>
    <row r="238" spans="2:35" ht="24" customHeight="1">
      <c r="B238" s="212" t="s">
        <v>1233</v>
      </c>
      <c r="C238" s="207" t="s">
        <v>346</v>
      </c>
      <c r="D238" s="208" t="s">
        <v>1234</v>
      </c>
      <c r="E238" s="207" t="s">
        <v>358</v>
      </c>
      <c r="F238" s="207" t="s">
        <v>460</v>
      </c>
      <c r="G238" s="215" t="s">
        <v>1235</v>
      </c>
      <c r="H238" s="215" t="s">
        <v>1236</v>
      </c>
      <c r="I238" s="207" t="s">
        <v>64</v>
      </c>
      <c r="J238" s="207" t="s">
        <v>64</v>
      </c>
      <c r="K238" s="207">
        <v>103084.80771307186</v>
      </c>
      <c r="L238" s="246">
        <v>0.10308480771307185</v>
      </c>
      <c r="M238" s="185"/>
      <c r="N238" s="185"/>
      <c r="O238" s="185"/>
      <c r="P238" s="185"/>
      <c r="Q238" s="185"/>
      <c r="R238" s="185"/>
      <c r="S238" s="185"/>
      <c r="T238" s="185"/>
      <c r="U238" s="185"/>
      <c r="V238" s="185"/>
      <c r="W238" s="185"/>
      <c r="X238" s="185"/>
      <c r="Y238" s="185"/>
      <c r="Z238" s="185"/>
      <c r="AA238" s="185"/>
      <c r="AB238" s="185"/>
      <c r="AC238" s="185"/>
      <c r="AD238" s="185"/>
      <c r="AE238" s="185"/>
      <c r="AF238" s="185"/>
      <c r="AG238" s="185"/>
      <c r="AH238" s="185"/>
      <c r="AI238" s="185"/>
    </row>
    <row r="239" spans="2:35" ht="24" customHeight="1">
      <c r="B239" s="214" t="s">
        <v>1237</v>
      </c>
      <c r="C239" s="207" t="s">
        <v>346</v>
      </c>
      <c r="D239" s="208" t="s">
        <v>1238</v>
      </c>
      <c r="E239" s="207" t="s">
        <v>348</v>
      </c>
      <c r="F239" s="207" t="s">
        <v>84</v>
      </c>
      <c r="G239" s="226" t="s">
        <v>195</v>
      </c>
      <c r="H239" s="224" t="s">
        <v>506</v>
      </c>
      <c r="I239" s="207" t="s">
        <v>64</v>
      </c>
      <c r="J239" s="207" t="s">
        <v>64</v>
      </c>
      <c r="K239" s="207">
        <v>98272.997112879355</v>
      </c>
      <c r="L239" s="246">
        <v>9.8272997112879359E-2</v>
      </c>
      <c r="M239" s="185"/>
      <c r="N239" s="185"/>
      <c r="O239" s="185"/>
      <c r="P239" s="185"/>
      <c r="Q239" s="185"/>
      <c r="R239" s="185"/>
      <c r="S239" s="185"/>
      <c r="T239" s="185"/>
      <c r="U239" s="185"/>
      <c r="V239" s="185"/>
      <c r="W239" s="185"/>
      <c r="X239" s="185"/>
      <c r="Y239" s="185"/>
      <c r="Z239" s="185"/>
      <c r="AA239" s="185"/>
      <c r="AB239" s="185"/>
      <c r="AC239" s="185"/>
      <c r="AD239" s="185"/>
      <c r="AE239" s="185"/>
      <c r="AF239" s="185"/>
      <c r="AG239" s="185"/>
      <c r="AH239" s="185"/>
      <c r="AI239" s="185"/>
    </row>
    <row r="240" spans="2:35" ht="24" customHeight="1">
      <c r="B240" s="214" t="s">
        <v>1239</v>
      </c>
      <c r="C240" s="207" t="s">
        <v>346</v>
      </c>
      <c r="D240" s="208" t="s">
        <v>1240</v>
      </c>
      <c r="E240" s="207" t="s">
        <v>476</v>
      </c>
      <c r="F240" s="207" t="s">
        <v>742</v>
      </c>
      <c r="G240" s="215" t="s">
        <v>1241</v>
      </c>
      <c r="H240" s="215" t="s">
        <v>1242</v>
      </c>
      <c r="I240" s="207" t="s">
        <v>64</v>
      </c>
      <c r="J240" s="207" t="s">
        <v>64</v>
      </c>
      <c r="K240" s="207">
        <v>97258.787033776971</v>
      </c>
      <c r="L240" s="246">
        <v>9.7258787033776967E-2</v>
      </c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</row>
    <row r="241" spans="2:35" ht="24" customHeight="1">
      <c r="B241" s="214" t="s">
        <v>1243</v>
      </c>
      <c r="C241" s="207" t="s">
        <v>346</v>
      </c>
      <c r="D241" s="208" t="s">
        <v>1244</v>
      </c>
      <c r="E241" s="207" t="s">
        <v>1062</v>
      </c>
      <c r="F241" s="207" t="s">
        <v>742</v>
      </c>
      <c r="G241" s="215" t="s">
        <v>1245</v>
      </c>
      <c r="H241" s="215" t="s">
        <v>1246</v>
      </c>
      <c r="I241" s="207" t="s">
        <v>64</v>
      </c>
      <c r="J241" s="207" t="s">
        <v>64</v>
      </c>
      <c r="K241" s="207">
        <v>94892.816538741405</v>
      </c>
      <c r="L241" s="246">
        <v>9.4892816538741404E-2</v>
      </c>
      <c r="M241" s="185"/>
      <c r="N241" s="185"/>
      <c r="O241" s="185"/>
      <c r="P241" s="185"/>
      <c r="Q241" s="185"/>
      <c r="R241" s="185"/>
      <c r="S241" s="185"/>
      <c r="T241" s="185"/>
      <c r="U241" s="185"/>
      <c r="V241" s="185"/>
      <c r="W241" s="185"/>
      <c r="X241" s="185"/>
      <c r="Y241" s="185"/>
      <c r="Z241" s="185"/>
      <c r="AA241" s="185"/>
      <c r="AB241" s="185"/>
      <c r="AC241" s="185"/>
      <c r="AD241" s="185"/>
      <c r="AE241" s="185"/>
      <c r="AF241" s="185"/>
      <c r="AG241" s="185"/>
      <c r="AH241" s="185"/>
      <c r="AI241" s="185"/>
    </row>
    <row r="242" spans="2:35" ht="24" customHeight="1">
      <c r="B242" s="214" t="s">
        <v>1247</v>
      </c>
      <c r="C242" s="207" t="s">
        <v>346</v>
      </c>
      <c r="D242" s="208" t="s">
        <v>1248</v>
      </c>
      <c r="E242" s="207" t="s">
        <v>358</v>
      </c>
      <c r="F242" s="207" t="s">
        <v>1249</v>
      </c>
      <c r="G242" s="215" t="s">
        <v>1250</v>
      </c>
      <c r="H242" s="227" t="s">
        <v>1251</v>
      </c>
      <c r="I242" s="207" t="s">
        <v>64</v>
      </c>
      <c r="J242" s="207" t="s">
        <v>64</v>
      </c>
      <c r="K242" s="207">
        <v>93907.632349834515</v>
      </c>
      <c r="L242" s="246">
        <v>9.3907632349834513E-2</v>
      </c>
      <c r="M242" s="185"/>
      <c r="N242" s="185"/>
      <c r="O242" s="185"/>
      <c r="P242" s="185"/>
      <c r="Q242" s="185"/>
      <c r="R242" s="185"/>
      <c r="S242" s="185"/>
      <c r="T242" s="185"/>
      <c r="U242" s="185"/>
      <c r="V242" s="185"/>
      <c r="W242" s="185"/>
      <c r="X242" s="185"/>
      <c r="Y242" s="185"/>
      <c r="Z242" s="185"/>
      <c r="AA242" s="185"/>
      <c r="AB242" s="185"/>
      <c r="AC242" s="185"/>
      <c r="AD242" s="185"/>
      <c r="AE242" s="185"/>
      <c r="AF242" s="185"/>
      <c r="AG242" s="185"/>
      <c r="AH242" s="185"/>
      <c r="AI242" s="185"/>
    </row>
    <row r="243" spans="2:35" ht="24" customHeight="1">
      <c r="B243" s="212" t="s">
        <v>1252</v>
      </c>
      <c r="C243" s="207" t="s">
        <v>346</v>
      </c>
      <c r="D243" s="208" t="s">
        <v>1253</v>
      </c>
      <c r="E243" s="207" t="s">
        <v>348</v>
      </c>
      <c r="F243" s="207" t="s">
        <v>572</v>
      </c>
      <c r="G243" s="215" t="s">
        <v>1254</v>
      </c>
      <c r="H243" s="215" t="s">
        <v>1255</v>
      </c>
      <c r="I243" s="207" t="s">
        <v>64</v>
      </c>
      <c r="J243" s="207" t="s">
        <v>64</v>
      </c>
      <c r="K243" s="207">
        <v>92791.190761214006</v>
      </c>
      <c r="L243" s="246">
        <v>9.2791190761214004E-2</v>
      </c>
      <c r="M243" s="185"/>
      <c r="N243" s="185"/>
      <c r="O243" s="185"/>
      <c r="P243" s="185"/>
      <c r="Q243" s="185"/>
      <c r="R243" s="185"/>
      <c r="S243" s="185"/>
      <c r="T243" s="185"/>
      <c r="U243" s="185"/>
      <c r="V243" s="185"/>
      <c r="W243" s="185"/>
      <c r="X243" s="185"/>
      <c r="Y243" s="185"/>
      <c r="Z243" s="185"/>
      <c r="AA243" s="185"/>
      <c r="AB243" s="185"/>
      <c r="AC243" s="185"/>
      <c r="AD243" s="185"/>
      <c r="AE243" s="185"/>
      <c r="AF243" s="185"/>
      <c r="AG243" s="185"/>
      <c r="AH243" s="185"/>
      <c r="AI243" s="185"/>
    </row>
    <row r="244" spans="2:35" ht="24" customHeight="1">
      <c r="B244" s="212" t="s">
        <v>1256</v>
      </c>
      <c r="C244" s="207" t="s">
        <v>346</v>
      </c>
      <c r="D244" s="208" t="s">
        <v>1257</v>
      </c>
      <c r="E244" s="207" t="s">
        <v>348</v>
      </c>
      <c r="F244" s="207" t="s">
        <v>572</v>
      </c>
      <c r="G244" s="215" t="s">
        <v>1258</v>
      </c>
      <c r="H244" s="227" t="s">
        <v>1259</v>
      </c>
      <c r="I244" s="207" t="s">
        <v>64</v>
      </c>
      <c r="J244" s="207" t="s">
        <v>64</v>
      </c>
      <c r="K244" s="207">
        <v>92308.032650282825</v>
      </c>
      <c r="L244" s="246">
        <v>9.2308032650282826E-2</v>
      </c>
      <c r="M244" s="185"/>
      <c r="N244" s="185"/>
      <c r="O244" s="185"/>
      <c r="P244" s="185"/>
      <c r="Q244" s="185"/>
      <c r="R244" s="185"/>
      <c r="S244" s="185"/>
      <c r="T244" s="185"/>
      <c r="U244" s="185"/>
      <c r="V244" s="185"/>
      <c r="W244" s="185"/>
      <c r="X244" s="185"/>
      <c r="Y244" s="185"/>
      <c r="Z244" s="185"/>
      <c r="AA244" s="185"/>
      <c r="AB244" s="185"/>
      <c r="AC244" s="185"/>
      <c r="AD244" s="185"/>
      <c r="AE244" s="185"/>
      <c r="AF244" s="185"/>
      <c r="AG244" s="185"/>
      <c r="AH244" s="185"/>
      <c r="AI244" s="185"/>
    </row>
    <row r="245" spans="2:35" ht="24" customHeight="1">
      <c r="B245" s="212" t="s">
        <v>1260</v>
      </c>
      <c r="C245" s="207" t="s">
        <v>195</v>
      </c>
      <c r="D245" s="208" t="s">
        <v>1261</v>
      </c>
      <c r="E245" s="207" t="s">
        <v>348</v>
      </c>
      <c r="F245" s="207" t="s">
        <v>572</v>
      </c>
      <c r="G245" s="215" t="s">
        <v>1262</v>
      </c>
      <c r="H245" s="224" t="s">
        <v>506</v>
      </c>
      <c r="I245" s="207" t="s">
        <v>64</v>
      </c>
      <c r="J245" s="207" t="s">
        <v>64</v>
      </c>
      <c r="K245" s="207">
        <v>92211.78900546908</v>
      </c>
      <c r="L245" s="246">
        <v>9.2211789005469086E-2</v>
      </c>
      <c r="M245" s="185"/>
      <c r="N245" s="185"/>
      <c r="O245" s="185"/>
      <c r="P245" s="185"/>
      <c r="Q245" s="185"/>
      <c r="R245" s="185"/>
      <c r="S245" s="185"/>
      <c r="T245" s="185"/>
      <c r="U245" s="185"/>
      <c r="V245" s="185"/>
      <c r="W245" s="185"/>
      <c r="X245" s="185"/>
      <c r="Y245" s="185"/>
      <c r="Z245" s="185"/>
      <c r="AA245" s="185"/>
      <c r="AB245" s="185"/>
      <c r="AC245" s="185"/>
      <c r="AD245" s="185"/>
      <c r="AE245" s="185"/>
      <c r="AF245" s="185"/>
      <c r="AG245" s="185"/>
      <c r="AH245" s="185"/>
      <c r="AI245" s="185"/>
    </row>
    <row r="246" spans="2:35" ht="24" customHeight="1">
      <c r="B246" s="214" t="s">
        <v>1263</v>
      </c>
      <c r="C246" s="207" t="s">
        <v>346</v>
      </c>
      <c r="D246" s="208" t="s">
        <v>1264</v>
      </c>
      <c r="E246" s="207" t="s">
        <v>741</v>
      </c>
      <c r="F246" s="207" t="s">
        <v>1265</v>
      </c>
      <c r="G246" s="215" t="s">
        <v>1266</v>
      </c>
      <c r="H246" s="215" t="s">
        <v>1267</v>
      </c>
      <c r="I246" s="207" t="s">
        <v>64</v>
      </c>
      <c r="J246" s="207" t="s">
        <v>64</v>
      </c>
      <c r="K246" s="207">
        <v>91855.226744595435</v>
      </c>
      <c r="L246" s="246">
        <v>9.1855226744595439E-2</v>
      </c>
      <c r="M246" s="185"/>
      <c r="N246" s="185"/>
      <c r="O246" s="185"/>
      <c r="P246" s="185"/>
      <c r="Q246" s="185"/>
      <c r="R246" s="185"/>
      <c r="S246" s="185"/>
      <c r="T246" s="185"/>
      <c r="U246" s="185"/>
      <c r="V246" s="185"/>
      <c r="W246" s="185"/>
      <c r="X246" s="185"/>
      <c r="Y246" s="185"/>
      <c r="Z246" s="185"/>
      <c r="AA246" s="185"/>
      <c r="AB246" s="185"/>
      <c r="AC246" s="185"/>
      <c r="AD246" s="185"/>
      <c r="AE246" s="185"/>
      <c r="AF246" s="185"/>
      <c r="AG246" s="185"/>
      <c r="AH246" s="185"/>
      <c r="AI246" s="185"/>
    </row>
    <row r="247" spans="2:35" ht="24" customHeight="1">
      <c r="B247" s="214" t="s">
        <v>1268</v>
      </c>
      <c r="C247" s="207" t="s">
        <v>346</v>
      </c>
      <c r="D247" s="208" t="s">
        <v>1269</v>
      </c>
      <c r="E247" s="207" t="s">
        <v>741</v>
      </c>
      <c r="F247" s="207" t="s">
        <v>1270</v>
      </c>
      <c r="G247" s="215" t="s">
        <v>1271</v>
      </c>
      <c r="H247" s="215" t="s">
        <v>1272</v>
      </c>
      <c r="I247" s="207" t="s">
        <v>64</v>
      </c>
      <c r="J247" s="207" t="s">
        <v>64</v>
      </c>
      <c r="K247" s="207">
        <v>91246.455766025843</v>
      </c>
      <c r="L247" s="246">
        <v>9.1246455766025844E-2</v>
      </c>
      <c r="M247" s="185"/>
      <c r="N247" s="185"/>
      <c r="O247" s="185"/>
      <c r="P247" s="185"/>
      <c r="Q247" s="185"/>
      <c r="R247" s="185"/>
      <c r="S247" s="185"/>
      <c r="T247" s="185"/>
      <c r="U247" s="185"/>
      <c r="V247" s="185"/>
      <c r="W247" s="185"/>
      <c r="X247" s="185"/>
      <c r="Y247" s="185"/>
      <c r="Z247" s="185"/>
      <c r="AA247" s="185"/>
      <c r="AB247" s="185"/>
      <c r="AC247" s="185"/>
      <c r="AD247" s="185"/>
      <c r="AE247" s="185"/>
      <c r="AF247" s="185"/>
      <c r="AG247" s="185"/>
      <c r="AH247" s="185"/>
      <c r="AI247" s="185"/>
    </row>
    <row r="248" spans="2:35" ht="24" customHeight="1">
      <c r="B248" s="214" t="s">
        <v>1273</v>
      </c>
      <c r="C248" s="207" t="s">
        <v>346</v>
      </c>
      <c r="D248" s="208" t="s">
        <v>1274</v>
      </c>
      <c r="E248" s="207" t="s">
        <v>358</v>
      </c>
      <c r="F248" s="207" t="s">
        <v>1275</v>
      </c>
      <c r="G248" s="215" t="s">
        <v>1276</v>
      </c>
      <c r="H248" s="227" t="s">
        <v>1277</v>
      </c>
      <c r="I248" s="207" t="s">
        <v>64</v>
      </c>
      <c r="J248" s="207" t="s">
        <v>64</v>
      </c>
      <c r="K248" s="207">
        <v>90964.888270779047</v>
      </c>
      <c r="L248" s="246">
        <v>9.0964888270779046E-2</v>
      </c>
      <c r="M248" s="185"/>
      <c r="N248" s="185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  <c r="AH248" s="185"/>
      <c r="AI248" s="185"/>
    </row>
    <row r="249" spans="2:35" ht="24" customHeight="1">
      <c r="B249" s="214" t="s">
        <v>1278</v>
      </c>
      <c r="C249" s="207" t="s">
        <v>346</v>
      </c>
      <c r="D249" s="208" t="s">
        <v>1279</v>
      </c>
      <c r="E249" s="207" t="s">
        <v>348</v>
      </c>
      <c r="F249" s="207" t="s">
        <v>572</v>
      </c>
      <c r="G249" s="215" t="s">
        <v>1280</v>
      </c>
      <c r="H249" s="215" t="s">
        <v>1281</v>
      </c>
      <c r="I249" s="207" t="s">
        <v>64</v>
      </c>
      <c r="J249" s="207" t="s">
        <v>64</v>
      </c>
      <c r="K249" s="207">
        <v>86702.396544844247</v>
      </c>
      <c r="L249" s="246">
        <v>8.6702396544844254E-2</v>
      </c>
      <c r="M249" s="185"/>
      <c r="N249" s="185"/>
      <c r="O249" s="185"/>
      <c r="P249" s="185"/>
      <c r="Q249" s="185"/>
      <c r="R249" s="185"/>
      <c r="S249" s="185"/>
      <c r="T249" s="185"/>
      <c r="U249" s="185"/>
      <c r="V249" s="185"/>
      <c r="W249" s="185"/>
      <c r="X249" s="185"/>
      <c r="Y249" s="185"/>
      <c r="Z249" s="185"/>
      <c r="AA249" s="185"/>
      <c r="AB249" s="185"/>
      <c r="AC249" s="185"/>
      <c r="AD249" s="185"/>
      <c r="AE249" s="185"/>
      <c r="AF249" s="185"/>
      <c r="AG249" s="185"/>
      <c r="AH249" s="185"/>
      <c r="AI249" s="185"/>
    </row>
    <row r="250" spans="2:35" ht="24" customHeight="1">
      <c r="B250" s="214" t="s">
        <v>1282</v>
      </c>
      <c r="C250" s="207" t="s">
        <v>346</v>
      </c>
      <c r="D250" s="208" t="s">
        <v>1283</v>
      </c>
      <c r="E250" s="207" t="s">
        <v>476</v>
      </c>
      <c r="F250" s="207" t="s">
        <v>1284</v>
      </c>
      <c r="G250" s="215" t="s">
        <v>1285</v>
      </c>
      <c r="H250" s="215" t="s">
        <v>1286</v>
      </c>
      <c r="I250" s="207" t="s">
        <v>64</v>
      </c>
      <c r="J250" s="207" t="s">
        <v>64</v>
      </c>
      <c r="K250" s="207">
        <v>86494.385911790247</v>
      </c>
      <c r="L250" s="246">
        <v>8.6494385911790247E-2</v>
      </c>
      <c r="M250" s="185"/>
      <c r="N250" s="185"/>
      <c r="O250" s="185"/>
      <c r="P250" s="185"/>
      <c r="Q250" s="185"/>
      <c r="R250" s="185"/>
      <c r="S250" s="185"/>
      <c r="T250" s="185"/>
      <c r="U250" s="185"/>
      <c r="V250" s="185"/>
      <c r="W250" s="185"/>
      <c r="X250" s="185"/>
      <c r="Y250" s="185"/>
      <c r="Z250" s="185"/>
      <c r="AA250" s="185"/>
      <c r="AB250" s="185"/>
      <c r="AC250" s="185"/>
      <c r="AD250" s="185"/>
      <c r="AE250" s="185"/>
      <c r="AF250" s="185"/>
      <c r="AG250" s="185"/>
      <c r="AH250" s="185"/>
      <c r="AI250" s="185"/>
    </row>
    <row r="251" spans="2:35" ht="24" customHeight="1">
      <c r="B251" s="214" t="s">
        <v>1287</v>
      </c>
      <c r="C251" s="207" t="s">
        <v>346</v>
      </c>
      <c r="D251" s="208" t="s">
        <v>1288</v>
      </c>
      <c r="E251" s="207" t="s">
        <v>358</v>
      </c>
      <c r="F251" s="207" t="s">
        <v>460</v>
      </c>
      <c r="G251" s="215" t="s">
        <v>1289</v>
      </c>
      <c r="H251" s="227" t="s">
        <v>1290</v>
      </c>
      <c r="I251" s="207" t="s">
        <v>64</v>
      </c>
      <c r="J251" s="207" t="s">
        <v>64</v>
      </c>
      <c r="K251" s="207">
        <v>86333.893153064331</v>
      </c>
      <c r="L251" s="246">
        <v>8.6333893153064334E-2</v>
      </c>
      <c r="M251" s="185"/>
      <c r="N251" s="185"/>
      <c r="O251" s="185"/>
      <c r="P251" s="185"/>
      <c r="Q251" s="185"/>
      <c r="R251" s="185"/>
      <c r="S251" s="185"/>
      <c r="T251" s="185"/>
      <c r="U251" s="185"/>
      <c r="V251" s="185"/>
      <c r="W251" s="185"/>
      <c r="X251" s="185"/>
      <c r="Y251" s="185"/>
      <c r="Z251" s="185"/>
      <c r="AA251" s="185"/>
      <c r="AB251" s="185"/>
      <c r="AC251" s="185"/>
      <c r="AD251" s="185"/>
      <c r="AE251" s="185"/>
      <c r="AF251" s="185"/>
      <c r="AG251" s="185"/>
      <c r="AH251" s="185"/>
      <c r="AI251" s="185"/>
    </row>
    <row r="252" spans="2:35" ht="24" customHeight="1">
      <c r="B252" s="214" t="s">
        <v>1291</v>
      </c>
      <c r="C252" s="207" t="s">
        <v>346</v>
      </c>
      <c r="D252" s="208" t="s">
        <v>1292</v>
      </c>
      <c r="E252" s="207" t="s">
        <v>1293</v>
      </c>
      <c r="F252" s="207" t="s">
        <v>464</v>
      </c>
      <c r="G252" s="215" t="s">
        <v>1294</v>
      </c>
      <c r="H252" s="215" t="s">
        <v>1295</v>
      </c>
      <c r="I252" s="207" t="s">
        <v>64</v>
      </c>
      <c r="J252" s="207" t="s">
        <v>64</v>
      </c>
      <c r="K252" s="207">
        <v>83795.835973992434</v>
      </c>
      <c r="L252" s="246">
        <v>8.3795835973992441E-2</v>
      </c>
      <c r="M252" s="185"/>
      <c r="N252" s="185"/>
      <c r="O252" s="185"/>
      <c r="P252" s="185"/>
      <c r="Q252" s="185"/>
      <c r="R252" s="185"/>
      <c r="S252" s="185"/>
      <c r="T252" s="185"/>
      <c r="U252" s="185"/>
      <c r="V252" s="185"/>
      <c r="W252" s="185"/>
      <c r="X252" s="185"/>
      <c r="Y252" s="185"/>
      <c r="Z252" s="185"/>
      <c r="AA252" s="185"/>
      <c r="AB252" s="185"/>
      <c r="AC252" s="185"/>
      <c r="AD252" s="185"/>
      <c r="AE252" s="185"/>
      <c r="AF252" s="185"/>
      <c r="AG252" s="185"/>
      <c r="AH252" s="185"/>
      <c r="AI252" s="185"/>
    </row>
    <row r="253" spans="2:35" ht="24" customHeight="1">
      <c r="B253" s="214" t="s">
        <v>1296</v>
      </c>
      <c r="C253" s="207" t="s">
        <v>346</v>
      </c>
      <c r="D253" s="208" t="s">
        <v>1297</v>
      </c>
      <c r="E253" s="207" t="s">
        <v>476</v>
      </c>
      <c r="F253" s="207" t="s">
        <v>572</v>
      </c>
      <c r="G253" s="215" t="s">
        <v>1298</v>
      </c>
      <c r="H253" s="224" t="s">
        <v>506</v>
      </c>
      <c r="I253" s="207" t="s">
        <v>64</v>
      </c>
      <c r="J253" s="207" t="s">
        <v>64</v>
      </c>
      <c r="K253" s="207">
        <v>82149.742975846762</v>
      </c>
      <c r="L253" s="246">
        <v>8.2149742975846762E-2</v>
      </c>
      <c r="M253" s="185"/>
      <c r="N253" s="185"/>
      <c r="O253" s="185"/>
      <c r="P253" s="185"/>
      <c r="Q253" s="185"/>
      <c r="R253" s="185"/>
      <c r="S253" s="185"/>
      <c r="T253" s="185"/>
      <c r="U253" s="185"/>
      <c r="V253" s="185"/>
      <c r="W253" s="185"/>
      <c r="X253" s="185"/>
      <c r="Y253" s="185"/>
      <c r="Z253" s="185"/>
      <c r="AA253" s="185"/>
      <c r="AB253" s="185"/>
      <c r="AC253" s="185"/>
      <c r="AD253" s="185"/>
      <c r="AE253" s="185"/>
      <c r="AF253" s="185"/>
      <c r="AG253" s="185"/>
      <c r="AH253" s="185"/>
      <c r="AI253" s="185"/>
    </row>
    <row r="254" spans="2:35" ht="24" customHeight="1">
      <c r="B254" s="214" t="s">
        <v>1299</v>
      </c>
      <c r="C254" s="207" t="s">
        <v>346</v>
      </c>
      <c r="D254" s="208" t="s">
        <v>1300</v>
      </c>
      <c r="E254" s="207" t="s">
        <v>358</v>
      </c>
      <c r="F254" s="207" t="s">
        <v>974</v>
      </c>
      <c r="G254" s="215" t="s">
        <v>1301</v>
      </c>
      <c r="H254" s="227" t="s">
        <v>1302</v>
      </c>
      <c r="I254" s="207" t="s">
        <v>64</v>
      </c>
      <c r="J254" s="207" t="s">
        <v>64</v>
      </c>
      <c r="K254" s="207">
        <v>80856.737788418643</v>
      </c>
      <c r="L254" s="246">
        <v>8.0856737788418648E-2</v>
      </c>
      <c r="M254" s="185"/>
      <c r="N254" s="185"/>
      <c r="O254" s="185"/>
      <c r="P254" s="185"/>
      <c r="Q254" s="185"/>
      <c r="R254" s="185"/>
      <c r="S254" s="185"/>
      <c r="T254" s="185"/>
      <c r="U254" s="185"/>
      <c r="V254" s="185"/>
      <c r="W254" s="185"/>
      <c r="X254" s="185"/>
      <c r="Y254" s="185"/>
      <c r="Z254" s="185"/>
      <c r="AA254" s="185"/>
      <c r="AB254" s="185"/>
      <c r="AC254" s="185"/>
      <c r="AD254" s="185"/>
      <c r="AE254" s="185"/>
      <c r="AF254" s="185"/>
      <c r="AG254" s="185"/>
      <c r="AH254" s="185"/>
      <c r="AI254" s="185"/>
    </row>
    <row r="255" spans="2:35" ht="24" customHeight="1">
      <c r="B255" s="212" t="s">
        <v>1303</v>
      </c>
      <c r="C255" s="207" t="s">
        <v>346</v>
      </c>
      <c r="D255" s="208" t="s">
        <v>1304</v>
      </c>
      <c r="E255" s="207" t="s">
        <v>348</v>
      </c>
      <c r="F255" s="207" t="s">
        <v>572</v>
      </c>
      <c r="G255" s="215" t="s">
        <v>1305</v>
      </c>
      <c r="H255" s="227" t="s">
        <v>1306</v>
      </c>
      <c r="I255" s="207" t="s">
        <v>64</v>
      </c>
      <c r="J255" s="207" t="s">
        <v>64</v>
      </c>
      <c r="K255" s="207">
        <v>77752.827171795405</v>
      </c>
      <c r="L255" s="246">
        <v>7.7752827171795408E-2</v>
      </c>
      <c r="M255" s="185"/>
      <c r="N255" s="185"/>
      <c r="O255" s="185"/>
      <c r="P255" s="185"/>
      <c r="Q255" s="185"/>
      <c r="R255" s="185"/>
      <c r="S255" s="185"/>
      <c r="T255" s="185"/>
      <c r="U255" s="185"/>
      <c r="V255" s="185"/>
      <c r="W255" s="185"/>
      <c r="X255" s="185"/>
      <c r="Y255" s="185"/>
      <c r="Z255" s="185"/>
      <c r="AA255" s="185"/>
      <c r="AB255" s="185"/>
      <c r="AC255" s="185"/>
      <c r="AD255" s="185"/>
      <c r="AE255" s="185"/>
      <c r="AF255" s="185"/>
      <c r="AG255" s="185"/>
      <c r="AH255" s="185"/>
      <c r="AI255" s="185"/>
    </row>
    <row r="256" spans="2:35" ht="24" customHeight="1">
      <c r="B256" s="213" t="s">
        <v>1307</v>
      </c>
      <c r="C256" s="207" t="s">
        <v>346</v>
      </c>
      <c r="D256" s="208" t="s">
        <v>1308</v>
      </c>
      <c r="E256" s="207" t="s">
        <v>358</v>
      </c>
      <c r="F256" s="207" t="s">
        <v>1309</v>
      </c>
      <c r="G256" s="215" t="s">
        <v>1310</v>
      </c>
      <c r="H256" s="224" t="s">
        <v>506</v>
      </c>
      <c r="I256" s="207" t="s">
        <v>64</v>
      </c>
      <c r="J256" s="207" t="s">
        <v>64</v>
      </c>
      <c r="K256" s="207">
        <v>76485.090251860194</v>
      </c>
      <c r="L256" s="246">
        <v>7.6485090251860191E-2</v>
      </c>
      <c r="M256" s="185"/>
      <c r="N256" s="185"/>
      <c r="O256" s="185"/>
      <c r="P256" s="185"/>
      <c r="Q256" s="185"/>
      <c r="R256" s="185"/>
      <c r="S256" s="185"/>
      <c r="T256" s="185"/>
      <c r="U256" s="185"/>
      <c r="V256" s="185"/>
      <c r="W256" s="185"/>
      <c r="X256" s="185"/>
      <c r="Y256" s="185"/>
      <c r="Z256" s="185"/>
      <c r="AA256" s="185"/>
      <c r="AB256" s="185"/>
      <c r="AC256" s="185"/>
      <c r="AD256" s="185"/>
      <c r="AE256" s="185"/>
      <c r="AF256" s="185"/>
      <c r="AG256" s="185"/>
      <c r="AH256" s="185"/>
      <c r="AI256" s="185"/>
    </row>
    <row r="257" spans="2:35" ht="24" customHeight="1">
      <c r="B257" s="214" t="s">
        <v>1311</v>
      </c>
      <c r="C257" s="207" t="s">
        <v>346</v>
      </c>
      <c r="D257" s="208" t="s">
        <v>1312</v>
      </c>
      <c r="E257" s="207" t="s">
        <v>358</v>
      </c>
      <c r="F257" s="207" t="s">
        <v>1249</v>
      </c>
      <c r="G257" s="215" t="s">
        <v>1313</v>
      </c>
      <c r="H257" s="215" t="s">
        <v>1314</v>
      </c>
      <c r="I257" s="207" t="s">
        <v>64</v>
      </c>
      <c r="J257" s="207" t="s">
        <v>64</v>
      </c>
      <c r="K257" s="207">
        <v>76430.464990728346</v>
      </c>
      <c r="L257" s="246">
        <v>7.643046499072835E-2</v>
      </c>
      <c r="M257" s="185"/>
      <c r="N257" s="185"/>
      <c r="O257" s="185"/>
      <c r="P257" s="185"/>
      <c r="Q257" s="185"/>
      <c r="R257" s="185"/>
      <c r="S257" s="185"/>
      <c r="T257" s="185"/>
      <c r="U257" s="185"/>
      <c r="V257" s="185"/>
      <c r="W257" s="185"/>
      <c r="X257" s="185"/>
      <c r="Y257" s="185"/>
      <c r="Z257" s="185"/>
      <c r="AA257" s="185"/>
      <c r="AB257" s="185"/>
      <c r="AC257" s="185"/>
      <c r="AD257" s="185"/>
      <c r="AE257" s="185"/>
      <c r="AF257" s="185"/>
      <c r="AG257" s="185"/>
      <c r="AH257" s="185"/>
      <c r="AI257" s="185"/>
    </row>
    <row r="258" spans="2:35" ht="24" customHeight="1">
      <c r="B258" s="214" t="s">
        <v>1315</v>
      </c>
      <c r="C258" s="207" t="s">
        <v>346</v>
      </c>
      <c r="D258" s="208" t="s">
        <v>1316</v>
      </c>
      <c r="E258" s="207" t="s">
        <v>358</v>
      </c>
      <c r="F258" s="207" t="s">
        <v>1309</v>
      </c>
      <c r="G258" s="215" t="s">
        <v>1317</v>
      </c>
      <c r="H258" s="224" t="s">
        <v>506</v>
      </c>
      <c r="I258" s="207" t="s">
        <v>64</v>
      </c>
      <c r="J258" s="207" t="s">
        <v>64</v>
      </c>
      <c r="K258" s="207">
        <v>75477.621881088184</v>
      </c>
      <c r="L258" s="246">
        <v>7.5477621881088183E-2</v>
      </c>
      <c r="M258" s="185"/>
      <c r="N258" s="185"/>
      <c r="O258" s="185"/>
      <c r="P258" s="185"/>
      <c r="Q258" s="185"/>
      <c r="R258" s="185"/>
      <c r="S258" s="185"/>
      <c r="T258" s="185"/>
      <c r="U258" s="185"/>
      <c r="V258" s="185"/>
      <c r="W258" s="185"/>
      <c r="X258" s="185"/>
      <c r="Y258" s="185"/>
      <c r="Z258" s="185"/>
      <c r="AA258" s="185"/>
      <c r="AB258" s="185"/>
      <c r="AC258" s="185"/>
      <c r="AD258" s="185"/>
      <c r="AE258" s="185"/>
      <c r="AF258" s="185"/>
      <c r="AG258" s="185"/>
      <c r="AH258" s="185"/>
      <c r="AI258" s="185"/>
    </row>
    <row r="259" spans="2:35" ht="24" customHeight="1">
      <c r="B259" s="214" t="s">
        <v>1318</v>
      </c>
      <c r="C259" s="207" t="s">
        <v>363</v>
      </c>
      <c r="D259" s="208" t="s">
        <v>1319</v>
      </c>
      <c r="E259" s="207" t="s">
        <v>358</v>
      </c>
      <c r="F259" s="207" t="s">
        <v>424</v>
      </c>
      <c r="G259" s="215" t="s">
        <v>1320</v>
      </c>
      <c r="H259" s="227" t="s">
        <v>1321</v>
      </c>
      <c r="I259" s="207" t="s">
        <v>64</v>
      </c>
      <c r="J259" s="207" t="s">
        <v>64</v>
      </c>
      <c r="K259" s="207">
        <v>75454.531371030214</v>
      </c>
      <c r="L259" s="246">
        <v>7.5454531371030212E-2</v>
      </c>
      <c r="M259" s="185"/>
      <c r="N259" s="185"/>
      <c r="O259" s="185"/>
      <c r="P259" s="185"/>
      <c r="Q259" s="185"/>
      <c r="R259" s="185"/>
      <c r="S259" s="185"/>
      <c r="T259" s="185"/>
      <c r="U259" s="185"/>
      <c r="V259" s="185"/>
      <c r="W259" s="185"/>
      <c r="X259" s="185"/>
      <c r="Y259" s="185"/>
      <c r="Z259" s="185"/>
      <c r="AA259" s="185"/>
      <c r="AB259" s="185"/>
      <c r="AC259" s="185"/>
      <c r="AD259" s="185"/>
      <c r="AE259" s="185"/>
      <c r="AF259" s="185"/>
      <c r="AG259" s="185"/>
      <c r="AH259" s="185"/>
      <c r="AI259" s="185"/>
    </row>
    <row r="260" spans="2:35" ht="24" customHeight="1">
      <c r="B260" s="214" t="s">
        <v>1322</v>
      </c>
      <c r="C260" s="207" t="s">
        <v>346</v>
      </c>
      <c r="D260" s="208" t="s">
        <v>1323</v>
      </c>
      <c r="E260" s="207" t="s">
        <v>358</v>
      </c>
      <c r="F260" s="207" t="s">
        <v>1324</v>
      </c>
      <c r="G260" s="215" t="s">
        <v>1325</v>
      </c>
      <c r="H260" s="215" t="s">
        <v>1326</v>
      </c>
      <c r="I260" s="207" t="s">
        <v>64</v>
      </c>
      <c r="J260" s="207" t="s">
        <v>64</v>
      </c>
      <c r="K260" s="207">
        <v>75172.874727131886</v>
      </c>
      <c r="L260" s="246">
        <v>7.5172874727131883E-2</v>
      </c>
      <c r="M260" s="185"/>
      <c r="N260" s="185"/>
      <c r="O260" s="185"/>
      <c r="P260" s="185"/>
      <c r="Q260" s="185"/>
      <c r="R260" s="185"/>
      <c r="S260" s="185"/>
      <c r="T260" s="185"/>
      <c r="U260" s="185"/>
      <c r="V260" s="185"/>
      <c r="W260" s="185"/>
      <c r="X260" s="185"/>
      <c r="Y260" s="185"/>
      <c r="Z260" s="185"/>
      <c r="AA260" s="185"/>
      <c r="AB260" s="185"/>
      <c r="AC260" s="185"/>
      <c r="AD260" s="185"/>
      <c r="AE260" s="185"/>
      <c r="AF260" s="185"/>
      <c r="AG260" s="185"/>
      <c r="AH260" s="185"/>
      <c r="AI260" s="185"/>
    </row>
    <row r="261" spans="2:35" ht="24" customHeight="1">
      <c r="B261" s="214" t="s">
        <v>1327</v>
      </c>
      <c r="C261" s="207" t="s">
        <v>346</v>
      </c>
      <c r="D261" s="208" t="s">
        <v>1328</v>
      </c>
      <c r="E261" s="207" t="s">
        <v>358</v>
      </c>
      <c r="F261" s="207" t="s">
        <v>1249</v>
      </c>
      <c r="G261" s="215" t="s">
        <v>1329</v>
      </c>
      <c r="H261" s="215" t="s">
        <v>1330</v>
      </c>
      <c r="I261" s="207" t="s">
        <v>64</v>
      </c>
      <c r="J261" s="207" t="s">
        <v>64</v>
      </c>
      <c r="K261" s="207">
        <v>74416.22885712274</v>
      </c>
      <c r="L261" s="246">
        <v>7.4416228857122735E-2</v>
      </c>
      <c r="M261" s="185"/>
      <c r="N261" s="185"/>
      <c r="O261" s="185"/>
      <c r="P261" s="185"/>
      <c r="Q261" s="185"/>
      <c r="R261" s="185"/>
      <c r="S261" s="185"/>
      <c r="T261" s="185"/>
      <c r="U261" s="185"/>
      <c r="V261" s="185"/>
      <c r="W261" s="185"/>
      <c r="X261" s="185"/>
      <c r="Y261" s="185"/>
      <c r="Z261" s="185"/>
      <c r="AA261" s="185"/>
      <c r="AB261" s="185"/>
      <c r="AC261" s="185"/>
      <c r="AD261" s="185"/>
      <c r="AE261" s="185"/>
      <c r="AF261" s="185"/>
      <c r="AG261" s="185"/>
      <c r="AH261" s="185"/>
      <c r="AI261" s="185"/>
    </row>
    <row r="262" spans="2:35" ht="24" customHeight="1">
      <c r="B262" s="214" t="s">
        <v>1331</v>
      </c>
      <c r="C262" s="207" t="s">
        <v>346</v>
      </c>
      <c r="D262" s="208" t="s">
        <v>1332</v>
      </c>
      <c r="E262" s="207" t="s">
        <v>348</v>
      </c>
      <c r="F262" s="207" t="s">
        <v>84</v>
      </c>
      <c r="G262" s="215" t="s">
        <v>1333</v>
      </c>
      <c r="H262" s="224" t="s">
        <v>506</v>
      </c>
      <c r="I262" s="207" t="s">
        <v>64</v>
      </c>
      <c r="J262" s="207" t="s">
        <v>64</v>
      </c>
      <c r="K262" s="207">
        <v>74345.964486069046</v>
      </c>
      <c r="L262" s="246">
        <v>7.4345964486069047E-2</v>
      </c>
      <c r="M262" s="185"/>
      <c r="N262" s="185"/>
      <c r="O262" s="185"/>
      <c r="P262" s="185"/>
      <c r="Q262" s="185"/>
      <c r="R262" s="185"/>
      <c r="S262" s="185"/>
      <c r="T262" s="185"/>
      <c r="U262" s="185"/>
      <c r="V262" s="185"/>
      <c r="W262" s="185"/>
      <c r="X262" s="185"/>
      <c r="Y262" s="185"/>
      <c r="Z262" s="185"/>
      <c r="AA262" s="185"/>
      <c r="AB262" s="185"/>
      <c r="AC262" s="185"/>
      <c r="AD262" s="185"/>
      <c r="AE262" s="185"/>
      <c r="AF262" s="185"/>
      <c r="AG262" s="185"/>
      <c r="AH262" s="185"/>
      <c r="AI262" s="185"/>
    </row>
    <row r="263" spans="2:35" ht="24" customHeight="1">
      <c r="B263" s="212" t="s">
        <v>1334</v>
      </c>
      <c r="C263" s="207" t="s">
        <v>346</v>
      </c>
      <c r="D263" s="208" t="s">
        <v>1335</v>
      </c>
      <c r="E263" s="207" t="s">
        <v>476</v>
      </c>
      <c r="F263" s="207" t="s">
        <v>460</v>
      </c>
      <c r="G263" s="215" t="s">
        <v>1336</v>
      </c>
      <c r="H263" s="215" t="s">
        <v>1337</v>
      </c>
      <c r="I263" s="207" t="s">
        <v>64</v>
      </c>
      <c r="J263" s="207" t="s">
        <v>64</v>
      </c>
      <c r="K263" s="207">
        <v>70657.761683449513</v>
      </c>
      <c r="L263" s="246">
        <v>7.0657761683449519E-2</v>
      </c>
      <c r="M263" s="185"/>
      <c r="N263" s="185"/>
      <c r="O263" s="185"/>
      <c r="P263" s="185"/>
      <c r="Q263" s="185"/>
      <c r="R263" s="185"/>
      <c r="S263" s="185"/>
      <c r="T263" s="185"/>
      <c r="U263" s="185"/>
      <c r="V263" s="185"/>
      <c r="W263" s="185"/>
      <c r="X263" s="185"/>
      <c r="Y263" s="185"/>
      <c r="Z263" s="185"/>
      <c r="AA263" s="185"/>
      <c r="AB263" s="185"/>
      <c r="AC263" s="185"/>
      <c r="AD263" s="185"/>
      <c r="AE263" s="185"/>
      <c r="AF263" s="185"/>
      <c r="AG263" s="185"/>
      <c r="AH263" s="185"/>
      <c r="AI263" s="185"/>
    </row>
    <row r="264" spans="2:35" ht="24" customHeight="1">
      <c r="B264" s="214" t="s">
        <v>1338</v>
      </c>
      <c r="C264" s="207" t="s">
        <v>346</v>
      </c>
      <c r="D264" s="208" t="s">
        <v>1339</v>
      </c>
      <c r="E264" s="207" t="s">
        <v>476</v>
      </c>
      <c r="F264" s="207" t="s">
        <v>742</v>
      </c>
      <c r="G264" s="215" t="s">
        <v>1340</v>
      </c>
      <c r="H264" s="215" t="s">
        <v>1341</v>
      </c>
      <c r="I264" s="207" t="s">
        <v>64</v>
      </c>
      <c r="J264" s="207" t="s">
        <v>64</v>
      </c>
      <c r="K264" s="207">
        <v>70104.390535877741</v>
      </c>
      <c r="L264" s="246">
        <v>7.0104390535877747E-2</v>
      </c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</row>
    <row r="265" spans="2:35" ht="24" customHeight="1">
      <c r="B265" s="214" t="s">
        <v>1342</v>
      </c>
      <c r="C265" s="207" t="s">
        <v>363</v>
      </c>
      <c r="D265" s="208" t="s">
        <v>1343</v>
      </c>
      <c r="E265" s="207" t="s">
        <v>348</v>
      </c>
      <c r="F265" s="207" t="s">
        <v>572</v>
      </c>
      <c r="G265" s="215" t="s">
        <v>1344</v>
      </c>
      <c r="H265" s="215" t="s">
        <v>1345</v>
      </c>
      <c r="I265" s="207" t="s">
        <v>64</v>
      </c>
      <c r="J265" s="207" t="s">
        <v>64</v>
      </c>
      <c r="K265" s="207">
        <v>69138.361148275944</v>
      </c>
      <c r="L265" s="246">
        <v>6.9138361148275942E-2</v>
      </c>
      <c r="M265" s="185"/>
      <c r="N265" s="185"/>
      <c r="O265" s="185"/>
      <c r="P265" s="185"/>
      <c r="Q265" s="185"/>
      <c r="R265" s="185"/>
      <c r="S265" s="185"/>
      <c r="T265" s="185"/>
      <c r="U265" s="185"/>
      <c r="V265" s="185"/>
      <c r="W265" s="185"/>
      <c r="X265" s="185"/>
      <c r="Y265" s="185"/>
      <c r="Z265" s="185"/>
      <c r="AA265" s="185"/>
      <c r="AB265" s="185"/>
      <c r="AC265" s="185"/>
      <c r="AD265" s="185"/>
      <c r="AE265" s="185"/>
      <c r="AF265" s="185"/>
      <c r="AG265" s="185"/>
      <c r="AH265" s="185"/>
      <c r="AI265" s="185"/>
    </row>
    <row r="266" spans="2:35" ht="24" customHeight="1">
      <c r="B266" s="214" t="s">
        <v>1346</v>
      </c>
      <c r="C266" s="207" t="s">
        <v>346</v>
      </c>
      <c r="D266" s="208" t="s">
        <v>1343</v>
      </c>
      <c r="E266" s="207" t="s">
        <v>348</v>
      </c>
      <c r="F266" s="207" t="s">
        <v>572</v>
      </c>
      <c r="G266" s="215" t="s">
        <v>1344</v>
      </c>
      <c r="H266" s="215" t="s">
        <v>1345</v>
      </c>
      <c r="I266" s="207" t="s">
        <v>64</v>
      </c>
      <c r="J266" s="207" t="s">
        <v>64</v>
      </c>
      <c r="K266" s="207">
        <v>69138.361148275944</v>
      </c>
      <c r="L266" s="246">
        <v>6.9138361148275942E-2</v>
      </c>
      <c r="M266" s="185"/>
      <c r="N266" s="185"/>
      <c r="O266" s="185"/>
      <c r="P266" s="185"/>
      <c r="Q266" s="185"/>
      <c r="R266" s="185"/>
      <c r="S266" s="185"/>
      <c r="T266" s="185"/>
      <c r="U266" s="185"/>
      <c r="V266" s="185"/>
      <c r="W266" s="185"/>
      <c r="X266" s="185"/>
      <c r="Y266" s="185"/>
      <c r="Z266" s="185"/>
      <c r="AA266" s="185"/>
      <c r="AB266" s="185"/>
      <c r="AC266" s="185"/>
      <c r="AD266" s="185"/>
      <c r="AE266" s="185"/>
      <c r="AF266" s="185"/>
      <c r="AG266" s="185"/>
      <c r="AH266" s="185"/>
      <c r="AI266" s="185"/>
    </row>
    <row r="267" spans="2:35" ht="24" customHeight="1">
      <c r="B267" s="214" t="s">
        <v>1347</v>
      </c>
      <c r="C267" s="207" t="s">
        <v>346</v>
      </c>
      <c r="D267" s="208" t="s">
        <v>1348</v>
      </c>
      <c r="E267" s="207" t="s">
        <v>1028</v>
      </c>
      <c r="F267" s="207" t="s">
        <v>424</v>
      </c>
      <c r="G267" s="215" t="s">
        <v>1349</v>
      </c>
      <c r="H267" s="215" t="s">
        <v>1350</v>
      </c>
      <c r="I267" s="207" t="s">
        <v>64</v>
      </c>
      <c r="J267" s="207" t="s">
        <v>64</v>
      </c>
      <c r="K267" s="207">
        <v>67691.098936694601</v>
      </c>
      <c r="L267" s="246">
        <v>6.7691098936694602E-2</v>
      </c>
      <c r="M267" s="185"/>
      <c r="N267" s="185"/>
      <c r="O267" s="185"/>
      <c r="P267" s="185"/>
      <c r="Q267" s="185"/>
      <c r="R267" s="185"/>
      <c r="S267" s="185"/>
      <c r="T267" s="185"/>
      <c r="U267" s="185"/>
      <c r="V267" s="185"/>
      <c r="W267" s="185"/>
      <c r="X267" s="185"/>
      <c r="Y267" s="185"/>
      <c r="Z267" s="185"/>
      <c r="AA267" s="185"/>
      <c r="AB267" s="185"/>
      <c r="AC267" s="185"/>
      <c r="AD267" s="185"/>
      <c r="AE267" s="185"/>
      <c r="AF267" s="185"/>
      <c r="AG267" s="185"/>
      <c r="AH267" s="185"/>
      <c r="AI267" s="185"/>
    </row>
    <row r="268" spans="2:35" ht="24" customHeight="1">
      <c r="B268" s="212" t="s">
        <v>1351</v>
      </c>
      <c r="C268" s="207" t="s">
        <v>195</v>
      </c>
      <c r="D268" s="235" t="s">
        <v>1352</v>
      </c>
      <c r="E268" s="207" t="s">
        <v>348</v>
      </c>
      <c r="F268" s="207" t="s">
        <v>572</v>
      </c>
      <c r="G268" s="211" t="s">
        <v>1353</v>
      </c>
      <c r="H268" s="224" t="s">
        <v>506</v>
      </c>
      <c r="I268" s="207" t="s">
        <v>64</v>
      </c>
      <c r="J268" s="207" t="s">
        <v>64</v>
      </c>
      <c r="K268" s="207">
        <v>67089.25662512031</v>
      </c>
      <c r="L268" s="246">
        <v>6.7089256625120303E-2</v>
      </c>
      <c r="M268" s="185"/>
      <c r="N268" s="185"/>
      <c r="O268" s="185"/>
      <c r="P268" s="185"/>
      <c r="Q268" s="185"/>
      <c r="R268" s="185"/>
      <c r="S268" s="185"/>
      <c r="T268" s="185"/>
      <c r="U268" s="185"/>
      <c r="V268" s="185"/>
      <c r="W268" s="185"/>
      <c r="X268" s="185"/>
      <c r="Y268" s="185"/>
      <c r="Z268" s="185"/>
      <c r="AA268" s="185"/>
      <c r="AB268" s="185"/>
      <c r="AC268" s="185"/>
      <c r="AD268" s="185"/>
      <c r="AE268" s="185"/>
      <c r="AF268" s="185"/>
      <c r="AG268" s="185"/>
      <c r="AH268" s="185"/>
      <c r="AI268" s="185"/>
    </row>
    <row r="269" spans="2:35" ht="24" customHeight="1">
      <c r="B269" s="214" t="s">
        <v>1354</v>
      </c>
      <c r="C269" s="207" t="s">
        <v>346</v>
      </c>
      <c r="D269" s="208" t="s">
        <v>1355</v>
      </c>
      <c r="E269" s="207" t="s">
        <v>1356</v>
      </c>
      <c r="F269" s="207" t="s">
        <v>1356</v>
      </c>
      <c r="G269" s="215" t="s">
        <v>1357</v>
      </c>
      <c r="H269" s="224" t="s">
        <v>506</v>
      </c>
      <c r="I269" s="207" t="s">
        <v>64</v>
      </c>
      <c r="J269" s="207" t="s">
        <v>64</v>
      </c>
      <c r="K269" s="207">
        <v>64860.217003497397</v>
      </c>
      <c r="L269" s="246">
        <v>6.4860217003497395E-2</v>
      </c>
      <c r="M269" s="185"/>
      <c r="N269" s="185"/>
      <c r="O269" s="185"/>
      <c r="P269" s="185"/>
      <c r="Q269" s="185"/>
      <c r="R269" s="185"/>
      <c r="S269" s="185"/>
      <c r="T269" s="185"/>
      <c r="U269" s="185"/>
      <c r="V269" s="185"/>
      <c r="W269" s="185"/>
      <c r="X269" s="185"/>
      <c r="Y269" s="185"/>
      <c r="Z269" s="185"/>
      <c r="AA269" s="185"/>
      <c r="AB269" s="185"/>
      <c r="AC269" s="185"/>
      <c r="AD269" s="185"/>
      <c r="AE269" s="185"/>
      <c r="AF269" s="185"/>
      <c r="AG269" s="185"/>
      <c r="AH269" s="185"/>
      <c r="AI269" s="185"/>
    </row>
    <row r="270" spans="2:35" ht="24" customHeight="1">
      <c r="B270" s="214" t="s">
        <v>1358</v>
      </c>
      <c r="C270" s="207" t="s">
        <v>346</v>
      </c>
      <c r="D270" s="208" t="s">
        <v>1359</v>
      </c>
      <c r="E270" s="207" t="s">
        <v>1360</v>
      </c>
      <c r="F270" s="207"/>
      <c r="G270" s="215" t="s">
        <v>1361</v>
      </c>
      <c r="H270" s="215" t="s">
        <v>1362</v>
      </c>
      <c r="I270" s="207" t="s">
        <v>64</v>
      </c>
      <c r="J270" s="207" t="s">
        <v>64</v>
      </c>
      <c r="K270" s="207">
        <v>64404.62702157125</v>
      </c>
      <c r="L270" s="246">
        <v>6.4404627021571251E-2</v>
      </c>
      <c r="M270" s="185"/>
      <c r="N270" s="185"/>
      <c r="O270" s="185"/>
      <c r="P270" s="185"/>
      <c r="Q270" s="185"/>
      <c r="R270" s="185"/>
      <c r="S270" s="185"/>
      <c r="T270" s="185"/>
      <c r="U270" s="185"/>
      <c r="V270" s="185"/>
      <c r="W270" s="185"/>
      <c r="X270" s="185"/>
      <c r="Y270" s="185"/>
      <c r="Z270" s="185"/>
      <c r="AA270" s="185"/>
      <c r="AB270" s="185"/>
      <c r="AC270" s="185"/>
      <c r="AD270" s="185"/>
      <c r="AE270" s="185"/>
      <c r="AF270" s="185"/>
      <c r="AG270" s="185"/>
      <c r="AH270" s="185"/>
      <c r="AI270" s="185"/>
    </row>
    <row r="271" spans="2:35" ht="24" customHeight="1">
      <c r="B271" s="214" t="s">
        <v>1363</v>
      </c>
      <c r="C271" s="207" t="s">
        <v>346</v>
      </c>
      <c r="D271" s="208" t="s">
        <v>1364</v>
      </c>
      <c r="E271" s="207" t="s">
        <v>358</v>
      </c>
      <c r="F271" s="207" t="s">
        <v>1365</v>
      </c>
      <c r="G271" s="215" t="s">
        <v>1366</v>
      </c>
      <c r="H271" s="215" t="s">
        <v>1367</v>
      </c>
      <c r="I271" s="207" t="s">
        <v>64</v>
      </c>
      <c r="J271" s="207" t="s">
        <v>64</v>
      </c>
      <c r="K271" s="207">
        <v>63365.333427223435</v>
      </c>
      <c r="L271" s="246">
        <v>6.3365333427223433E-2</v>
      </c>
      <c r="M271" s="185"/>
      <c r="N271" s="185"/>
      <c r="O271" s="185"/>
      <c r="P271" s="185"/>
      <c r="Q271" s="185"/>
      <c r="R271" s="185"/>
      <c r="S271" s="185"/>
      <c r="T271" s="185"/>
      <c r="U271" s="185"/>
      <c r="V271" s="185"/>
      <c r="W271" s="185"/>
      <c r="X271" s="185"/>
      <c r="Y271" s="185"/>
      <c r="Z271" s="185"/>
      <c r="AA271" s="185"/>
      <c r="AB271" s="185"/>
      <c r="AC271" s="185"/>
      <c r="AD271" s="185"/>
      <c r="AE271" s="185"/>
      <c r="AF271" s="185"/>
      <c r="AG271" s="185"/>
      <c r="AH271" s="185"/>
      <c r="AI271" s="185"/>
    </row>
    <row r="272" spans="2:35" ht="24" customHeight="1">
      <c r="B272" s="214" t="s">
        <v>1368</v>
      </c>
      <c r="C272" s="207" t="s">
        <v>346</v>
      </c>
      <c r="D272" s="208" t="s">
        <v>1369</v>
      </c>
      <c r="E272" s="207" t="s">
        <v>476</v>
      </c>
      <c r="F272" s="207" t="s">
        <v>1370</v>
      </c>
      <c r="G272" s="215" t="s">
        <v>1371</v>
      </c>
      <c r="H272" s="215" t="s">
        <v>1372</v>
      </c>
      <c r="I272" s="207" t="s">
        <v>64</v>
      </c>
      <c r="J272" s="207" t="s">
        <v>64</v>
      </c>
      <c r="K272" s="207">
        <v>62337.995868835518</v>
      </c>
      <c r="L272" s="246">
        <v>6.2337995868835518E-2</v>
      </c>
      <c r="M272" s="185"/>
      <c r="N272" s="185"/>
      <c r="O272" s="185"/>
      <c r="P272" s="185"/>
      <c r="Q272" s="185"/>
      <c r="R272" s="185"/>
      <c r="S272" s="185"/>
      <c r="T272" s="185"/>
      <c r="U272" s="185"/>
      <c r="V272" s="185"/>
      <c r="W272" s="185"/>
      <c r="X272" s="185"/>
      <c r="Y272" s="185"/>
      <c r="Z272" s="185"/>
      <c r="AA272" s="185"/>
      <c r="AB272" s="185"/>
      <c r="AC272" s="185"/>
      <c r="AD272" s="185"/>
      <c r="AE272" s="185"/>
      <c r="AF272" s="185"/>
      <c r="AG272" s="185"/>
      <c r="AH272" s="185"/>
      <c r="AI272" s="185"/>
    </row>
    <row r="273" spans="2:35" ht="24" customHeight="1">
      <c r="B273" s="214" t="s">
        <v>1373</v>
      </c>
      <c r="C273" s="207" t="s">
        <v>195</v>
      </c>
      <c r="D273" s="208" t="s">
        <v>1374</v>
      </c>
      <c r="E273" s="207" t="s">
        <v>348</v>
      </c>
      <c r="F273" s="207" t="s">
        <v>86</v>
      </c>
      <c r="G273" s="226" t="s">
        <v>195</v>
      </c>
      <c r="H273" s="224" t="s">
        <v>506</v>
      </c>
      <c r="I273" s="207" t="s">
        <v>64</v>
      </c>
      <c r="J273" s="207" t="s">
        <v>64</v>
      </c>
      <c r="K273" s="207">
        <v>61897.184306269519</v>
      </c>
      <c r="L273" s="246">
        <v>6.1897184306269518E-2</v>
      </c>
      <c r="M273" s="185"/>
      <c r="N273" s="185"/>
      <c r="O273" s="185"/>
      <c r="P273" s="185"/>
      <c r="Q273" s="185"/>
      <c r="R273" s="185"/>
      <c r="S273" s="185"/>
      <c r="T273" s="185"/>
      <c r="U273" s="185"/>
      <c r="V273" s="185"/>
      <c r="W273" s="185"/>
      <c r="X273" s="185"/>
      <c r="Y273" s="185"/>
      <c r="Z273" s="185"/>
      <c r="AA273" s="185"/>
      <c r="AB273" s="185"/>
      <c r="AC273" s="185"/>
      <c r="AD273" s="185"/>
      <c r="AE273" s="185"/>
      <c r="AF273" s="185"/>
      <c r="AG273" s="185"/>
      <c r="AH273" s="185"/>
      <c r="AI273" s="185"/>
    </row>
    <row r="274" spans="2:35" ht="24" customHeight="1">
      <c r="B274" s="212" t="s">
        <v>1375</v>
      </c>
      <c r="C274" s="207" t="s">
        <v>195</v>
      </c>
      <c r="D274" s="208" t="s">
        <v>1374</v>
      </c>
      <c r="E274" s="207" t="s">
        <v>348</v>
      </c>
      <c r="F274" s="207" t="s">
        <v>572</v>
      </c>
      <c r="G274" s="211" t="s">
        <v>1376</v>
      </c>
      <c r="H274" s="224" t="s">
        <v>506</v>
      </c>
      <c r="I274" s="207" t="s">
        <v>64</v>
      </c>
      <c r="J274" s="207" t="s">
        <v>64</v>
      </c>
      <c r="K274" s="207">
        <v>61897.184306269519</v>
      </c>
      <c r="L274" s="246">
        <v>6.1897184306269518E-2</v>
      </c>
      <c r="M274" s="185"/>
      <c r="N274" s="185"/>
      <c r="O274" s="185"/>
      <c r="P274" s="185"/>
      <c r="Q274" s="185"/>
      <c r="R274" s="185"/>
      <c r="S274" s="185"/>
      <c r="T274" s="185"/>
      <c r="U274" s="185"/>
      <c r="V274" s="185"/>
      <c r="W274" s="185"/>
      <c r="X274" s="185"/>
      <c r="Y274" s="185"/>
      <c r="Z274" s="185"/>
      <c r="AA274" s="185"/>
      <c r="AB274" s="185"/>
      <c r="AC274" s="185"/>
      <c r="AD274" s="185"/>
      <c r="AE274" s="185"/>
      <c r="AF274" s="185"/>
      <c r="AG274" s="185"/>
      <c r="AH274" s="185"/>
      <c r="AI274" s="185"/>
    </row>
    <row r="275" spans="2:35" ht="24" customHeight="1">
      <c r="B275" s="212" t="s">
        <v>1377</v>
      </c>
      <c r="C275" s="207" t="s">
        <v>346</v>
      </c>
      <c r="D275" s="208" t="s">
        <v>1378</v>
      </c>
      <c r="E275" s="207" t="s">
        <v>348</v>
      </c>
      <c r="F275" s="207" t="s">
        <v>742</v>
      </c>
      <c r="G275" s="215" t="s">
        <v>1379</v>
      </c>
      <c r="H275" s="224" t="s">
        <v>506</v>
      </c>
      <c r="I275" s="207" t="s">
        <v>64</v>
      </c>
      <c r="J275" s="207" t="s">
        <v>64</v>
      </c>
      <c r="K275" s="207">
        <v>61633.720630002579</v>
      </c>
      <c r="L275" s="246">
        <v>6.1633720630002581E-2</v>
      </c>
      <c r="M275" s="185"/>
      <c r="N275" s="185"/>
      <c r="O275" s="185"/>
      <c r="P275" s="185"/>
      <c r="Q275" s="185"/>
      <c r="R275" s="185"/>
      <c r="S275" s="185"/>
      <c r="T275" s="185"/>
      <c r="U275" s="185"/>
      <c r="V275" s="185"/>
      <c r="W275" s="185"/>
      <c r="X275" s="185"/>
      <c r="Y275" s="185"/>
      <c r="Z275" s="185"/>
      <c r="AA275" s="185"/>
      <c r="AB275" s="185"/>
      <c r="AC275" s="185"/>
      <c r="AD275" s="185"/>
      <c r="AE275" s="185"/>
      <c r="AF275" s="185"/>
      <c r="AG275" s="185"/>
      <c r="AH275" s="185"/>
      <c r="AI275" s="185"/>
    </row>
    <row r="276" spans="2:35" ht="24" customHeight="1">
      <c r="B276" s="214" t="s">
        <v>1380</v>
      </c>
      <c r="C276" s="207" t="s">
        <v>346</v>
      </c>
      <c r="D276" s="208" t="s">
        <v>1381</v>
      </c>
      <c r="E276" s="207" t="s">
        <v>348</v>
      </c>
      <c r="F276" s="207" t="s">
        <v>572</v>
      </c>
      <c r="G276" s="215" t="s">
        <v>1382</v>
      </c>
      <c r="H276" s="215" t="s">
        <v>1383</v>
      </c>
      <c r="I276" s="207" t="s">
        <v>64</v>
      </c>
      <c r="J276" s="207" t="s">
        <v>64</v>
      </c>
      <c r="K276" s="207">
        <v>61462.272445602408</v>
      </c>
      <c r="L276" s="246">
        <v>6.1462272445602407E-2</v>
      </c>
      <c r="M276" s="185"/>
      <c r="N276" s="185"/>
      <c r="O276" s="185"/>
      <c r="P276" s="185"/>
      <c r="Q276" s="185"/>
      <c r="R276" s="185"/>
      <c r="S276" s="185"/>
      <c r="T276" s="185"/>
      <c r="U276" s="185"/>
      <c r="V276" s="185"/>
      <c r="W276" s="185"/>
      <c r="X276" s="185"/>
      <c r="Y276" s="185"/>
      <c r="Z276" s="185"/>
      <c r="AA276" s="185"/>
      <c r="AB276" s="185"/>
      <c r="AC276" s="185"/>
      <c r="AD276" s="185"/>
      <c r="AE276" s="185"/>
      <c r="AF276" s="185"/>
      <c r="AG276" s="185"/>
      <c r="AH276" s="185"/>
      <c r="AI276" s="185"/>
    </row>
    <row r="277" spans="2:35" ht="24" customHeight="1">
      <c r="B277" s="212" t="s">
        <v>1384</v>
      </c>
      <c r="C277" s="207" t="s">
        <v>363</v>
      </c>
      <c r="D277" s="208" t="s">
        <v>1385</v>
      </c>
      <c r="E277" s="207" t="s">
        <v>1040</v>
      </c>
      <c r="F277" s="207" t="s">
        <v>742</v>
      </c>
      <c r="G277" s="215" t="s">
        <v>1386</v>
      </c>
      <c r="H277" s="215" t="s">
        <v>1387</v>
      </c>
      <c r="I277" s="207" t="s">
        <v>64</v>
      </c>
      <c r="J277" s="207" t="s">
        <v>64</v>
      </c>
      <c r="K277" s="207">
        <v>61071.985564396869</v>
      </c>
      <c r="L277" s="246">
        <v>6.1071985564396872E-2</v>
      </c>
      <c r="M277" s="185"/>
      <c r="N277" s="185"/>
      <c r="O277" s="185"/>
      <c r="P277" s="185"/>
      <c r="Q277" s="185"/>
      <c r="R277" s="185"/>
      <c r="S277" s="185"/>
      <c r="T277" s="185"/>
      <c r="U277" s="185"/>
      <c r="V277" s="185"/>
      <c r="W277" s="185"/>
      <c r="X277" s="185"/>
      <c r="Y277" s="185"/>
      <c r="Z277" s="185"/>
      <c r="AA277" s="185"/>
      <c r="AB277" s="185"/>
      <c r="AC277" s="185"/>
      <c r="AD277" s="185"/>
      <c r="AE277" s="185"/>
      <c r="AF277" s="185"/>
      <c r="AG277" s="185"/>
      <c r="AH277" s="185"/>
      <c r="AI277" s="185"/>
    </row>
    <row r="278" spans="2:35" ht="24" customHeight="1">
      <c r="B278" s="212" t="s">
        <v>1388</v>
      </c>
      <c r="C278" s="207" t="s">
        <v>346</v>
      </c>
      <c r="D278" s="208" t="s">
        <v>1389</v>
      </c>
      <c r="E278" s="207" t="s">
        <v>348</v>
      </c>
      <c r="F278" s="207" t="s">
        <v>572</v>
      </c>
      <c r="G278" s="215" t="s">
        <v>1390</v>
      </c>
      <c r="H278" s="227" t="s">
        <v>1391</v>
      </c>
      <c r="I278" s="207" t="s">
        <v>64</v>
      </c>
      <c r="J278" s="207" t="s">
        <v>64</v>
      </c>
      <c r="K278" s="207">
        <v>60546.313827664722</v>
      </c>
      <c r="L278" s="246">
        <v>6.0546313827664726E-2</v>
      </c>
      <c r="M278" s="185"/>
      <c r="N278" s="185"/>
      <c r="O278" s="185"/>
      <c r="P278" s="185"/>
      <c r="Q278" s="185"/>
      <c r="R278" s="185"/>
      <c r="S278" s="185"/>
      <c r="T278" s="185"/>
      <c r="U278" s="185"/>
      <c r="V278" s="185"/>
      <c r="W278" s="185"/>
      <c r="X278" s="185"/>
      <c r="Y278" s="185"/>
      <c r="Z278" s="185"/>
      <c r="AA278" s="185"/>
      <c r="AB278" s="185"/>
      <c r="AC278" s="185"/>
      <c r="AD278" s="185"/>
      <c r="AE278" s="185"/>
      <c r="AF278" s="185"/>
      <c r="AG278" s="185"/>
      <c r="AH278" s="185"/>
      <c r="AI278" s="185"/>
    </row>
    <row r="279" spans="2:35" ht="24" customHeight="1">
      <c r="B279" s="214" t="s">
        <v>1392</v>
      </c>
      <c r="C279" s="207" t="s">
        <v>346</v>
      </c>
      <c r="D279" s="208" t="s">
        <v>1393</v>
      </c>
      <c r="E279" s="207" t="s">
        <v>1028</v>
      </c>
      <c r="F279" s="207" t="s">
        <v>424</v>
      </c>
      <c r="G279" s="215" t="s">
        <v>1394</v>
      </c>
      <c r="H279" s="215" t="s">
        <v>1395</v>
      </c>
      <c r="I279" s="207" t="s">
        <v>64</v>
      </c>
      <c r="J279" s="207" t="s">
        <v>64</v>
      </c>
      <c r="K279" s="207">
        <v>58184.031711381824</v>
      </c>
      <c r="L279" s="246">
        <v>5.8184031711381826E-2</v>
      </c>
      <c r="M279" s="185"/>
      <c r="N279" s="185"/>
      <c r="O279" s="185"/>
      <c r="P279" s="185"/>
      <c r="Q279" s="185"/>
      <c r="R279" s="185"/>
      <c r="S279" s="185"/>
      <c r="T279" s="185"/>
      <c r="U279" s="185"/>
      <c r="V279" s="185"/>
      <c r="W279" s="185"/>
      <c r="X279" s="185"/>
      <c r="Y279" s="185"/>
      <c r="Z279" s="185"/>
      <c r="AA279" s="185"/>
      <c r="AB279" s="185"/>
      <c r="AC279" s="185"/>
      <c r="AD279" s="185"/>
      <c r="AE279" s="185"/>
      <c r="AF279" s="185"/>
      <c r="AG279" s="185"/>
      <c r="AH279" s="185"/>
      <c r="AI279" s="185"/>
    </row>
    <row r="280" spans="2:35" ht="24" customHeight="1">
      <c r="B280" s="214" t="s">
        <v>1396</v>
      </c>
      <c r="C280" s="207" t="s">
        <v>346</v>
      </c>
      <c r="D280" s="208" t="s">
        <v>1397</v>
      </c>
      <c r="E280" s="207" t="s">
        <v>348</v>
      </c>
      <c r="F280" s="207" t="s">
        <v>572</v>
      </c>
      <c r="G280" s="215" t="s">
        <v>1398</v>
      </c>
      <c r="H280" s="215" t="s">
        <v>1399</v>
      </c>
      <c r="I280" s="207" t="s">
        <v>64</v>
      </c>
      <c r="J280" s="207" t="s">
        <v>64</v>
      </c>
      <c r="K280" s="207">
        <v>55913.10001643077</v>
      </c>
      <c r="L280" s="246">
        <v>5.5913100016430767E-2</v>
      </c>
      <c r="M280" s="185"/>
      <c r="N280" s="185"/>
      <c r="O280" s="185"/>
      <c r="P280" s="185"/>
      <c r="Q280" s="185"/>
      <c r="R280" s="185"/>
      <c r="S280" s="185"/>
      <c r="T280" s="185"/>
      <c r="U280" s="185"/>
      <c r="V280" s="185"/>
      <c r="W280" s="185"/>
      <c r="X280" s="185"/>
      <c r="Y280" s="185"/>
      <c r="Z280" s="185"/>
      <c r="AA280" s="185"/>
      <c r="AB280" s="185"/>
      <c r="AC280" s="185"/>
      <c r="AD280" s="185"/>
      <c r="AE280" s="185"/>
      <c r="AF280" s="185"/>
      <c r="AG280" s="185"/>
      <c r="AH280" s="185"/>
      <c r="AI280" s="185"/>
    </row>
    <row r="281" spans="2:35" ht="24" customHeight="1">
      <c r="B281" s="212" t="s">
        <v>1400</v>
      </c>
      <c r="C281" s="207" t="s">
        <v>363</v>
      </c>
      <c r="D281" s="208" t="s">
        <v>1401</v>
      </c>
      <c r="E281" s="207" t="s">
        <v>1040</v>
      </c>
      <c r="F281" s="207" t="s">
        <v>742</v>
      </c>
      <c r="G281" s="215" t="s">
        <v>1402</v>
      </c>
      <c r="H281" s="215" t="s">
        <v>1403</v>
      </c>
      <c r="I281" s="207" t="s">
        <v>64</v>
      </c>
      <c r="J281" s="207" t="s">
        <v>64</v>
      </c>
      <c r="K281" s="207">
        <v>55440.963077717541</v>
      </c>
      <c r="L281" s="246">
        <v>5.5440963077717544E-2</v>
      </c>
      <c r="M281" s="185"/>
      <c r="N281" s="185"/>
      <c r="O281" s="185"/>
      <c r="P281" s="185"/>
      <c r="Q281" s="185"/>
      <c r="R281" s="185"/>
      <c r="S281" s="185"/>
      <c r="T281" s="185"/>
      <c r="U281" s="185"/>
      <c r="V281" s="185"/>
      <c r="W281" s="185"/>
      <c r="X281" s="185"/>
      <c r="Y281" s="185"/>
      <c r="Z281" s="185"/>
      <c r="AA281" s="185"/>
      <c r="AB281" s="185"/>
      <c r="AC281" s="185"/>
      <c r="AD281" s="185"/>
      <c r="AE281" s="185"/>
      <c r="AF281" s="185"/>
      <c r="AG281" s="185"/>
      <c r="AH281" s="185"/>
      <c r="AI281" s="185"/>
    </row>
    <row r="282" spans="2:35" ht="24" customHeight="1">
      <c r="B282" s="214" t="s">
        <v>1404</v>
      </c>
      <c r="C282" s="207" t="s">
        <v>346</v>
      </c>
      <c r="D282" s="208" t="s">
        <v>1405</v>
      </c>
      <c r="E282" s="207" t="s">
        <v>476</v>
      </c>
      <c r="F282" s="207" t="s">
        <v>1406</v>
      </c>
      <c r="G282" s="215" t="s">
        <v>1407</v>
      </c>
      <c r="H282" s="215" t="s">
        <v>1408</v>
      </c>
      <c r="I282" s="207" t="s">
        <v>64</v>
      </c>
      <c r="J282" s="207" t="s">
        <v>64</v>
      </c>
      <c r="K282" s="207">
        <v>52611.645893481676</v>
      </c>
      <c r="L282" s="246">
        <v>5.2611645893481676E-2</v>
      </c>
      <c r="M282" s="185"/>
      <c r="N282" s="185"/>
      <c r="O282" s="185"/>
      <c r="P282" s="185"/>
      <c r="Q282" s="185"/>
      <c r="R282" s="185"/>
      <c r="S282" s="185"/>
      <c r="T282" s="185"/>
      <c r="U282" s="185"/>
      <c r="V282" s="185"/>
      <c r="W282" s="185"/>
      <c r="X282" s="185"/>
      <c r="Y282" s="185"/>
      <c r="Z282" s="185"/>
      <c r="AA282" s="185"/>
      <c r="AB282" s="185"/>
      <c r="AC282" s="185"/>
      <c r="AD282" s="185"/>
      <c r="AE282" s="185"/>
      <c r="AF282" s="185"/>
      <c r="AG282" s="185"/>
      <c r="AH282" s="185"/>
      <c r="AI282" s="185"/>
    </row>
    <row r="283" spans="2:35" ht="24" customHeight="1">
      <c r="B283" s="214" t="s">
        <v>1409</v>
      </c>
      <c r="C283" s="207" t="s">
        <v>346</v>
      </c>
      <c r="D283" s="208" t="s">
        <v>1410</v>
      </c>
      <c r="E283" s="207" t="s">
        <v>348</v>
      </c>
      <c r="F283" s="207" t="s">
        <v>84</v>
      </c>
      <c r="G283" s="215" t="s">
        <v>1411</v>
      </c>
      <c r="H283" s="215" t="s">
        <v>1412</v>
      </c>
      <c r="I283" s="207" t="s">
        <v>64</v>
      </c>
      <c r="J283" s="207" t="s">
        <v>64</v>
      </c>
      <c r="K283" s="207">
        <v>52262.104781353424</v>
      </c>
      <c r="L283" s="246">
        <v>5.2262104781353423E-2</v>
      </c>
      <c r="M283" s="185"/>
      <c r="N283" s="185"/>
      <c r="O283" s="185"/>
      <c r="P283" s="185"/>
      <c r="Q283" s="185"/>
      <c r="R283" s="185"/>
      <c r="S283" s="185"/>
      <c r="T283" s="185"/>
      <c r="U283" s="185"/>
      <c r="V283" s="185"/>
      <c r="W283" s="185"/>
      <c r="X283" s="185"/>
      <c r="Y283" s="185"/>
      <c r="Z283" s="185"/>
      <c r="AA283" s="185"/>
      <c r="AB283" s="185"/>
      <c r="AC283" s="185"/>
      <c r="AD283" s="185"/>
      <c r="AE283" s="185"/>
      <c r="AF283" s="185"/>
      <c r="AG283" s="185"/>
      <c r="AH283" s="185"/>
      <c r="AI283" s="185"/>
    </row>
    <row r="284" spans="2:35" ht="24" customHeight="1">
      <c r="B284" s="214" t="s">
        <v>1413</v>
      </c>
      <c r="C284" s="207" t="s">
        <v>346</v>
      </c>
      <c r="D284" s="208" t="s">
        <v>1414</v>
      </c>
      <c r="E284" s="207" t="s">
        <v>1415</v>
      </c>
      <c r="F284" s="207" t="s">
        <v>1416</v>
      </c>
      <c r="G284" s="215" t="s">
        <v>1417</v>
      </c>
      <c r="H284" s="227" t="s">
        <v>1418</v>
      </c>
      <c r="I284" s="207" t="s">
        <v>64</v>
      </c>
      <c r="J284" s="207" t="s">
        <v>64</v>
      </c>
      <c r="K284" s="207">
        <v>50789.555313006131</v>
      </c>
      <c r="L284" s="246">
        <v>5.0789555313006128E-2</v>
      </c>
      <c r="M284" s="185"/>
      <c r="N284" s="185"/>
      <c r="O284" s="185"/>
      <c r="P284" s="185"/>
      <c r="Q284" s="185"/>
      <c r="R284" s="185"/>
      <c r="S284" s="185"/>
      <c r="T284" s="185"/>
      <c r="U284" s="185"/>
      <c r="V284" s="185"/>
      <c r="W284" s="185"/>
      <c r="X284" s="185"/>
      <c r="Y284" s="185"/>
      <c r="Z284" s="185"/>
      <c r="AA284" s="185"/>
      <c r="AB284" s="185"/>
      <c r="AC284" s="185"/>
      <c r="AD284" s="185"/>
      <c r="AE284" s="185"/>
      <c r="AF284" s="185"/>
      <c r="AG284" s="185"/>
      <c r="AH284" s="185"/>
      <c r="AI284" s="185"/>
    </row>
    <row r="285" spans="2:35" ht="24" customHeight="1">
      <c r="B285" s="214" t="s">
        <v>1419</v>
      </c>
      <c r="C285" s="207" t="s">
        <v>346</v>
      </c>
      <c r="D285" s="208" t="s">
        <v>1420</v>
      </c>
      <c r="E285" s="207" t="s">
        <v>358</v>
      </c>
      <c r="F285" s="207" t="s">
        <v>1421</v>
      </c>
      <c r="G285" s="215" t="s">
        <v>1422</v>
      </c>
      <c r="H285" s="227" t="s">
        <v>1423</v>
      </c>
      <c r="I285" s="207" t="s">
        <v>64</v>
      </c>
      <c r="J285" s="207" t="s">
        <v>64</v>
      </c>
      <c r="K285" s="207">
        <v>50499.966997629272</v>
      </c>
      <c r="L285" s="246">
        <v>5.0499966997629271E-2</v>
      </c>
      <c r="M285" s="185"/>
      <c r="N285" s="185"/>
      <c r="O285" s="185"/>
      <c r="P285" s="185"/>
      <c r="Q285" s="185"/>
      <c r="R285" s="185"/>
      <c r="S285" s="185"/>
      <c r="T285" s="185"/>
      <c r="U285" s="185"/>
      <c r="V285" s="185"/>
      <c r="W285" s="185"/>
      <c r="X285" s="185"/>
      <c r="Y285" s="185"/>
      <c r="Z285" s="185"/>
      <c r="AA285" s="185"/>
      <c r="AB285" s="185"/>
      <c r="AC285" s="185"/>
      <c r="AD285" s="185"/>
      <c r="AE285" s="185"/>
      <c r="AF285" s="185"/>
      <c r="AG285" s="185"/>
      <c r="AH285" s="185"/>
      <c r="AI285" s="185"/>
    </row>
    <row r="286" spans="2:35" ht="24" customHeight="1">
      <c r="B286" s="212" t="s">
        <v>1424</v>
      </c>
      <c r="C286" s="207" t="s">
        <v>363</v>
      </c>
      <c r="D286" s="208" t="s">
        <v>1425</v>
      </c>
      <c r="E286" s="207" t="s">
        <v>358</v>
      </c>
      <c r="F286" s="207" t="s">
        <v>609</v>
      </c>
      <c r="G286" s="215" t="s">
        <v>1426</v>
      </c>
      <c r="H286" s="227" t="s">
        <v>1427</v>
      </c>
      <c r="I286" s="207" t="s">
        <v>64</v>
      </c>
      <c r="J286" s="207" t="s">
        <v>64</v>
      </c>
      <c r="K286" s="207">
        <v>50359.480388705007</v>
      </c>
      <c r="L286" s="246">
        <v>5.0359480388705011E-2</v>
      </c>
      <c r="M286" s="185"/>
      <c r="N286" s="185"/>
      <c r="O286" s="185"/>
      <c r="P286" s="185"/>
      <c r="Q286" s="185"/>
      <c r="R286" s="185"/>
      <c r="S286" s="185"/>
      <c r="T286" s="185"/>
      <c r="U286" s="185"/>
      <c r="V286" s="185"/>
      <c r="W286" s="185"/>
      <c r="X286" s="185"/>
      <c r="Y286" s="185"/>
      <c r="Z286" s="185"/>
      <c r="AA286" s="185"/>
      <c r="AB286" s="185"/>
      <c r="AC286" s="185"/>
      <c r="AD286" s="185"/>
      <c r="AE286" s="185"/>
      <c r="AF286" s="185"/>
      <c r="AG286" s="185"/>
      <c r="AH286" s="185"/>
      <c r="AI286" s="185"/>
    </row>
    <row r="287" spans="2:35" ht="24" customHeight="1">
      <c r="B287" s="212" t="s">
        <v>1428</v>
      </c>
      <c r="C287" s="207" t="s">
        <v>346</v>
      </c>
      <c r="D287" s="208" t="s">
        <v>1429</v>
      </c>
      <c r="E287" s="207" t="s">
        <v>741</v>
      </c>
      <c r="F287" s="207" t="s">
        <v>195</v>
      </c>
      <c r="G287" s="215" t="s">
        <v>1430</v>
      </c>
      <c r="H287" s="215" t="s">
        <v>1431</v>
      </c>
      <c r="I287" s="207" t="s">
        <v>64</v>
      </c>
      <c r="J287" s="207" t="s">
        <v>64</v>
      </c>
      <c r="K287" s="207">
        <v>49839.560594324343</v>
      </c>
      <c r="L287" s="246">
        <v>4.9839560594324345E-2</v>
      </c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  <c r="AH287" s="185"/>
      <c r="AI287" s="185"/>
    </row>
    <row r="288" spans="2:35" ht="24" customHeight="1">
      <c r="B288" s="214" t="s">
        <v>1432</v>
      </c>
      <c r="C288" s="207" t="s">
        <v>346</v>
      </c>
      <c r="D288" s="208" t="s">
        <v>1433</v>
      </c>
      <c r="E288" s="207" t="s">
        <v>358</v>
      </c>
      <c r="F288" s="207" t="s">
        <v>759</v>
      </c>
      <c r="G288" s="215" t="s">
        <v>1434</v>
      </c>
      <c r="H288" s="215" t="s">
        <v>1435</v>
      </c>
      <c r="I288" s="207" t="s">
        <v>64</v>
      </c>
      <c r="J288" s="207" t="s">
        <v>64</v>
      </c>
      <c r="K288" s="207">
        <v>49580.762012064879</v>
      </c>
      <c r="L288" s="246">
        <v>4.9580762012064877E-2</v>
      </c>
      <c r="M288" s="185"/>
      <c r="N288" s="185"/>
      <c r="O288" s="185"/>
      <c r="P288" s="185"/>
      <c r="Q288" s="185"/>
      <c r="R288" s="185"/>
      <c r="S288" s="185"/>
      <c r="T288" s="185"/>
      <c r="U288" s="185"/>
      <c r="V288" s="185"/>
      <c r="W288" s="185"/>
      <c r="X288" s="185"/>
      <c r="Y288" s="185"/>
      <c r="Z288" s="185"/>
      <c r="AA288" s="185"/>
      <c r="AB288" s="185"/>
      <c r="AC288" s="185"/>
      <c r="AD288" s="185"/>
      <c r="AE288" s="185"/>
      <c r="AF288" s="185"/>
      <c r="AG288" s="185"/>
      <c r="AH288" s="185"/>
      <c r="AI288" s="185"/>
    </row>
    <row r="289" spans="2:35" ht="24" customHeight="1">
      <c r="B289" s="214" t="s">
        <v>1436</v>
      </c>
      <c r="C289" s="207" t="s">
        <v>346</v>
      </c>
      <c r="D289" s="208" t="s">
        <v>1437</v>
      </c>
      <c r="E289" s="207" t="s">
        <v>811</v>
      </c>
      <c r="F289" s="207" t="s">
        <v>1438</v>
      </c>
      <c r="G289" s="215" t="s">
        <v>1439</v>
      </c>
      <c r="H289" s="215" t="s">
        <v>1440</v>
      </c>
      <c r="I289" s="207" t="s">
        <v>64</v>
      </c>
      <c r="J289" s="207" t="s">
        <v>64</v>
      </c>
      <c r="K289" s="207">
        <v>47649.423749501206</v>
      </c>
      <c r="L289" s="246">
        <v>4.7649423749501207E-2</v>
      </c>
      <c r="M289" s="185"/>
      <c r="N289" s="185"/>
      <c r="O289" s="185"/>
      <c r="P289" s="185"/>
      <c r="Q289" s="185"/>
      <c r="R289" s="185"/>
      <c r="S289" s="185"/>
      <c r="T289" s="185"/>
      <c r="U289" s="185"/>
      <c r="V289" s="185"/>
      <c r="W289" s="185"/>
      <c r="X289" s="185"/>
      <c r="Y289" s="185"/>
      <c r="Z289" s="185"/>
      <c r="AA289" s="185"/>
      <c r="AB289" s="185"/>
      <c r="AC289" s="185"/>
      <c r="AD289" s="185"/>
      <c r="AE289" s="185"/>
      <c r="AF289" s="185"/>
      <c r="AG289" s="185"/>
      <c r="AH289" s="185"/>
      <c r="AI289" s="185"/>
    </row>
    <row r="290" spans="2:35" ht="24" customHeight="1">
      <c r="B290" s="214" t="s">
        <v>1441</v>
      </c>
      <c r="C290" s="207" t="s">
        <v>346</v>
      </c>
      <c r="D290" s="208" t="s">
        <v>1442</v>
      </c>
      <c r="E290" s="207" t="s">
        <v>348</v>
      </c>
      <c r="F290" s="207" t="s">
        <v>419</v>
      </c>
      <c r="G290" s="215" t="s">
        <v>1443</v>
      </c>
      <c r="H290" s="215" t="s">
        <v>1444</v>
      </c>
      <c r="I290" s="207" t="s">
        <v>64</v>
      </c>
      <c r="J290" s="207" t="s">
        <v>64</v>
      </c>
      <c r="K290" s="207">
        <v>46717.418961106028</v>
      </c>
      <c r="L290" s="246">
        <v>4.6717418961106025E-2</v>
      </c>
      <c r="M290" s="185"/>
      <c r="N290" s="185"/>
      <c r="O290" s="185"/>
      <c r="P290" s="185"/>
      <c r="Q290" s="185"/>
      <c r="R290" s="185"/>
      <c r="S290" s="185"/>
      <c r="T290" s="185"/>
      <c r="U290" s="185"/>
      <c r="V290" s="185"/>
      <c r="W290" s="185"/>
      <c r="X290" s="185"/>
      <c r="Y290" s="185"/>
      <c r="Z290" s="185"/>
      <c r="AA290" s="185"/>
      <c r="AB290" s="185"/>
      <c r="AC290" s="185"/>
      <c r="AD290" s="185"/>
      <c r="AE290" s="185"/>
      <c r="AF290" s="185"/>
      <c r="AG290" s="185"/>
      <c r="AH290" s="185"/>
      <c r="AI290" s="185"/>
    </row>
    <row r="291" spans="2:35" ht="24" customHeight="1">
      <c r="B291" s="214" t="s">
        <v>1445</v>
      </c>
      <c r="C291" s="207" t="s">
        <v>346</v>
      </c>
      <c r="D291" s="208" t="s">
        <v>1446</v>
      </c>
      <c r="E291" s="207" t="s">
        <v>358</v>
      </c>
      <c r="F291" s="207" t="s">
        <v>460</v>
      </c>
      <c r="G291" s="215" t="s">
        <v>1447</v>
      </c>
      <c r="H291" s="215" t="s">
        <v>1448</v>
      </c>
      <c r="I291" s="207" t="s">
        <v>64</v>
      </c>
      <c r="J291" s="207" t="s">
        <v>64</v>
      </c>
      <c r="K291" s="207">
        <v>46063.799356852796</v>
      </c>
      <c r="L291" s="246">
        <v>4.6063799356852793E-2</v>
      </c>
      <c r="M291" s="185"/>
      <c r="N291" s="185"/>
      <c r="O291" s="185"/>
      <c r="P291" s="185"/>
      <c r="Q291" s="185"/>
      <c r="R291" s="185"/>
      <c r="S291" s="185"/>
      <c r="T291" s="185"/>
      <c r="U291" s="185"/>
      <c r="V291" s="185"/>
      <c r="W291" s="185"/>
      <c r="X291" s="185"/>
      <c r="Y291" s="185"/>
      <c r="Z291" s="185"/>
      <c r="AA291" s="185"/>
      <c r="AB291" s="185"/>
      <c r="AC291" s="185"/>
      <c r="AD291" s="185"/>
      <c r="AE291" s="185"/>
      <c r="AF291" s="185"/>
      <c r="AG291" s="185"/>
      <c r="AH291" s="185"/>
      <c r="AI291" s="185"/>
    </row>
    <row r="292" spans="2:35" ht="24" customHeight="1">
      <c r="B292" s="214" t="s">
        <v>1449</v>
      </c>
      <c r="C292" s="207" t="s">
        <v>346</v>
      </c>
      <c r="D292" s="208" t="s">
        <v>1450</v>
      </c>
      <c r="E292" s="207" t="s">
        <v>476</v>
      </c>
      <c r="F292" s="207" t="s">
        <v>1451</v>
      </c>
      <c r="G292" s="215" t="s">
        <v>1452</v>
      </c>
      <c r="H292" s="215" t="s">
        <v>1453</v>
      </c>
      <c r="I292" s="207" t="s">
        <v>64</v>
      </c>
      <c r="J292" s="207" t="s">
        <v>64</v>
      </c>
      <c r="K292" s="207">
        <v>44267.330540102805</v>
      </c>
      <c r="L292" s="246">
        <v>4.4267330540102803E-2</v>
      </c>
      <c r="M292" s="185"/>
      <c r="N292" s="185"/>
      <c r="O292" s="185"/>
      <c r="P292" s="185"/>
      <c r="Q292" s="185"/>
      <c r="R292" s="185"/>
      <c r="S292" s="185"/>
      <c r="T292" s="185"/>
      <c r="U292" s="185"/>
      <c r="V292" s="185"/>
      <c r="W292" s="185"/>
      <c r="X292" s="185"/>
      <c r="Y292" s="185"/>
      <c r="Z292" s="185"/>
      <c r="AA292" s="185"/>
      <c r="AB292" s="185"/>
      <c r="AC292" s="185"/>
      <c r="AD292" s="185"/>
      <c r="AE292" s="185"/>
      <c r="AF292" s="185"/>
      <c r="AG292" s="185"/>
      <c r="AH292" s="185"/>
      <c r="AI292" s="185"/>
    </row>
    <row r="293" spans="2:35" ht="24" customHeight="1">
      <c r="B293" s="214" t="s">
        <v>1454</v>
      </c>
      <c r="C293" s="207" t="s">
        <v>346</v>
      </c>
      <c r="D293" s="208" t="s">
        <v>1455</v>
      </c>
      <c r="E293" s="207" t="s">
        <v>348</v>
      </c>
      <c r="F293" s="207" t="s">
        <v>572</v>
      </c>
      <c r="G293" s="215" t="s">
        <v>1456</v>
      </c>
      <c r="H293" s="215" t="s">
        <v>1457</v>
      </c>
      <c r="I293" s="207" t="s">
        <v>64</v>
      </c>
      <c r="J293" s="207" t="s">
        <v>64</v>
      </c>
      <c r="K293" s="207">
        <v>44000.790625073343</v>
      </c>
      <c r="L293" s="246">
        <v>4.4000790625073345E-2</v>
      </c>
      <c r="M293" s="185"/>
      <c r="N293" s="185"/>
      <c r="O293" s="185"/>
      <c r="P293" s="185"/>
      <c r="Q293" s="185"/>
      <c r="R293" s="185"/>
      <c r="S293" s="185"/>
      <c r="T293" s="185"/>
      <c r="U293" s="185"/>
      <c r="V293" s="185"/>
      <c r="W293" s="185"/>
      <c r="X293" s="185"/>
      <c r="Y293" s="185"/>
      <c r="Z293" s="185"/>
      <c r="AA293" s="185"/>
      <c r="AB293" s="185"/>
      <c r="AC293" s="185"/>
      <c r="AD293" s="185"/>
      <c r="AE293" s="185"/>
      <c r="AF293" s="185"/>
      <c r="AG293" s="185"/>
      <c r="AH293" s="185"/>
      <c r="AI293" s="185"/>
    </row>
    <row r="294" spans="2:35" ht="24" customHeight="1">
      <c r="B294" s="214" t="s">
        <v>1458</v>
      </c>
      <c r="C294" s="207" t="s">
        <v>346</v>
      </c>
      <c r="D294" s="208" t="s">
        <v>1459</v>
      </c>
      <c r="E294" s="207" t="s">
        <v>358</v>
      </c>
      <c r="F294" s="207" t="s">
        <v>746</v>
      </c>
      <c r="G294" s="215" t="s">
        <v>1460</v>
      </c>
      <c r="H294" s="215" t="s">
        <v>1461</v>
      </c>
      <c r="I294" s="207" t="s">
        <v>64</v>
      </c>
      <c r="J294" s="207" t="s">
        <v>64</v>
      </c>
      <c r="K294" s="207">
        <v>43028.428373588715</v>
      </c>
      <c r="L294" s="246">
        <v>4.3028428373588716E-2</v>
      </c>
      <c r="M294" s="185"/>
      <c r="N294" s="185"/>
      <c r="O294" s="185"/>
      <c r="P294" s="185"/>
      <c r="Q294" s="185"/>
      <c r="R294" s="185"/>
      <c r="S294" s="185"/>
      <c r="T294" s="185"/>
      <c r="U294" s="185"/>
      <c r="V294" s="185"/>
      <c r="W294" s="185"/>
      <c r="X294" s="185"/>
      <c r="Y294" s="185"/>
      <c r="Z294" s="185"/>
      <c r="AA294" s="185"/>
      <c r="AB294" s="185"/>
      <c r="AC294" s="185"/>
      <c r="AD294" s="185"/>
      <c r="AE294" s="185"/>
      <c r="AF294" s="185"/>
      <c r="AG294" s="185"/>
      <c r="AH294" s="185"/>
      <c r="AI294" s="185"/>
    </row>
    <row r="295" spans="2:35" ht="24" customHeight="1">
      <c r="B295" s="214" t="s">
        <v>1462</v>
      </c>
      <c r="C295" s="207" t="s">
        <v>346</v>
      </c>
      <c r="D295" s="208" t="s">
        <v>1463</v>
      </c>
      <c r="E295" s="207" t="s">
        <v>358</v>
      </c>
      <c r="F295" s="207" t="s">
        <v>460</v>
      </c>
      <c r="G295" s="215" t="s">
        <v>1464</v>
      </c>
      <c r="H295" s="215" t="s">
        <v>1465</v>
      </c>
      <c r="I295" s="207" t="s">
        <v>64</v>
      </c>
      <c r="J295" s="207" t="s">
        <v>64</v>
      </c>
      <c r="K295" s="207">
        <v>40799.251226439446</v>
      </c>
      <c r="L295" s="246">
        <v>4.0799251226439445E-2</v>
      </c>
      <c r="M295" s="185"/>
      <c r="N295" s="185"/>
      <c r="O295" s="185"/>
      <c r="P295" s="185"/>
      <c r="Q295" s="185"/>
      <c r="R295" s="185"/>
      <c r="S295" s="185"/>
      <c r="T295" s="185"/>
      <c r="U295" s="185"/>
      <c r="V295" s="185"/>
      <c r="W295" s="185"/>
      <c r="X295" s="185"/>
      <c r="Y295" s="185"/>
      <c r="Z295" s="185"/>
      <c r="AA295" s="185"/>
      <c r="AB295" s="185"/>
      <c r="AC295" s="185"/>
      <c r="AD295" s="185"/>
      <c r="AE295" s="185"/>
      <c r="AF295" s="185"/>
      <c r="AG295" s="185"/>
      <c r="AH295" s="185"/>
      <c r="AI295" s="185"/>
    </row>
    <row r="296" spans="2:35" ht="24" customHeight="1">
      <c r="B296" s="214" t="s">
        <v>1466</v>
      </c>
      <c r="C296" s="207" t="s">
        <v>346</v>
      </c>
      <c r="D296" s="208" t="s">
        <v>1467</v>
      </c>
      <c r="E296" s="207" t="s">
        <v>1468</v>
      </c>
      <c r="F296" s="207" t="s">
        <v>1469</v>
      </c>
      <c r="G296" s="231" t="s">
        <v>1470</v>
      </c>
      <c r="H296" s="215" t="s">
        <v>1471</v>
      </c>
      <c r="I296" s="207" t="s">
        <v>64</v>
      </c>
      <c r="J296" s="207" t="s">
        <v>64</v>
      </c>
      <c r="K296" s="207">
        <v>39770.100697134003</v>
      </c>
      <c r="L296" s="246">
        <v>3.9770100697134006E-2</v>
      </c>
      <c r="M296" s="185"/>
      <c r="N296" s="185"/>
      <c r="O296" s="185"/>
      <c r="P296" s="185"/>
      <c r="Q296" s="185"/>
      <c r="R296" s="185"/>
      <c r="S296" s="185"/>
      <c r="T296" s="185"/>
      <c r="U296" s="185"/>
      <c r="V296" s="185"/>
      <c r="W296" s="185"/>
      <c r="X296" s="185"/>
      <c r="Y296" s="185"/>
      <c r="Z296" s="185"/>
      <c r="AA296" s="185"/>
      <c r="AB296" s="185"/>
      <c r="AC296" s="185"/>
      <c r="AD296" s="185"/>
      <c r="AE296" s="185"/>
      <c r="AF296" s="185"/>
      <c r="AG296" s="185"/>
      <c r="AH296" s="185"/>
      <c r="AI296" s="185"/>
    </row>
    <row r="297" spans="2:35" ht="24" customHeight="1">
      <c r="B297" s="214" t="s">
        <v>1472</v>
      </c>
      <c r="C297" s="207" t="s">
        <v>346</v>
      </c>
      <c r="D297" s="236" t="s">
        <v>1473</v>
      </c>
      <c r="E297" s="207" t="s">
        <v>358</v>
      </c>
      <c r="F297" s="207" t="s">
        <v>424</v>
      </c>
      <c r="G297" s="215" t="s">
        <v>1474</v>
      </c>
      <c r="H297" s="215" t="s">
        <v>1475</v>
      </c>
      <c r="I297" s="207" t="s">
        <v>64</v>
      </c>
      <c r="J297" s="207" t="s">
        <v>64</v>
      </c>
      <c r="K297" s="207">
        <v>39190.295965072881</v>
      </c>
      <c r="L297" s="246">
        <v>3.9190295965072883E-2</v>
      </c>
      <c r="M297" s="185"/>
      <c r="N297" s="185"/>
      <c r="O297" s="185"/>
      <c r="P297" s="185"/>
      <c r="Q297" s="185"/>
      <c r="R297" s="185"/>
      <c r="S297" s="185"/>
      <c r="T297" s="185"/>
      <c r="U297" s="185"/>
      <c r="V297" s="185"/>
      <c r="W297" s="185"/>
      <c r="X297" s="185"/>
      <c r="Y297" s="185"/>
      <c r="Z297" s="185"/>
      <c r="AA297" s="185"/>
      <c r="AB297" s="185"/>
      <c r="AC297" s="185"/>
      <c r="AD297" s="185"/>
      <c r="AE297" s="185"/>
      <c r="AF297" s="185"/>
      <c r="AG297" s="185"/>
      <c r="AH297" s="185"/>
      <c r="AI297" s="185"/>
    </row>
    <row r="298" spans="2:35" ht="24" customHeight="1">
      <c r="B298" s="212" t="s">
        <v>1476</v>
      </c>
      <c r="C298" s="207" t="s">
        <v>346</v>
      </c>
      <c r="D298" s="208" t="s">
        <v>1477</v>
      </c>
      <c r="E298" s="207" t="s">
        <v>358</v>
      </c>
      <c r="F298" s="207" t="s">
        <v>460</v>
      </c>
      <c r="G298" s="215" t="s">
        <v>1478</v>
      </c>
      <c r="H298" s="215" t="s">
        <v>1479</v>
      </c>
      <c r="I298" s="207" t="s">
        <v>64</v>
      </c>
      <c r="J298" s="207" t="s">
        <v>64</v>
      </c>
      <c r="K298" s="207">
        <v>39185.486937539608</v>
      </c>
      <c r="L298" s="246">
        <v>3.9185486937539607E-2</v>
      </c>
      <c r="M298" s="185"/>
      <c r="N298" s="185"/>
      <c r="O298" s="185"/>
      <c r="P298" s="185"/>
      <c r="Q298" s="185"/>
      <c r="R298" s="185"/>
      <c r="S298" s="185"/>
      <c r="T298" s="185"/>
      <c r="U298" s="185"/>
      <c r="V298" s="185"/>
      <c r="W298" s="185"/>
      <c r="X298" s="185"/>
      <c r="Y298" s="185"/>
      <c r="Z298" s="185"/>
      <c r="AA298" s="185"/>
      <c r="AB298" s="185"/>
      <c r="AC298" s="185"/>
      <c r="AD298" s="185"/>
      <c r="AE298" s="185"/>
      <c r="AF298" s="185"/>
      <c r="AG298" s="185"/>
      <c r="AH298" s="185"/>
      <c r="AI298" s="185"/>
    </row>
    <row r="299" spans="2:35" ht="24" customHeight="1">
      <c r="B299" s="214" t="s">
        <v>1480</v>
      </c>
      <c r="C299" s="207" t="s">
        <v>346</v>
      </c>
      <c r="D299" s="208" t="s">
        <v>1481</v>
      </c>
      <c r="E299" s="207" t="s">
        <v>741</v>
      </c>
      <c r="F299" s="207" t="s">
        <v>742</v>
      </c>
      <c r="G299" s="215" t="s">
        <v>1482</v>
      </c>
      <c r="H299" s="224" t="s">
        <v>506</v>
      </c>
      <c r="I299" s="207" t="s">
        <v>64</v>
      </c>
      <c r="J299" s="207" t="s">
        <v>64</v>
      </c>
      <c r="K299" s="207">
        <v>38668.689998356924</v>
      </c>
      <c r="L299" s="246">
        <v>3.8668689998356924E-2</v>
      </c>
      <c r="M299" s="185"/>
      <c r="N299" s="185"/>
      <c r="O299" s="185"/>
      <c r="P299" s="185"/>
      <c r="Q299" s="185"/>
      <c r="R299" s="185"/>
      <c r="S299" s="185"/>
      <c r="T299" s="185"/>
      <c r="U299" s="185"/>
      <c r="V299" s="185"/>
      <c r="W299" s="185"/>
      <c r="X299" s="185"/>
      <c r="Y299" s="185"/>
      <c r="Z299" s="185"/>
      <c r="AA299" s="185"/>
      <c r="AB299" s="185"/>
      <c r="AC299" s="185"/>
      <c r="AD299" s="185"/>
      <c r="AE299" s="185"/>
      <c r="AF299" s="185"/>
      <c r="AG299" s="185"/>
      <c r="AH299" s="185"/>
      <c r="AI299" s="185"/>
    </row>
    <row r="300" spans="2:35" ht="24" customHeight="1">
      <c r="B300" s="214" t="s">
        <v>1483</v>
      </c>
      <c r="C300" s="207" t="s">
        <v>346</v>
      </c>
      <c r="D300" s="208" t="s">
        <v>1484</v>
      </c>
      <c r="E300" s="207" t="s">
        <v>358</v>
      </c>
      <c r="F300" s="207" t="s">
        <v>1485</v>
      </c>
      <c r="G300" s="215" t="s">
        <v>1486</v>
      </c>
      <c r="H300" s="227" t="s">
        <v>1487</v>
      </c>
      <c r="I300" s="207" t="s">
        <v>64</v>
      </c>
      <c r="J300" s="207" t="s">
        <v>64</v>
      </c>
      <c r="K300" s="207">
        <v>38594.622444428795</v>
      </c>
      <c r="L300" s="246">
        <v>3.8594622444428794E-2</v>
      </c>
      <c r="M300" s="185"/>
      <c r="N300" s="185"/>
      <c r="O300" s="185"/>
      <c r="P300" s="185"/>
      <c r="Q300" s="185"/>
      <c r="R300" s="185"/>
      <c r="S300" s="185"/>
      <c r="T300" s="185"/>
      <c r="U300" s="185"/>
      <c r="V300" s="185"/>
      <c r="W300" s="185"/>
      <c r="X300" s="185"/>
      <c r="Y300" s="185"/>
      <c r="Z300" s="185"/>
      <c r="AA300" s="185"/>
      <c r="AB300" s="185"/>
      <c r="AC300" s="185"/>
      <c r="AD300" s="185"/>
      <c r="AE300" s="185"/>
      <c r="AF300" s="185"/>
      <c r="AG300" s="185"/>
      <c r="AH300" s="185"/>
      <c r="AI300" s="185"/>
    </row>
    <row r="301" spans="2:35" ht="24" customHeight="1">
      <c r="B301" s="214" t="s">
        <v>1488</v>
      </c>
      <c r="C301" s="207" t="s">
        <v>346</v>
      </c>
      <c r="D301" s="208" t="s">
        <v>1489</v>
      </c>
      <c r="E301" s="207" t="s">
        <v>789</v>
      </c>
      <c r="F301" s="207" t="s">
        <v>759</v>
      </c>
      <c r="G301" s="215" t="s">
        <v>1486</v>
      </c>
      <c r="H301" s="215" t="s">
        <v>1490</v>
      </c>
      <c r="I301" s="207" t="s">
        <v>64</v>
      </c>
      <c r="J301" s="207" t="s">
        <v>64</v>
      </c>
      <c r="K301" s="207">
        <v>37818.565500082157</v>
      </c>
      <c r="L301" s="246">
        <v>3.7818565500082155E-2</v>
      </c>
      <c r="M301" s="185"/>
      <c r="N301" s="185"/>
      <c r="O301" s="185"/>
      <c r="P301" s="185"/>
      <c r="Q301" s="185"/>
      <c r="R301" s="185"/>
      <c r="S301" s="185"/>
      <c r="T301" s="185"/>
      <c r="U301" s="185"/>
      <c r="V301" s="185"/>
      <c r="W301" s="185"/>
      <c r="X301" s="185"/>
      <c r="Y301" s="185"/>
      <c r="Z301" s="185"/>
      <c r="AA301" s="185"/>
      <c r="AB301" s="185"/>
      <c r="AC301" s="185"/>
      <c r="AD301" s="185"/>
      <c r="AE301" s="185"/>
      <c r="AF301" s="185"/>
      <c r="AG301" s="185"/>
      <c r="AH301" s="185"/>
      <c r="AI301" s="185"/>
    </row>
    <row r="302" spans="2:35" ht="24" customHeight="1">
      <c r="B302" s="214" t="s">
        <v>1491</v>
      </c>
      <c r="C302" s="207" t="s">
        <v>346</v>
      </c>
      <c r="D302" s="208" t="s">
        <v>1492</v>
      </c>
      <c r="E302" s="207" t="s">
        <v>358</v>
      </c>
      <c r="F302" s="207" t="s">
        <v>396</v>
      </c>
      <c r="G302" s="215" t="s">
        <v>1493</v>
      </c>
      <c r="H302" s="215" t="s">
        <v>1494</v>
      </c>
      <c r="I302" s="207" t="s">
        <v>64</v>
      </c>
      <c r="J302" s="207" t="s">
        <v>64</v>
      </c>
      <c r="K302" s="207">
        <v>37638.003919911738</v>
      </c>
      <c r="L302" s="246">
        <v>3.763800391991174E-2</v>
      </c>
      <c r="M302" s="185"/>
      <c r="N302" s="185"/>
      <c r="O302" s="185"/>
      <c r="P302" s="185"/>
      <c r="Q302" s="185"/>
      <c r="R302" s="185"/>
      <c r="S302" s="185"/>
      <c r="T302" s="185"/>
      <c r="U302" s="185"/>
      <c r="V302" s="185"/>
      <c r="W302" s="185"/>
      <c r="X302" s="185"/>
      <c r="Y302" s="185"/>
      <c r="Z302" s="185"/>
      <c r="AA302" s="185"/>
      <c r="AB302" s="185"/>
      <c r="AC302" s="185"/>
      <c r="AD302" s="185"/>
      <c r="AE302" s="185"/>
      <c r="AF302" s="185"/>
      <c r="AG302" s="185"/>
      <c r="AH302" s="185"/>
      <c r="AI302" s="185"/>
    </row>
    <row r="303" spans="2:35" ht="24" customHeight="1">
      <c r="B303" s="214" t="s">
        <v>1495</v>
      </c>
      <c r="C303" s="207" t="s">
        <v>346</v>
      </c>
      <c r="D303" s="208" t="s">
        <v>1496</v>
      </c>
      <c r="E303" s="207" t="s">
        <v>358</v>
      </c>
      <c r="F303" s="207" t="s">
        <v>746</v>
      </c>
      <c r="G303" s="215" t="s">
        <v>1497</v>
      </c>
      <c r="H303" s="215" t="s">
        <v>1498</v>
      </c>
      <c r="I303" s="207" t="s">
        <v>64</v>
      </c>
      <c r="J303" s="207" t="s">
        <v>64</v>
      </c>
      <c r="K303" s="207">
        <v>37612.947445015605</v>
      </c>
      <c r="L303" s="246">
        <v>3.7612947445015608E-2</v>
      </c>
      <c r="M303" s="185"/>
      <c r="N303" s="185"/>
      <c r="O303" s="185"/>
      <c r="P303" s="185"/>
      <c r="Q303" s="185"/>
      <c r="R303" s="185"/>
      <c r="S303" s="185"/>
      <c r="T303" s="185"/>
      <c r="U303" s="185"/>
      <c r="V303" s="185"/>
      <c r="W303" s="185"/>
      <c r="X303" s="185"/>
      <c r="Y303" s="185"/>
      <c r="Z303" s="185"/>
      <c r="AA303" s="185"/>
      <c r="AB303" s="185"/>
      <c r="AC303" s="185"/>
      <c r="AD303" s="185"/>
      <c r="AE303" s="185"/>
      <c r="AF303" s="185"/>
      <c r="AG303" s="185"/>
      <c r="AH303" s="185"/>
      <c r="AI303" s="185"/>
    </row>
    <row r="304" spans="2:35" ht="24" customHeight="1">
      <c r="B304" s="214" t="s">
        <v>1499</v>
      </c>
      <c r="C304" s="207" t="s">
        <v>346</v>
      </c>
      <c r="D304" s="208" t="s">
        <v>1500</v>
      </c>
      <c r="E304" s="207" t="s">
        <v>741</v>
      </c>
      <c r="F304" s="207" t="s">
        <v>396</v>
      </c>
      <c r="G304" s="215" t="s">
        <v>1501</v>
      </c>
      <c r="H304" s="215" t="s">
        <v>1502</v>
      </c>
      <c r="I304" s="207" t="s">
        <v>64</v>
      </c>
      <c r="J304" s="207" t="s">
        <v>64</v>
      </c>
      <c r="K304" s="207">
        <v>37143.871323615705</v>
      </c>
      <c r="L304" s="246">
        <v>3.7143871323615706E-2</v>
      </c>
      <c r="M304" s="185"/>
      <c r="N304" s="185"/>
      <c r="O304" s="185"/>
      <c r="P304" s="185"/>
      <c r="Q304" s="185"/>
      <c r="R304" s="185"/>
      <c r="S304" s="185"/>
      <c r="T304" s="185"/>
      <c r="U304" s="185"/>
      <c r="V304" s="185"/>
      <c r="W304" s="185"/>
      <c r="X304" s="185"/>
      <c r="Y304" s="185"/>
      <c r="Z304" s="185"/>
      <c r="AA304" s="185"/>
      <c r="AB304" s="185"/>
      <c r="AC304" s="185"/>
      <c r="AD304" s="185"/>
      <c r="AE304" s="185"/>
      <c r="AF304" s="185"/>
      <c r="AG304" s="185"/>
      <c r="AH304" s="185"/>
      <c r="AI304" s="185"/>
    </row>
    <row r="305" spans="2:35" ht="24" customHeight="1">
      <c r="B305" s="214" t="s">
        <v>1503</v>
      </c>
      <c r="C305" s="207" t="s">
        <v>346</v>
      </c>
      <c r="D305" s="208" t="s">
        <v>1504</v>
      </c>
      <c r="E305" s="207" t="s">
        <v>358</v>
      </c>
      <c r="F305" s="207" t="s">
        <v>1505</v>
      </c>
      <c r="G305" s="215" t="s">
        <v>1506</v>
      </c>
      <c r="H305" s="224" t="s">
        <v>506</v>
      </c>
      <c r="I305" s="207" t="s">
        <v>64</v>
      </c>
      <c r="J305" s="207" t="s">
        <v>64</v>
      </c>
      <c r="K305" s="207">
        <v>36763.815928455733</v>
      </c>
      <c r="L305" s="246">
        <v>3.6763815928455734E-2</v>
      </c>
      <c r="M305" s="185"/>
      <c r="N305" s="185"/>
      <c r="O305" s="185"/>
      <c r="P305" s="185"/>
      <c r="Q305" s="185"/>
      <c r="R305" s="185"/>
      <c r="S305" s="185"/>
      <c r="T305" s="185"/>
      <c r="U305" s="185"/>
      <c r="V305" s="185"/>
      <c r="W305" s="185"/>
      <c r="X305" s="185"/>
      <c r="Y305" s="185"/>
      <c r="Z305" s="185"/>
      <c r="AA305" s="185"/>
      <c r="AB305" s="185"/>
      <c r="AC305" s="185"/>
      <c r="AD305" s="185"/>
      <c r="AE305" s="185"/>
      <c r="AF305" s="185"/>
      <c r="AG305" s="185"/>
      <c r="AH305" s="185"/>
      <c r="AI305" s="185"/>
    </row>
    <row r="306" spans="2:35" ht="24" customHeight="1">
      <c r="B306" s="214" t="s">
        <v>1507</v>
      </c>
      <c r="C306" s="207" t="s">
        <v>346</v>
      </c>
      <c r="D306" s="208" t="s">
        <v>1508</v>
      </c>
      <c r="E306" s="207" t="s">
        <v>358</v>
      </c>
      <c r="F306" s="207" t="s">
        <v>1095</v>
      </c>
      <c r="G306" s="215" t="s">
        <v>1509</v>
      </c>
      <c r="H306" s="215" t="s">
        <v>1510</v>
      </c>
      <c r="I306" s="207" t="s">
        <v>64</v>
      </c>
      <c r="J306" s="207" t="s">
        <v>64</v>
      </c>
      <c r="K306" s="207">
        <v>36732.971105321216</v>
      </c>
      <c r="L306" s="246">
        <v>3.6732971105321213E-2</v>
      </c>
      <c r="M306" s="185"/>
      <c r="N306" s="185"/>
      <c r="O306" s="185"/>
      <c r="P306" s="185"/>
      <c r="Q306" s="185"/>
      <c r="R306" s="185"/>
      <c r="S306" s="185"/>
      <c r="T306" s="185"/>
      <c r="U306" s="185"/>
      <c r="V306" s="185"/>
      <c r="W306" s="185"/>
      <c r="X306" s="185"/>
      <c r="Y306" s="185"/>
      <c r="Z306" s="185"/>
      <c r="AA306" s="185"/>
      <c r="AB306" s="185"/>
      <c r="AC306" s="185"/>
      <c r="AD306" s="185"/>
      <c r="AE306" s="185"/>
      <c r="AF306" s="185"/>
      <c r="AG306" s="185"/>
      <c r="AH306" s="185"/>
      <c r="AI306" s="185"/>
    </row>
    <row r="307" spans="2:35" ht="24" customHeight="1">
      <c r="B307" s="214" t="s">
        <v>1511</v>
      </c>
      <c r="C307" s="207" t="s">
        <v>346</v>
      </c>
      <c r="D307" s="208" t="s">
        <v>1512</v>
      </c>
      <c r="E307" s="207" t="s">
        <v>1293</v>
      </c>
      <c r="F307" s="207" t="s">
        <v>1513</v>
      </c>
      <c r="G307" s="226" t="s">
        <v>195</v>
      </c>
      <c r="H307" s="224" t="s">
        <v>506</v>
      </c>
      <c r="I307" s="207" t="s">
        <v>64</v>
      </c>
      <c r="J307" s="207" t="s">
        <v>64</v>
      </c>
      <c r="K307" s="207">
        <v>35463.645752646524</v>
      </c>
      <c r="L307" s="246">
        <v>3.5463645752646523E-2</v>
      </c>
      <c r="M307" s="185"/>
      <c r="N307" s="185"/>
      <c r="O307" s="185"/>
      <c r="P307" s="185"/>
      <c r="Q307" s="185"/>
      <c r="R307" s="185"/>
      <c r="S307" s="185"/>
      <c r="T307" s="185"/>
      <c r="U307" s="185"/>
      <c r="V307" s="185"/>
      <c r="W307" s="185"/>
      <c r="X307" s="185"/>
      <c r="Y307" s="185"/>
      <c r="Z307" s="185"/>
      <c r="AA307" s="185"/>
      <c r="AB307" s="185"/>
      <c r="AC307" s="185"/>
      <c r="AD307" s="185"/>
      <c r="AE307" s="185"/>
      <c r="AF307" s="185"/>
      <c r="AG307" s="185"/>
      <c r="AH307" s="185"/>
      <c r="AI307" s="185"/>
    </row>
    <row r="308" spans="2:35" ht="24" customHeight="1">
      <c r="B308" s="212" t="s">
        <v>1514</v>
      </c>
      <c r="C308" s="207"/>
      <c r="D308" s="207" t="s">
        <v>1515</v>
      </c>
      <c r="E308" s="207" t="s">
        <v>348</v>
      </c>
      <c r="F308" s="207" t="s">
        <v>84</v>
      </c>
      <c r="G308" s="237" t="s">
        <v>1516</v>
      </c>
      <c r="H308" s="224" t="s">
        <v>506</v>
      </c>
      <c r="I308" s="207" t="s">
        <v>64</v>
      </c>
      <c r="J308" s="207" t="s">
        <v>64</v>
      </c>
      <c r="K308" s="207">
        <v>35110.501420087792</v>
      </c>
      <c r="L308" s="246">
        <v>3.5110501420087793E-2</v>
      </c>
      <c r="M308" s="185"/>
      <c r="N308" s="185"/>
      <c r="O308" s="185"/>
      <c r="P308" s="185"/>
      <c r="Q308" s="185"/>
      <c r="R308" s="185"/>
      <c r="S308" s="185"/>
      <c r="T308" s="185"/>
      <c r="U308" s="185"/>
      <c r="V308" s="185"/>
      <c r="W308" s="185"/>
      <c r="X308" s="185"/>
      <c r="Y308" s="185"/>
      <c r="Z308" s="185"/>
      <c r="AA308" s="185"/>
      <c r="AB308" s="185"/>
      <c r="AC308" s="185"/>
      <c r="AD308" s="185"/>
      <c r="AE308" s="185"/>
      <c r="AF308" s="185"/>
      <c r="AG308" s="185"/>
      <c r="AH308" s="185"/>
      <c r="AI308" s="185"/>
    </row>
    <row r="309" spans="2:35" ht="24" customHeight="1">
      <c r="B309" s="213" t="s">
        <v>1517</v>
      </c>
      <c r="C309" s="207" t="s">
        <v>346</v>
      </c>
      <c r="D309" s="208" t="s">
        <v>1518</v>
      </c>
      <c r="E309" s="207" t="s">
        <v>195</v>
      </c>
      <c r="F309" s="207" t="s">
        <v>195</v>
      </c>
      <c r="G309" s="226" t="s">
        <v>195</v>
      </c>
      <c r="H309" s="224" t="s">
        <v>506</v>
      </c>
      <c r="I309" s="207" t="s">
        <v>64</v>
      </c>
      <c r="J309" s="207" t="s">
        <v>64</v>
      </c>
      <c r="K309" s="207">
        <v>34569.981574067548</v>
      </c>
      <c r="L309" s="246">
        <v>3.456998157406755E-2</v>
      </c>
      <c r="M309" s="185"/>
      <c r="N309" s="185"/>
      <c r="O309" s="185"/>
      <c r="P309" s="185"/>
      <c r="Q309" s="185"/>
      <c r="R309" s="185"/>
      <c r="S309" s="185"/>
      <c r="T309" s="185"/>
      <c r="U309" s="185"/>
      <c r="V309" s="185"/>
      <c r="W309" s="185"/>
      <c r="X309" s="185"/>
      <c r="Y309" s="185"/>
      <c r="Z309" s="185"/>
      <c r="AA309" s="185"/>
      <c r="AB309" s="185"/>
      <c r="AC309" s="185"/>
      <c r="AD309" s="185"/>
      <c r="AE309" s="185"/>
      <c r="AF309" s="185"/>
      <c r="AG309" s="185"/>
      <c r="AH309" s="185"/>
      <c r="AI309" s="185"/>
    </row>
    <row r="310" spans="2:35" ht="24" customHeight="1">
      <c r="B310" s="212" t="s">
        <v>1519</v>
      </c>
      <c r="C310" s="207" t="s">
        <v>346</v>
      </c>
      <c r="D310" s="208" t="s">
        <v>1520</v>
      </c>
      <c r="E310" s="207" t="s">
        <v>348</v>
      </c>
      <c r="F310" s="207" t="s">
        <v>572</v>
      </c>
      <c r="G310" s="215" t="s">
        <v>1521</v>
      </c>
      <c r="H310" s="227" t="s">
        <v>1522</v>
      </c>
      <c r="I310" s="207" t="s">
        <v>64</v>
      </c>
      <c r="J310" s="207" t="s">
        <v>64</v>
      </c>
      <c r="K310" s="207">
        <v>34569.981574067548</v>
      </c>
      <c r="L310" s="246">
        <v>3.456998157406755E-2</v>
      </c>
      <c r="M310" s="185"/>
      <c r="N310" s="185"/>
      <c r="O310" s="185"/>
      <c r="P310" s="185"/>
      <c r="Q310" s="185"/>
      <c r="R310" s="185"/>
      <c r="S310" s="185"/>
      <c r="T310" s="185"/>
      <c r="U310" s="185"/>
      <c r="V310" s="185"/>
      <c r="W310" s="185"/>
      <c r="X310" s="185"/>
      <c r="Y310" s="185"/>
      <c r="Z310" s="185"/>
      <c r="AA310" s="185"/>
      <c r="AB310" s="185"/>
      <c r="AC310" s="185"/>
      <c r="AD310" s="185"/>
      <c r="AE310" s="185"/>
      <c r="AF310" s="185"/>
      <c r="AG310" s="185"/>
      <c r="AH310" s="185"/>
      <c r="AI310" s="185"/>
    </row>
    <row r="311" spans="2:35" ht="24" customHeight="1">
      <c r="B311" s="214" t="s">
        <v>1523</v>
      </c>
      <c r="C311" s="207" t="s">
        <v>346</v>
      </c>
      <c r="D311" s="208" t="s">
        <v>1524</v>
      </c>
      <c r="E311" s="207" t="s">
        <v>358</v>
      </c>
      <c r="F311" s="207" t="s">
        <v>460</v>
      </c>
      <c r="G311" s="215" t="s">
        <v>1525</v>
      </c>
      <c r="H311" s="215" t="s">
        <v>1526</v>
      </c>
      <c r="I311" s="207" t="s">
        <v>64</v>
      </c>
      <c r="J311" s="207" t="s">
        <v>64</v>
      </c>
      <c r="K311" s="207">
        <v>32950.093185925871</v>
      </c>
      <c r="L311" s="246">
        <v>3.2950093185925872E-2</v>
      </c>
      <c r="M311" s="185"/>
      <c r="N311" s="185"/>
      <c r="O311" s="185"/>
      <c r="P311" s="185"/>
      <c r="Q311" s="185"/>
      <c r="R311" s="185"/>
      <c r="S311" s="185"/>
      <c r="T311" s="185"/>
      <c r="U311" s="185"/>
      <c r="V311" s="185"/>
      <c r="W311" s="185"/>
      <c r="X311" s="185"/>
      <c r="Y311" s="185"/>
      <c r="Z311" s="185"/>
      <c r="AA311" s="185"/>
      <c r="AB311" s="185"/>
      <c r="AC311" s="185"/>
      <c r="AD311" s="185"/>
      <c r="AE311" s="185"/>
      <c r="AF311" s="185"/>
      <c r="AG311" s="185"/>
      <c r="AH311" s="185"/>
      <c r="AI311" s="185"/>
    </row>
    <row r="312" spans="2:35" ht="24" customHeight="1">
      <c r="B312" s="214" t="s">
        <v>1527</v>
      </c>
      <c r="C312" s="207" t="s">
        <v>346</v>
      </c>
      <c r="D312" s="208" t="s">
        <v>1528</v>
      </c>
      <c r="E312" s="207" t="s">
        <v>358</v>
      </c>
      <c r="F312" s="207" t="s">
        <v>424</v>
      </c>
      <c r="G312" s="215" t="s">
        <v>1529</v>
      </c>
      <c r="H312" s="215" t="s">
        <v>1530</v>
      </c>
      <c r="I312" s="207" t="s">
        <v>64</v>
      </c>
      <c r="J312" s="207" t="s">
        <v>64</v>
      </c>
      <c r="K312" s="207">
        <v>32868.502218153648</v>
      </c>
      <c r="L312" s="246">
        <v>3.2868502218153649E-2</v>
      </c>
      <c r="M312" s="185"/>
      <c r="N312" s="185"/>
      <c r="O312" s="185"/>
      <c r="P312" s="185"/>
      <c r="Q312" s="185"/>
      <c r="R312" s="185"/>
      <c r="S312" s="185"/>
      <c r="T312" s="185"/>
      <c r="U312" s="185"/>
      <c r="V312" s="185"/>
      <c r="W312" s="185"/>
      <c r="X312" s="185"/>
      <c r="Y312" s="185"/>
      <c r="Z312" s="185"/>
      <c r="AA312" s="185"/>
      <c r="AB312" s="185"/>
      <c r="AC312" s="185"/>
      <c r="AD312" s="185"/>
      <c r="AE312" s="185"/>
      <c r="AF312" s="185"/>
      <c r="AG312" s="185"/>
      <c r="AH312" s="185"/>
      <c r="AI312" s="185"/>
    </row>
    <row r="313" spans="2:35" ht="24" customHeight="1">
      <c r="B313" s="214" t="s">
        <v>1531</v>
      </c>
      <c r="C313" s="207" t="s">
        <v>346</v>
      </c>
      <c r="D313" s="208" t="s">
        <v>1532</v>
      </c>
      <c r="E313" s="207" t="s">
        <v>1293</v>
      </c>
      <c r="F313" s="207" t="s">
        <v>1095</v>
      </c>
      <c r="G313" s="215" t="s">
        <v>1533</v>
      </c>
      <c r="H313" s="215" t="s">
        <v>1534</v>
      </c>
      <c r="I313" s="207" t="s">
        <v>64</v>
      </c>
      <c r="J313" s="207" t="s">
        <v>64</v>
      </c>
      <c r="K313" s="207">
        <v>32666.485928221016</v>
      </c>
      <c r="L313" s="246">
        <v>3.2666485928221016E-2</v>
      </c>
      <c r="M313" s="185"/>
      <c r="N313" s="185"/>
      <c r="O313" s="185"/>
      <c r="P313" s="185"/>
      <c r="Q313" s="185"/>
      <c r="R313" s="185"/>
      <c r="S313" s="185"/>
      <c r="T313" s="185"/>
      <c r="U313" s="185"/>
      <c r="V313" s="185"/>
      <c r="W313" s="185"/>
      <c r="X313" s="185"/>
      <c r="Y313" s="185"/>
      <c r="Z313" s="185"/>
      <c r="AA313" s="185"/>
      <c r="AB313" s="185"/>
      <c r="AC313" s="185"/>
      <c r="AD313" s="185"/>
      <c r="AE313" s="185"/>
      <c r="AF313" s="185"/>
      <c r="AG313" s="185"/>
      <c r="AH313" s="185"/>
      <c r="AI313" s="185"/>
    </row>
    <row r="314" spans="2:35" ht="24" customHeight="1">
      <c r="B314" s="214" t="s">
        <v>1535</v>
      </c>
      <c r="C314" s="207" t="s">
        <v>346</v>
      </c>
      <c r="D314" s="208" t="s">
        <v>1536</v>
      </c>
      <c r="E314" s="207" t="s">
        <v>358</v>
      </c>
      <c r="F314" s="207" t="s">
        <v>464</v>
      </c>
      <c r="G314" s="215" t="s">
        <v>1537</v>
      </c>
      <c r="H314" s="224" t="s">
        <v>506</v>
      </c>
      <c r="I314" s="207" t="s">
        <v>64</v>
      </c>
      <c r="J314" s="207" t="s">
        <v>64</v>
      </c>
      <c r="K314" s="207">
        <v>32627.300072764829</v>
      </c>
      <c r="L314" s="246">
        <v>3.2627300072764827E-2</v>
      </c>
      <c r="M314" s="185"/>
      <c r="N314" s="185"/>
      <c r="O314" s="185"/>
      <c r="P314" s="185"/>
      <c r="Q314" s="185"/>
      <c r="R314" s="185"/>
      <c r="S314" s="185"/>
      <c r="T314" s="185"/>
      <c r="U314" s="185"/>
      <c r="V314" s="185"/>
      <c r="W314" s="185"/>
      <c r="X314" s="185"/>
      <c r="Y314" s="185"/>
      <c r="Z314" s="185"/>
      <c r="AA314" s="185"/>
      <c r="AB314" s="185"/>
      <c r="AC314" s="185"/>
      <c r="AD314" s="185"/>
      <c r="AE314" s="185"/>
      <c r="AF314" s="185"/>
      <c r="AG314" s="185"/>
      <c r="AH314" s="185"/>
      <c r="AI314" s="185"/>
    </row>
    <row r="315" spans="2:35" ht="24" customHeight="1">
      <c r="B315" s="214" t="s">
        <v>1538</v>
      </c>
      <c r="C315" s="207" t="s">
        <v>346</v>
      </c>
      <c r="D315" s="208" t="s">
        <v>1539</v>
      </c>
      <c r="E315" s="207" t="s">
        <v>348</v>
      </c>
      <c r="F315" s="207" t="s">
        <v>572</v>
      </c>
      <c r="G315" s="215" t="s">
        <v>1540</v>
      </c>
      <c r="H315" s="215" t="s">
        <v>1541</v>
      </c>
      <c r="I315" s="207" t="s">
        <v>64</v>
      </c>
      <c r="J315" s="207" t="s">
        <v>64</v>
      </c>
      <c r="K315" s="207">
        <v>31294.953407037065</v>
      </c>
      <c r="L315" s="246">
        <v>3.1294953407037064E-2</v>
      </c>
      <c r="M315" s="185"/>
      <c r="N315" s="185"/>
      <c r="O315" s="185"/>
      <c r="P315" s="185"/>
      <c r="Q315" s="185"/>
      <c r="R315" s="185"/>
      <c r="S315" s="185"/>
      <c r="T315" s="185"/>
      <c r="U315" s="185"/>
      <c r="V315" s="185"/>
      <c r="W315" s="185"/>
      <c r="X315" s="185"/>
      <c r="Y315" s="185"/>
      <c r="Z315" s="185"/>
      <c r="AA315" s="185"/>
      <c r="AB315" s="185"/>
      <c r="AC315" s="185"/>
      <c r="AD315" s="185"/>
      <c r="AE315" s="185"/>
      <c r="AF315" s="185"/>
      <c r="AG315" s="185"/>
      <c r="AH315" s="185"/>
      <c r="AI315" s="185"/>
    </row>
    <row r="316" spans="2:35" ht="24" customHeight="1">
      <c r="B316" s="213" t="s">
        <v>1542</v>
      </c>
      <c r="C316" s="207" t="s">
        <v>346</v>
      </c>
      <c r="D316" s="208" t="s">
        <v>1543</v>
      </c>
      <c r="E316" s="207" t="s">
        <v>358</v>
      </c>
      <c r="F316" s="207" t="s">
        <v>746</v>
      </c>
      <c r="G316" s="215" t="s">
        <v>1544</v>
      </c>
      <c r="H316" s="215" t="s">
        <v>1545</v>
      </c>
      <c r="I316" s="207" t="s">
        <v>64</v>
      </c>
      <c r="J316" s="207" t="s">
        <v>64</v>
      </c>
      <c r="K316" s="207">
        <v>31142.185503368302</v>
      </c>
      <c r="L316" s="246">
        <v>3.1142185503368301E-2</v>
      </c>
      <c r="M316" s="185"/>
      <c r="N316" s="185"/>
      <c r="O316" s="185"/>
      <c r="P316" s="185"/>
      <c r="Q316" s="185"/>
      <c r="R316" s="185"/>
      <c r="S316" s="185"/>
      <c r="T316" s="185"/>
      <c r="U316" s="185"/>
      <c r="V316" s="185"/>
      <c r="W316" s="185"/>
      <c r="X316" s="185"/>
      <c r="Y316" s="185"/>
      <c r="Z316" s="185"/>
      <c r="AA316" s="185"/>
      <c r="AB316" s="185"/>
      <c r="AC316" s="185"/>
      <c r="AD316" s="185"/>
      <c r="AE316" s="185"/>
      <c r="AF316" s="185"/>
      <c r="AG316" s="185"/>
      <c r="AH316" s="185"/>
      <c r="AI316" s="185"/>
    </row>
    <row r="317" spans="2:35" ht="24" customHeight="1">
      <c r="B317" s="214" t="s">
        <v>1546</v>
      </c>
      <c r="C317" s="207" t="s">
        <v>346</v>
      </c>
      <c r="D317" s="208" t="s">
        <v>1547</v>
      </c>
      <c r="E317" s="207" t="s">
        <v>741</v>
      </c>
      <c r="F317" s="207" t="s">
        <v>1548</v>
      </c>
      <c r="G317" s="215" t="s">
        <v>1549</v>
      </c>
      <c r="H317" s="215" t="s">
        <v>1550</v>
      </c>
      <c r="I317" s="207" t="s">
        <v>64</v>
      </c>
      <c r="J317" s="207" t="s">
        <v>64</v>
      </c>
      <c r="K317" s="207">
        <v>30954.782527052084</v>
      </c>
      <c r="L317" s="246">
        <v>3.0954782527052086E-2</v>
      </c>
      <c r="M317" s="185"/>
      <c r="N317" s="185"/>
      <c r="O317" s="185"/>
      <c r="P317" s="185"/>
      <c r="Q317" s="185"/>
      <c r="R317" s="185"/>
      <c r="S317" s="185"/>
      <c r="T317" s="185"/>
      <c r="U317" s="185"/>
      <c r="V317" s="185"/>
      <c r="W317" s="185"/>
      <c r="X317" s="185"/>
      <c r="Y317" s="185"/>
      <c r="Z317" s="185"/>
      <c r="AA317" s="185"/>
      <c r="AB317" s="185"/>
      <c r="AC317" s="185"/>
      <c r="AD317" s="185"/>
      <c r="AE317" s="185"/>
      <c r="AF317" s="185"/>
      <c r="AG317" s="185"/>
      <c r="AH317" s="185"/>
      <c r="AI317" s="185"/>
    </row>
    <row r="318" spans="2:35" ht="24" customHeight="1">
      <c r="B318" s="228" t="s">
        <v>1551</v>
      </c>
      <c r="C318" s="229" t="s">
        <v>346</v>
      </c>
      <c r="D318" s="208" t="s">
        <v>1552</v>
      </c>
      <c r="E318" s="229" t="s">
        <v>741</v>
      </c>
      <c r="F318" s="229" t="s">
        <v>1553</v>
      </c>
      <c r="G318" s="227" t="s">
        <v>1554</v>
      </c>
      <c r="H318" s="227" t="s">
        <v>1555</v>
      </c>
      <c r="I318" s="207" t="s">
        <v>64</v>
      </c>
      <c r="J318" s="207" t="s">
        <v>64</v>
      </c>
      <c r="K318" s="207">
        <v>29773.303804896372</v>
      </c>
      <c r="L318" s="246">
        <v>2.9773303804896373E-2</v>
      </c>
      <c r="M318" s="185"/>
      <c r="N318" s="185"/>
      <c r="O318" s="185"/>
      <c r="P318" s="185"/>
      <c r="Q318" s="185"/>
      <c r="R318" s="185"/>
      <c r="S318" s="185"/>
      <c r="T318" s="185"/>
      <c r="U318" s="185"/>
      <c r="V318" s="185"/>
      <c r="W318" s="185"/>
      <c r="X318" s="185"/>
      <c r="Y318" s="185"/>
      <c r="Z318" s="185"/>
      <c r="AA318" s="185"/>
      <c r="AB318" s="185"/>
      <c r="AC318" s="185"/>
      <c r="AD318" s="185"/>
      <c r="AE318" s="185"/>
      <c r="AF318" s="185"/>
      <c r="AG318" s="185"/>
      <c r="AH318" s="185"/>
      <c r="AI318" s="185"/>
    </row>
    <row r="319" spans="2:35" ht="24" customHeight="1">
      <c r="B319" s="214" t="s">
        <v>1556</v>
      </c>
      <c r="C319" s="207" t="s">
        <v>346</v>
      </c>
      <c r="D319" s="208" t="s">
        <v>1557</v>
      </c>
      <c r="E319" s="207" t="s">
        <v>741</v>
      </c>
      <c r="F319" s="207" t="s">
        <v>1558</v>
      </c>
      <c r="G319" s="215" t="s">
        <v>1559</v>
      </c>
      <c r="H319" s="227" t="s">
        <v>1560</v>
      </c>
      <c r="I319" s="207" t="s">
        <v>64</v>
      </c>
      <c r="J319" s="207" t="s">
        <v>64</v>
      </c>
      <c r="K319" s="207">
        <v>29431.909583832123</v>
      </c>
      <c r="L319" s="246">
        <v>2.9431909583832124E-2</v>
      </c>
      <c r="M319" s="185"/>
      <c r="N319" s="185"/>
      <c r="O319" s="185"/>
      <c r="P319" s="185"/>
      <c r="Q319" s="185"/>
      <c r="R319" s="185"/>
      <c r="S319" s="185"/>
      <c r="T319" s="185"/>
      <c r="U319" s="185"/>
      <c r="V319" s="185"/>
      <c r="W319" s="185"/>
      <c r="X319" s="185"/>
      <c r="Y319" s="185"/>
      <c r="Z319" s="185"/>
      <c r="AA319" s="185"/>
      <c r="AB319" s="185"/>
      <c r="AC319" s="185"/>
      <c r="AD319" s="185"/>
      <c r="AE319" s="185"/>
      <c r="AF319" s="185"/>
      <c r="AG319" s="185"/>
      <c r="AH319" s="185"/>
      <c r="AI319" s="185"/>
    </row>
    <row r="320" spans="2:35" ht="24" customHeight="1">
      <c r="B320" s="214" t="s">
        <v>1561</v>
      </c>
      <c r="C320" s="207" t="s">
        <v>346</v>
      </c>
      <c r="D320" s="208" t="s">
        <v>1562</v>
      </c>
      <c r="E320" s="207" t="s">
        <v>358</v>
      </c>
      <c r="F320" s="207" t="s">
        <v>460</v>
      </c>
      <c r="G320" s="215" t="s">
        <v>1563</v>
      </c>
      <c r="H320" s="215" t="s">
        <v>470</v>
      </c>
      <c r="I320" s="207" t="s">
        <v>64</v>
      </c>
      <c r="J320" s="207" t="s">
        <v>64</v>
      </c>
      <c r="K320" s="207">
        <v>28885.69584301575</v>
      </c>
      <c r="L320" s="246">
        <v>2.888569584301575E-2</v>
      </c>
      <c r="M320" s="185"/>
      <c r="N320" s="185"/>
      <c r="O320" s="185"/>
      <c r="P320" s="185"/>
      <c r="Q320" s="185"/>
      <c r="R320" s="185"/>
      <c r="S320" s="185"/>
      <c r="T320" s="185"/>
      <c r="U320" s="185"/>
      <c r="V320" s="185"/>
      <c r="W320" s="185"/>
      <c r="X320" s="185"/>
      <c r="Y320" s="185"/>
      <c r="Z320" s="185"/>
      <c r="AA320" s="185"/>
      <c r="AB320" s="185"/>
      <c r="AC320" s="185"/>
      <c r="AD320" s="185"/>
      <c r="AE320" s="185"/>
      <c r="AF320" s="185"/>
      <c r="AG320" s="185"/>
      <c r="AH320" s="185"/>
      <c r="AI320" s="185"/>
    </row>
    <row r="321" spans="2:35" ht="24" customHeight="1">
      <c r="B321" s="214" t="s">
        <v>1564</v>
      </c>
      <c r="C321" s="207" t="s">
        <v>346</v>
      </c>
      <c r="D321" s="208" t="s">
        <v>1565</v>
      </c>
      <c r="E321" s="207" t="s">
        <v>358</v>
      </c>
      <c r="F321" s="207" t="s">
        <v>460</v>
      </c>
      <c r="G321" s="215" t="s">
        <v>1566</v>
      </c>
      <c r="H321" s="227" t="s">
        <v>1567</v>
      </c>
      <c r="I321" s="207" t="s">
        <v>64</v>
      </c>
      <c r="J321" s="207" t="s">
        <v>64</v>
      </c>
      <c r="K321" s="207">
        <v>28614.074126235242</v>
      </c>
      <c r="L321" s="246">
        <v>2.8614074126235241E-2</v>
      </c>
      <c r="M321" s="185"/>
      <c r="N321" s="185"/>
      <c r="O321" s="185"/>
      <c r="P321" s="185"/>
      <c r="Q321" s="185"/>
      <c r="R321" s="185"/>
      <c r="S321" s="185"/>
      <c r="T321" s="185"/>
      <c r="U321" s="185"/>
      <c r="V321" s="185"/>
      <c r="W321" s="185"/>
      <c r="X321" s="185"/>
      <c r="Y321" s="185"/>
      <c r="Z321" s="185"/>
      <c r="AA321" s="185"/>
      <c r="AB321" s="185"/>
      <c r="AC321" s="185"/>
      <c r="AD321" s="185"/>
      <c r="AE321" s="185"/>
      <c r="AF321" s="185"/>
      <c r="AG321" s="185"/>
      <c r="AH321" s="185"/>
      <c r="AI321" s="185"/>
    </row>
    <row r="322" spans="2:35" ht="24" customHeight="1">
      <c r="B322" s="214" t="s">
        <v>1568</v>
      </c>
      <c r="C322" s="207" t="s">
        <v>346</v>
      </c>
      <c r="D322" s="208" t="s">
        <v>1569</v>
      </c>
      <c r="E322" s="207" t="s">
        <v>1570</v>
      </c>
      <c r="F322" s="207" t="s">
        <v>1571</v>
      </c>
      <c r="G322" s="215" t="s">
        <v>1572</v>
      </c>
      <c r="H322" s="227" t="s">
        <v>1573</v>
      </c>
      <c r="I322" s="207" t="s">
        <v>64</v>
      </c>
      <c r="J322" s="207" t="s">
        <v>64</v>
      </c>
      <c r="K322" s="207">
        <v>28237.990282374481</v>
      </c>
      <c r="L322" s="246">
        <v>2.8237990282374482E-2</v>
      </c>
      <c r="M322" s="185"/>
      <c r="N322" s="185"/>
      <c r="O322" s="185"/>
      <c r="P322" s="185"/>
      <c r="Q322" s="185"/>
      <c r="R322" s="185"/>
      <c r="S322" s="185"/>
      <c r="T322" s="185"/>
      <c r="U322" s="185"/>
      <c r="V322" s="185"/>
      <c r="W322" s="185"/>
      <c r="X322" s="185"/>
      <c r="Y322" s="185"/>
      <c r="Z322" s="185"/>
      <c r="AA322" s="185"/>
      <c r="AB322" s="185"/>
      <c r="AC322" s="185"/>
      <c r="AD322" s="185"/>
      <c r="AE322" s="185"/>
      <c r="AF322" s="185"/>
      <c r="AG322" s="185"/>
      <c r="AH322" s="185"/>
      <c r="AI322" s="185"/>
    </row>
    <row r="323" spans="2:35" ht="24" customHeight="1">
      <c r="B323" s="214" t="s">
        <v>1574</v>
      </c>
      <c r="C323" s="207" t="s">
        <v>363</v>
      </c>
      <c r="D323" s="208" t="s">
        <v>1575</v>
      </c>
      <c r="E323" s="207" t="s">
        <v>358</v>
      </c>
      <c r="F323" s="207" t="s">
        <v>1576</v>
      </c>
      <c r="G323" s="215" t="s">
        <v>1577</v>
      </c>
      <c r="H323" s="215" t="s">
        <v>1578</v>
      </c>
      <c r="I323" s="207" t="s">
        <v>64</v>
      </c>
      <c r="J323" s="207" t="s">
        <v>64</v>
      </c>
      <c r="K323" s="207">
        <v>27959.787597117567</v>
      </c>
      <c r="L323" s="246">
        <v>2.7959787597117567E-2</v>
      </c>
      <c r="M323" s="185"/>
      <c r="N323" s="185"/>
      <c r="O323" s="185"/>
      <c r="P323" s="185"/>
      <c r="Q323" s="185"/>
      <c r="R323" s="185"/>
      <c r="S323" s="185"/>
      <c r="T323" s="185"/>
      <c r="U323" s="185"/>
      <c r="V323" s="185"/>
      <c r="W323" s="185"/>
      <c r="X323" s="185"/>
      <c r="Y323" s="185"/>
      <c r="Z323" s="185"/>
      <c r="AA323" s="185"/>
      <c r="AB323" s="185"/>
      <c r="AC323" s="185"/>
      <c r="AD323" s="185"/>
      <c r="AE323" s="185"/>
      <c r="AF323" s="185"/>
      <c r="AG323" s="185"/>
      <c r="AH323" s="185"/>
      <c r="AI323" s="185"/>
    </row>
    <row r="324" spans="2:35" ht="24" customHeight="1">
      <c r="B324" s="214" t="s">
        <v>1579</v>
      </c>
      <c r="C324" s="207" t="s">
        <v>195</v>
      </c>
      <c r="D324" s="208" t="s">
        <v>1580</v>
      </c>
      <c r="E324" s="207" t="s">
        <v>348</v>
      </c>
      <c r="F324" s="207" t="s">
        <v>348</v>
      </c>
      <c r="G324" s="215" t="s">
        <v>1581</v>
      </c>
      <c r="H324" s="224" t="s">
        <v>506</v>
      </c>
      <c r="I324" s="207" t="s">
        <v>64</v>
      </c>
      <c r="J324" s="207" t="s">
        <v>64</v>
      </c>
      <c r="K324" s="207">
        <v>27312.835692322133</v>
      </c>
      <c r="L324" s="246">
        <v>2.7312835692322134E-2</v>
      </c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5"/>
      <c r="AG324" s="185"/>
      <c r="AH324" s="185"/>
      <c r="AI324" s="185"/>
    </row>
    <row r="325" spans="2:35" ht="24" customHeight="1">
      <c r="B325" s="214" t="s">
        <v>1582</v>
      </c>
      <c r="C325" s="207" t="s">
        <v>346</v>
      </c>
      <c r="D325" s="208" t="s">
        <v>1583</v>
      </c>
      <c r="E325" s="207" t="s">
        <v>1028</v>
      </c>
      <c r="F325" s="207" t="s">
        <v>424</v>
      </c>
      <c r="G325" s="215" t="s">
        <v>1584</v>
      </c>
      <c r="H325" s="215" t="s">
        <v>1585</v>
      </c>
      <c r="I325" s="207" t="s">
        <v>64</v>
      </c>
      <c r="J325" s="207" t="s">
        <v>64</v>
      </c>
      <c r="K325" s="207">
        <v>27060.002816703047</v>
      </c>
      <c r="L325" s="246">
        <v>2.7060002816703049E-2</v>
      </c>
      <c r="M325" s="185"/>
      <c r="N325" s="185"/>
      <c r="O325" s="185"/>
      <c r="P325" s="185"/>
      <c r="Q325" s="185"/>
      <c r="R325" s="185"/>
      <c r="S325" s="185"/>
      <c r="T325" s="185"/>
      <c r="U325" s="185"/>
      <c r="V325" s="185"/>
      <c r="W325" s="185"/>
      <c r="X325" s="185"/>
      <c r="Y325" s="185"/>
      <c r="Z325" s="185"/>
      <c r="AA325" s="185"/>
      <c r="AB325" s="185"/>
      <c r="AC325" s="185"/>
      <c r="AD325" s="185"/>
      <c r="AE325" s="185"/>
      <c r="AF325" s="185"/>
      <c r="AG325" s="185"/>
      <c r="AH325" s="185"/>
      <c r="AI325" s="185"/>
    </row>
    <row r="326" spans="2:35" ht="24" customHeight="1">
      <c r="B326" s="214" t="s">
        <v>1586</v>
      </c>
      <c r="C326" s="207" t="s">
        <v>346</v>
      </c>
      <c r="D326" s="208" t="s">
        <v>1587</v>
      </c>
      <c r="E326" s="207" t="s">
        <v>358</v>
      </c>
      <c r="F326" s="207" t="s">
        <v>1370</v>
      </c>
      <c r="G326" s="215" t="s">
        <v>1588</v>
      </c>
      <c r="H326" s="215" t="s">
        <v>1589</v>
      </c>
      <c r="I326" s="207" t="s">
        <v>64</v>
      </c>
      <c r="J326" s="207" t="s">
        <v>64</v>
      </c>
      <c r="K326" s="207">
        <v>26577.804919841325</v>
      </c>
      <c r="L326" s="246">
        <v>2.6577804919841325E-2</v>
      </c>
      <c r="M326" s="185"/>
      <c r="N326" s="185"/>
      <c r="O326" s="185"/>
      <c r="P326" s="185"/>
      <c r="Q326" s="185"/>
      <c r="R326" s="185"/>
      <c r="S326" s="185"/>
      <c r="T326" s="185"/>
      <c r="U326" s="185"/>
      <c r="V326" s="185"/>
      <c r="W326" s="185"/>
      <c r="X326" s="185"/>
      <c r="Y326" s="185"/>
      <c r="Z326" s="185"/>
      <c r="AA326" s="185"/>
      <c r="AB326" s="185"/>
      <c r="AC326" s="185"/>
      <c r="AD326" s="185"/>
      <c r="AE326" s="185"/>
      <c r="AF326" s="185"/>
      <c r="AG326" s="185"/>
      <c r="AH326" s="185"/>
      <c r="AI326" s="185"/>
    </row>
    <row r="327" spans="2:35" ht="24" customHeight="1">
      <c r="B327" s="214" t="s">
        <v>1590</v>
      </c>
      <c r="C327" s="207" t="s">
        <v>346</v>
      </c>
      <c r="D327" s="208" t="s">
        <v>1591</v>
      </c>
      <c r="E327" s="207" t="s">
        <v>741</v>
      </c>
      <c r="F327" s="207" t="s">
        <v>1124</v>
      </c>
      <c r="G327" s="215" t="s">
        <v>1592</v>
      </c>
      <c r="H327" s="215" t="s">
        <v>1593</v>
      </c>
      <c r="I327" s="207" t="s">
        <v>64</v>
      </c>
      <c r="J327" s="207" t="s">
        <v>64</v>
      </c>
      <c r="K327" s="207">
        <v>24906.014834636055</v>
      </c>
      <c r="L327" s="246">
        <v>2.4906014834636055E-2</v>
      </c>
      <c r="M327" s="185"/>
      <c r="N327" s="185"/>
      <c r="O327" s="185"/>
      <c r="P327" s="185"/>
      <c r="Q327" s="185"/>
      <c r="R327" s="185"/>
      <c r="S327" s="185"/>
      <c r="T327" s="185"/>
      <c r="U327" s="185"/>
      <c r="V327" s="185"/>
      <c r="W327" s="185"/>
      <c r="X327" s="185"/>
      <c r="Y327" s="185"/>
      <c r="Z327" s="185"/>
      <c r="AA327" s="185"/>
      <c r="AB327" s="185"/>
      <c r="AC327" s="185"/>
      <c r="AD327" s="185"/>
      <c r="AE327" s="185"/>
      <c r="AF327" s="185"/>
      <c r="AG327" s="185"/>
      <c r="AH327" s="185"/>
      <c r="AI327" s="185"/>
    </row>
    <row r="328" spans="2:35" ht="24" customHeight="1">
      <c r="B328" s="214" t="s">
        <v>1594</v>
      </c>
      <c r="C328" s="207" t="s">
        <v>346</v>
      </c>
      <c r="D328" s="208" t="s">
        <v>1595</v>
      </c>
      <c r="E328" s="207" t="s">
        <v>358</v>
      </c>
      <c r="F328" s="207" t="s">
        <v>746</v>
      </c>
      <c r="G328" s="215" t="s">
        <v>1596</v>
      </c>
      <c r="H328" s="215" t="s">
        <v>1597</v>
      </c>
      <c r="I328" s="207" t="s">
        <v>64</v>
      </c>
      <c r="J328" s="207" t="s">
        <v>64</v>
      </c>
      <c r="K328" s="207">
        <v>24231.692603807242</v>
      </c>
      <c r="L328" s="246">
        <v>2.4231692603807243E-2</v>
      </c>
      <c r="M328" s="185"/>
      <c r="N328" s="185"/>
      <c r="O328" s="185"/>
      <c r="P328" s="185"/>
      <c r="Q328" s="185"/>
      <c r="R328" s="185"/>
      <c r="S328" s="185"/>
      <c r="T328" s="185"/>
      <c r="U328" s="185"/>
      <c r="V328" s="185"/>
      <c r="W328" s="185"/>
      <c r="X328" s="185"/>
      <c r="Y328" s="185"/>
      <c r="Z328" s="185"/>
      <c r="AA328" s="185"/>
      <c r="AB328" s="185"/>
      <c r="AC328" s="185"/>
      <c r="AD328" s="185"/>
      <c r="AE328" s="185"/>
      <c r="AF328" s="185"/>
      <c r="AG328" s="185"/>
      <c r="AH328" s="185"/>
      <c r="AI328" s="185"/>
    </row>
    <row r="329" spans="2:35" ht="24" customHeight="1">
      <c r="B329" s="214" t="s">
        <v>1598</v>
      </c>
      <c r="C329" s="207" t="s">
        <v>346</v>
      </c>
      <c r="D329" s="208" t="s">
        <v>1599</v>
      </c>
      <c r="E329" s="207" t="s">
        <v>358</v>
      </c>
      <c r="F329" s="207" t="s">
        <v>1124</v>
      </c>
      <c r="G329" s="215" t="s">
        <v>1600</v>
      </c>
      <c r="H329" s="215" t="s">
        <v>1601</v>
      </c>
      <c r="I329" s="207" t="s">
        <v>64</v>
      </c>
      <c r="J329" s="207" t="s">
        <v>64</v>
      </c>
      <c r="K329" s="207">
        <v>24180.747834659531</v>
      </c>
      <c r="L329" s="246">
        <v>2.4180747834659531E-2</v>
      </c>
      <c r="M329" s="185"/>
      <c r="N329" s="185"/>
      <c r="O329" s="185"/>
      <c r="P329" s="185"/>
      <c r="Q329" s="185"/>
      <c r="R329" s="185"/>
      <c r="S329" s="185"/>
      <c r="T329" s="185"/>
      <c r="U329" s="185"/>
      <c r="V329" s="185"/>
      <c r="W329" s="185"/>
      <c r="X329" s="185"/>
      <c r="Y329" s="185"/>
      <c r="Z329" s="185"/>
      <c r="AA329" s="185"/>
      <c r="AB329" s="185"/>
      <c r="AC329" s="185"/>
      <c r="AD329" s="185"/>
      <c r="AE329" s="185"/>
      <c r="AF329" s="185"/>
      <c r="AG329" s="185"/>
      <c r="AH329" s="185"/>
      <c r="AI329" s="185"/>
    </row>
    <row r="330" spans="2:35" ht="24" customHeight="1">
      <c r="B330" s="214" t="s">
        <v>1602</v>
      </c>
      <c r="C330" s="207" t="s">
        <v>346</v>
      </c>
      <c r="D330" s="208" t="s">
        <v>1603</v>
      </c>
      <c r="E330" s="207" t="s">
        <v>358</v>
      </c>
      <c r="F330" s="207" t="s">
        <v>1324</v>
      </c>
      <c r="G330" s="215" t="s">
        <v>1604</v>
      </c>
      <c r="H330" s="215" t="s">
        <v>1605</v>
      </c>
      <c r="I330" s="207" t="s">
        <v>64</v>
      </c>
      <c r="J330" s="207" t="s">
        <v>64</v>
      </c>
      <c r="K330" s="207">
        <v>24127.246907494777</v>
      </c>
      <c r="L330" s="246">
        <v>2.4127246907494775E-2</v>
      </c>
      <c r="M330" s="185"/>
      <c r="N330" s="185"/>
      <c r="O330" s="185"/>
      <c r="P330" s="185"/>
      <c r="Q330" s="185"/>
      <c r="R330" s="185"/>
      <c r="S330" s="185"/>
      <c r="T330" s="185"/>
      <c r="U330" s="185"/>
      <c r="V330" s="185"/>
      <c r="W330" s="185"/>
      <c r="X330" s="185"/>
      <c r="Y330" s="185"/>
      <c r="Z330" s="185"/>
      <c r="AA330" s="185"/>
      <c r="AB330" s="185"/>
      <c r="AC330" s="185"/>
      <c r="AD330" s="185"/>
      <c r="AE330" s="185"/>
      <c r="AF330" s="185"/>
      <c r="AG330" s="185"/>
      <c r="AH330" s="185"/>
      <c r="AI330" s="185"/>
    </row>
    <row r="331" spans="2:35" ht="24" customHeight="1">
      <c r="B331" s="214" t="s">
        <v>1606</v>
      </c>
      <c r="C331" s="207" t="s">
        <v>346</v>
      </c>
      <c r="D331" s="208" t="s">
        <v>1607</v>
      </c>
      <c r="E331" s="207" t="s">
        <v>1028</v>
      </c>
      <c r="F331" s="207" t="s">
        <v>424</v>
      </c>
      <c r="G331" s="215" t="s">
        <v>1608</v>
      </c>
      <c r="H331" s="215" t="s">
        <v>1609</v>
      </c>
      <c r="I331" s="207" t="s">
        <v>64</v>
      </c>
      <c r="J331" s="207" t="s">
        <v>64</v>
      </c>
      <c r="K331" s="207">
        <v>23522.160411238645</v>
      </c>
      <c r="L331" s="246">
        <v>2.3522160411238644E-2</v>
      </c>
      <c r="M331" s="185"/>
      <c r="N331" s="185"/>
      <c r="O331" s="185"/>
      <c r="P331" s="185"/>
      <c r="Q331" s="185"/>
      <c r="R331" s="185"/>
      <c r="S331" s="185"/>
      <c r="T331" s="185"/>
      <c r="U331" s="185"/>
      <c r="V331" s="185"/>
      <c r="W331" s="185"/>
      <c r="X331" s="185"/>
      <c r="Y331" s="185"/>
      <c r="Z331" s="185"/>
      <c r="AA331" s="185"/>
      <c r="AB331" s="185"/>
      <c r="AC331" s="185"/>
      <c r="AD331" s="185"/>
      <c r="AE331" s="185"/>
      <c r="AF331" s="185"/>
      <c r="AG331" s="185"/>
      <c r="AH331" s="185"/>
      <c r="AI331" s="185"/>
    </row>
    <row r="332" spans="2:35" ht="24" customHeight="1">
      <c r="B332" s="214" t="s">
        <v>1610</v>
      </c>
      <c r="C332" s="207" t="s">
        <v>346</v>
      </c>
      <c r="D332" s="208" t="s">
        <v>1611</v>
      </c>
      <c r="E332" s="207" t="s">
        <v>348</v>
      </c>
      <c r="F332" s="207" t="s">
        <v>572</v>
      </c>
      <c r="G332" s="215" t="s">
        <v>1612</v>
      </c>
      <c r="H332" s="215" t="s">
        <v>1613</v>
      </c>
      <c r="I332" s="207" t="s">
        <v>64</v>
      </c>
      <c r="J332" s="207" t="s">
        <v>64</v>
      </c>
      <c r="K332" s="207">
        <v>22764.225195408773</v>
      </c>
      <c r="L332" s="246">
        <v>2.2764225195408775E-2</v>
      </c>
      <c r="M332" s="185"/>
      <c r="N332" s="185"/>
      <c r="O332" s="185"/>
      <c r="P332" s="185"/>
      <c r="Q332" s="185"/>
      <c r="R332" s="185"/>
      <c r="S332" s="185"/>
      <c r="T332" s="185"/>
      <c r="U332" s="185"/>
      <c r="V332" s="185"/>
      <c r="W332" s="185"/>
      <c r="X332" s="185"/>
      <c r="Y332" s="185"/>
      <c r="Z332" s="185"/>
      <c r="AA332" s="185"/>
      <c r="AB332" s="185"/>
      <c r="AC332" s="185"/>
      <c r="AD332" s="185"/>
      <c r="AE332" s="185"/>
      <c r="AF332" s="185"/>
      <c r="AG332" s="185"/>
      <c r="AH332" s="185"/>
      <c r="AI332" s="185"/>
    </row>
    <row r="333" spans="2:35" ht="24" customHeight="1">
      <c r="B333" s="238" t="s">
        <v>1614</v>
      </c>
      <c r="C333" s="207" t="s">
        <v>346</v>
      </c>
      <c r="D333" s="208" t="s">
        <v>1615</v>
      </c>
      <c r="E333" s="207" t="s">
        <v>1616</v>
      </c>
      <c r="F333" s="207" t="s">
        <v>460</v>
      </c>
      <c r="G333" s="215" t="s">
        <v>1617</v>
      </c>
      <c r="H333" s="215" t="s">
        <v>1618</v>
      </c>
      <c r="I333" s="207" t="s">
        <v>64</v>
      </c>
      <c r="J333" s="207" t="s">
        <v>64</v>
      </c>
      <c r="K333" s="207">
        <v>22418.235804990258</v>
      </c>
      <c r="L333" s="246">
        <v>2.2418235804990257E-2</v>
      </c>
      <c r="M333" s="185"/>
      <c r="N333" s="185"/>
      <c r="O333" s="185"/>
      <c r="P333" s="185"/>
      <c r="Q333" s="185"/>
      <c r="R333" s="185"/>
      <c r="S333" s="185"/>
      <c r="T333" s="185"/>
      <c r="U333" s="185"/>
      <c r="V333" s="185"/>
      <c r="W333" s="185"/>
      <c r="X333" s="185"/>
      <c r="Y333" s="185"/>
      <c r="Z333" s="185"/>
      <c r="AA333" s="185"/>
      <c r="AB333" s="185"/>
      <c r="AC333" s="185"/>
      <c r="AD333" s="185"/>
      <c r="AE333" s="185"/>
      <c r="AF333" s="185"/>
      <c r="AG333" s="185"/>
      <c r="AH333" s="185"/>
      <c r="AI333" s="185"/>
    </row>
    <row r="334" spans="2:35" ht="24" customHeight="1">
      <c r="B334" s="214" t="s">
        <v>1619</v>
      </c>
      <c r="C334" s="207" t="s">
        <v>346</v>
      </c>
      <c r="D334" s="208" t="s">
        <v>1620</v>
      </c>
      <c r="E334" s="207" t="s">
        <v>348</v>
      </c>
      <c r="F334" s="207" t="s">
        <v>349</v>
      </c>
      <c r="G334" s="215" t="s">
        <v>1621</v>
      </c>
      <c r="H334" s="215" t="s">
        <v>1622</v>
      </c>
      <c r="I334" s="207" t="s">
        <v>64</v>
      </c>
      <c r="J334" s="207" t="s">
        <v>64</v>
      </c>
      <c r="K334" s="207">
        <v>21831.145693965216</v>
      </c>
      <c r="L334" s="246">
        <v>2.1831145693965215E-2</v>
      </c>
      <c r="M334" s="185"/>
      <c r="N334" s="185"/>
      <c r="O334" s="185"/>
      <c r="P334" s="185"/>
      <c r="Q334" s="185"/>
      <c r="R334" s="185"/>
      <c r="S334" s="185"/>
      <c r="T334" s="185"/>
      <c r="U334" s="185"/>
      <c r="V334" s="185"/>
      <c r="W334" s="185"/>
      <c r="X334" s="185"/>
      <c r="Y334" s="185"/>
      <c r="Z334" s="185"/>
      <c r="AA334" s="185"/>
      <c r="AB334" s="185"/>
      <c r="AC334" s="185"/>
      <c r="AD334" s="185"/>
      <c r="AE334" s="185"/>
      <c r="AF334" s="185"/>
      <c r="AG334" s="185"/>
      <c r="AH334" s="185"/>
      <c r="AI334" s="185"/>
    </row>
    <row r="335" spans="2:35" ht="24" customHeight="1">
      <c r="B335" s="214" t="s">
        <v>1623</v>
      </c>
      <c r="C335" s="207" t="s">
        <v>346</v>
      </c>
      <c r="D335" s="208" t="s">
        <v>1624</v>
      </c>
      <c r="E335" s="207" t="s">
        <v>1625</v>
      </c>
      <c r="F335" s="207" t="s">
        <v>1073</v>
      </c>
      <c r="G335" s="215" t="s">
        <v>1626</v>
      </c>
      <c r="H335" s="215" t="s">
        <v>1627</v>
      </c>
      <c r="I335" s="207" t="s">
        <v>64</v>
      </c>
      <c r="J335" s="207" t="s">
        <v>64</v>
      </c>
      <c r="K335" s="207">
        <v>21308.213036640613</v>
      </c>
      <c r="L335" s="246">
        <v>2.1308213036640614E-2</v>
      </c>
      <c r="M335" s="185"/>
      <c r="N335" s="185"/>
      <c r="O335" s="185"/>
      <c r="P335" s="185"/>
      <c r="Q335" s="185"/>
      <c r="R335" s="185"/>
      <c r="S335" s="185"/>
      <c r="T335" s="185"/>
      <c r="U335" s="185"/>
      <c r="V335" s="185"/>
      <c r="W335" s="185"/>
      <c r="X335" s="185"/>
      <c r="Y335" s="185"/>
      <c r="Z335" s="185"/>
      <c r="AA335" s="185"/>
      <c r="AB335" s="185"/>
      <c r="AC335" s="185"/>
      <c r="AD335" s="185"/>
      <c r="AE335" s="185"/>
      <c r="AF335" s="185"/>
      <c r="AG335" s="185"/>
      <c r="AH335" s="185"/>
      <c r="AI335" s="185"/>
    </row>
    <row r="336" spans="2:35" ht="24" customHeight="1">
      <c r="B336" s="214" t="s">
        <v>1628</v>
      </c>
      <c r="C336" s="207" t="s">
        <v>346</v>
      </c>
      <c r="D336" s="208" t="s">
        <v>1629</v>
      </c>
      <c r="E336" s="207" t="s">
        <v>789</v>
      </c>
      <c r="F336" s="207" t="s">
        <v>1630</v>
      </c>
      <c r="G336" s="215" t="s">
        <v>1631</v>
      </c>
      <c r="H336" s="227" t="s">
        <v>1632</v>
      </c>
      <c r="I336" s="207" t="s">
        <v>64</v>
      </c>
      <c r="J336" s="207" t="s">
        <v>64</v>
      </c>
      <c r="K336" s="207">
        <v>20975.448466070462</v>
      </c>
      <c r="L336" s="246">
        <v>2.0975448466070461E-2</v>
      </c>
      <c r="M336" s="185"/>
      <c r="N336" s="185"/>
      <c r="O336" s="185"/>
      <c r="P336" s="185"/>
      <c r="Q336" s="185"/>
      <c r="R336" s="185"/>
      <c r="S336" s="185"/>
      <c r="T336" s="185"/>
      <c r="U336" s="185"/>
      <c r="V336" s="185"/>
      <c r="W336" s="185"/>
      <c r="X336" s="185"/>
      <c r="Y336" s="185"/>
      <c r="Z336" s="185"/>
      <c r="AA336" s="185"/>
      <c r="AB336" s="185"/>
      <c r="AC336" s="185"/>
      <c r="AD336" s="185"/>
      <c r="AE336" s="185"/>
      <c r="AF336" s="185"/>
      <c r="AG336" s="185"/>
      <c r="AH336" s="185"/>
      <c r="AI336" s="185"/>
    </row>
    <row r="337" spans="2:35" ht="24" customHeight="1">
      <c r="B337" s="214" t="s">
        <v>1633</v>
      </c>
      <c r="C337" s="207" t="s">
        <v>346</v>
      </c>
      <c r="D337" s="208" t="s">
        <v>1634</v>
      </c>
      <c r="E337" s="207" t="s">
        <v>348</v>
      </c>
      <c r="F337" s="207" t="s">
        <v>86</v>
      </c>
      <c r="G337" s="215" t="s">
        <v>1635</v>
      </c>
      <c r="H337" s="223" t="s">
        <v>506</v>
      </c>
      <c r="I337" s="207" t="s">
        <v>64</v>
      </c>
      <c r="J337" s="207" t="s">
        <v>64</v>
      </c>
      <c r="K337" s="207">
        <v>20914.128488604099</v>
      </c>
      <c r="L337" s="246">
        <v>2.0914128488604099E-2</v>
      </c>
      <c r="M337" s="185"/>
      <c r="N337" s="185"/>
      <c r="O337" s="185"/>
      <c r="P337" s="185"/>
      <c r="Q337" s="185"/>
      <c r="R337" s="185"/>
      <c r="S337" s="185"/>
      <c r="T337" s="185"/>
      <c r="U337" s="185"/>
      <c r="V337" s="185"/>
      <c r="W337" s="185"/>
      <c r="X337" s="185"/>
      <c r="Y337" s="185"/>
      <c r="Z337" s="185"/>
      <c r="AA337" s="185"/>
      <c r="AB337" s="185"/>
      <c r="AC337" s="185"/>
      <c r="AD337" s="185"/>
      <c r="AE337" s="185"/>
      <c r="AF337" s="185"/>
      <c r="AG337" s="185"/>
      <c r="AH337" s="185"/>
      <c r="AI337" s="185"/>
    </row>
    <row r="338" spans="2:35" ht="24" customHeight="1">
      <c r="B338" s="212" t="s">
        <v>1636</v>
      </c>
      <c r="C338" s="207" t="s">
        <v>346</v>
      </c>
      <c r="D338" s="208" t="s">
        <v>1637</v>
      </c>
      <c r="E338" s="207" t="s">
        <v>358</v>
      </c>
      <c r="F338" s="207" t="s">
        <v>1638</v>
      </c>
      <c r="G338" s="215" t="s">
        <v>1639</v>
      </c>
      <c r="H338" s="227" t="s">
        <v>1640</v>
      </c>
      <c r="I338" s="207" t="s">
        <v>64</v>
      </c>
      <c r="J338" s="207" t="s">
        <v>64</v>
      </c>
      <c r="K338" s="207">
        <v>20138.856418562074</v>
      </c>
      <c r="L338" s="246">
        <v>2.0138856418562074E-2</v>
      </c>
      <c r="M338" s="185"/>
      <c r="N338" s="185"/>
      <c r="O338" s="185"/>
      <c r="P338" s="185"/>
      <c r="Q338" s="185"/>
      <c r="R338" s="185"/>
      <c r="S338" s="185"/>
      <c r="T338" s="185"/>
      <c r="U338" s="185"/>
      <c r="V338" s="185"/>
      <c r="W338" s="185"/>
      <c r="X338" s="185"/>
      <c r="Y338" s="185"/>
      <c r="Z338" s="185"/>
      <c r="AA338" s="185"/>
      <c r="AB338" s="185"/>
      <c r="AC338" s="185"/>
      <c r="AD338" s="185"/>
      <c r="AE338" s="185"/>
      <c r="AF338" s="185"/>
      <c r="AG338" s="185"/>
      <c r="AH338" s="185"/>
      <c r="AI338" s="185"/>
    </row>
    <row r="339" spans="2:35" ht="24" customHeight="1">
      <c r="B339" s="214" t="s">
        <v>1641</v>
      </c>
      <c r="C339" s="207" t="s">
        <v>346</v>
      </c>
      <c r="D339" s="208" t="s">
        <v>1642</v>
      </c>
      <c r="E339" s="207" t="s">
        <v>348</v>
      </c>
      <c r="F339" s="207" t="s">
        <v>572</v>
      </c>
      <c r="G339" s="215" t="s">
        <v>1643</v>
      </c>
      <c r="H339" s="215" t="s">
        <v>1644</v>
      </c>
      <c r="I339" s="207" t="s">
        <v>64</v>
      </c>
      <c r="J339" s="207" t="s">
        <v>64</v>
      </c>
      <c r="K339" s="207">
        <v>20036.632654977344</v>
      </c>
      <c r="L339" s="246">
        <v>2.0036632654977345E-2</v>
      </c>
      <c r="M339" s="185"/>
      <c r="N339" s="185"/>
      <c r="O339" s="185"/>
      <c r="P339" s="185"/>
      <c r="Q339" s="185"/>
      <c r="R339" s="185"/>
      <c r="S339" s="185"/>
      <c r="T339" s="185"/>
      <c r="U339" s="185"/>
      <c r="V339" s="185"/>
      <c r="W339" s="185"/>
      <c r="X339" s="185"/>
      <c r="Y339" s="185"/>
      <c r="Z339" s="185"/>
      <c r="AA339" s="185"/>
      <c r="AB339" s="185"/>
      <c r="AC339" s="185"/>
      <c r="AD339" s="185"/>
      <c r="AE339" s="185"/>
      <c r="AF339" s="185"/>
      <c r="AG339" s="185"/>
      <c r="AH339" s="185"/>
      <c r="AI339" s="185"/>
    </row>
    <row r="340" spans="2:35" ht="24" customHeight="1">
      <c r="B340" s="214" t="s">
        <v>1645</v>
      </c>
      <c r="C340" s="207" t="s">
        <v>346</v>
      </c>
      <c r="D340" s="208" t="s">
        <v>1646</v>
      </c>
      <c r="E340" s="207" t="s">
        <v>358</v>
      </c>
      <c r="F340" s="207" t="s">
        <v>460</v>
      </c>
      <c r="G340" s="215" t="s">
        <v>1647</v>
      </c>
      <c r="H340" s="215" t="s">
        <v>1648</v>
      </c>
      <c r="I340" s="207" t="s">
        <v>64</v>
      </c>
      <c r="J340" s="207" t="s">
        <v>64</v>
      </c>
      <c r="K340" s="207">
        <v>19509.249606835197</v>
      </c>
      <c r="L340" s="246">
        <v>1.9509249606835196E-2</v>
      </c>
      <c r="M340" s="185"/>
      <c r="N340" s="185"/>
      <c r="O340" s="185"/>
      <c r="P340" s="185"/>
      <c r="Q340" s="185"/>
      <c r="R340" s="185"/>
      <c r="S340" s="185"/>
      <c r="T340" s="185"/>
      <c r="U340" s="185"/>
      <c r="V340" s="185"/>
      <c r="W340" s="185"/>
      <c r="X340" s="185"/>
      <c r="Y340" s="185"/>
      <c r="Z340" s="185"/>
      <c r="AA340" s="185"/>
      <c r="AB340" s="185"/>
      <c r="AC340" s="185"/>
      <c r="AD340" s="185"/>
      <c r="AE340" s="185"/>
      <c r="AF340" s="185"/>
      <c r="AG340" s="185"/>
      <c r="AH340" s="185"/>
      <c r="AI340" s="185"/>
    </row>
    <row r="341" spans="2:35" ht="24" customHeight="1">
      <c r="B341" s="214" t="s">
        <v>1649</v>
      </c>
      <c r="C341" s="207" t="s">
        <v>346</v>
      </c>
      <c r="D341" s="208" t="s">
        <v>1650</v>
      </c>
      <c r="E341" s="207" t="s">
        <v>741</v>
      </c>
      <c r="F341" s="207" t="s">
        <v>1651</v>
      </c>
      <c r="G341" s="215" t="s">
        <v>1652</v>
      </c>
      <c r="H341" s="215" t="s">
        <v>1653</v>
      </c>
      <c r="I341" s="207" t="s">
        <v>64</v>
      </c>
      <c r="J341" s="207" t="s">
        <v>64</v>
      </c>
      <c r="K341" s="207">
        <v>19483.864821726169</v>
      </c>
      <c r="L341" s="246">
        <v>1.948386482172617E-2</v>
      </c>
      <c r="M341" s="185"/>
      <c r="N341" s="185"/>
      <c r="O341" s="185"/>
      <c r="P341" s="185"/>
      <c r="Q341" s="185"/>
      <c r="R341" s="185"/>
      <c r="S341" s="185"/>
      <c r="T341" s="185"/>
      <c r="U341" s="185"/>
      <c r="V341" s="185"/>
      <c r="W341" s="185"/>
      <c r="X341" s="185"/>
      <c r="Y341" s="185"/>
      <c r="Z341" s="185"/>
      <c r="AA341" s="185"/>
      <c r="AB341" s="185"/>
      <c r="AC341" s="185"/>
      <c r="AD341" s="185"/>
      <c r="AE341" s="185"/>
      <c r="AF341" s="185"/>
      <c r="AG341" s="185"/>
      <c r="AH341" s="185"/>
      <c r="AI341" s="185"/>
    </row>
    <row r="342" spans="2:35" ht="24" customHeight="1">
      <c r="B342" s="214" t="s">
        <v>1654</v>
      </c>
      <c r="C342" s="207" t="s">
        <v>346</v>
      </c>
      <c r="D342" s="208" t="s">
        <v>1655</v>
      </c>
      <c r="E342" s="207" t="s">
        <v>741</v>
      </c>
      <c r="F342" s="207" t="s">
        <v>348</v>
      </c>
      <c r="G342" s="215" t="s">
        <v>1656</v>
      </c>
      <c r="H342" s="227" t="s">
        <v>1657</v>
      </c>
      <c r="I342" s="207" t="s">
        <v>64</v>
      </c>
      <c r="J342" s="207" t="s">
        <v>64</v>
      </c>
      <c r="K342" s="207">
        <v>19387.862357111004</v>
      </c>
      <c r="L342" s="246">
        <v>1.9387862357111003E-2</v>
      </c>
      <c r="M342" s="185"/>
      <c r="N342" s="185"/>
      <c r="O342" s="185"/>
      <c r="P342" s="185"/>
      <c r="Q342" s="185"/>
      <c r="R342" s="185"/>
      <c r="S342" s="185"/>
      <c r="T342" s="185"/>
      <c r="U342" s="185"/>
      <c r="V342" s="185"/>
      <c r="W342" s="185"/>
      <c r="X342" s="185"/>
      <c r="Y342" s="185"/>
      <c r="Z342" s="185"/>
      <c r="AA342" s="185"/>
      <c r="AB342" s="185"/>
      <c r="AC342" s="185"/>
      <c r="AD342" s="185"/>
      <c r="AE342" s="185"/>
      <c r="AF342" s="185"/>
      <c r="AG342" s="185"/>
      <c r="AH342" s="185"/>
      <c r="AI342" s="185"/>
    </row>
    <row r="343" spans="2:35" ht="24" customHeight="1">
      <c r="B343" s="214" t="s">
        <v>1658</v>
      </c>
      <c r="C343" s="207" t="s">
        <v>346</v>
      </c>
      <c r="D343" s="208" t="s">
        <v>1659</v>
      </c>
      <c r="E343" s="207" t="s">
        <v>1293</v>
      </c>
      <c r="F343" s="207" t="s">
        <v>1660</v>
      </c>
      <c r="G343" s="215" t="s">
        <v>1661</v>
      </c>
      <c r="H343" s="215" t="s">
        <v>1662</v>
      </c>
      <c r="I343" s="207" t="s">
        <v>64</v>
      </c>
      <c r="J343" s="207" t="s">
        <v>64</v>
      </c>
      <c r="K343" s="207">
        <v>19327.047391028798</v>
      </c>
      <c r="L343" s="246">
        <v>1.93270473910288E-2</v>
      </c>
      <c r="M343" s="185"/>
      <c r="N343" s="185"/>
      <c r="O343" s="185"/>
      <c r="P343" s="185"/>
      <c r="Q343" s="185"/>
      <c r="R343" s="185"/>
      <c r="S343" s="185"/>
      <c r="T343" s="185"/>
      <c r="U343" s="185"/>
      <c r="V343" s="185"/>
      <c r="W343" s="185"/>
      <c r="X343" s="185"/>
      <c r="Y343" s="185"/>
      <c r="Z343" s="185"/>
      <c r="AA343" s="185"/>
      <c r="AB343" s="185"/>
      <c r="AC343" s="185"/>
      <c r="AD343" s="185"/>
      <c r="AE343" s="185"/>
      <c r="AF343" s="185"/>
      <c r="AG343" s="185"/>
      <c r="AH343" s="185"/>
      <c r="AI343" s="185"/>
    </row>
    <row r="344" spans="2:35" ht="24" customHeight="1">
      <c r="B344" s="214" t="s">
        <v>1663</v>
      </c>
      <c r="C344" s="207" t="s">
        <v>346</v>
      </c>
      <c r="D344" s="208" t="s">
        <v>1664</v>
      </c>
      <c r="E344" s="207" t="s">
        <v>1468</v>
      </c>
      <c r="F344" s="207" t="s">
        <v>460</v>
      </c>
      <c r="G344" s="215" t="s">
        <v>1665</v>
      </c>
      <c r="H344" s="227" t="s">
        <v>1666</v>
      </c>
      <c r="I344" s="207" t="s">
        <v>64</v>
      </c>
      <c r="J344" s="207" t="s">
        <v>64</v>
      </c>
      <c r="K344" s="207">
        <v>17038.430298335796</v>
      </c>
      <c r="L344" s="246">
        <v>1.7038430298335797E-2</v>
      </c>
      <c r="M344" s="185"/>
      <c r="N344" s="185"/>
      <c r="O344" s="185"/>
      <c r="P344" s="185"/>
      <c r="Q344" s="185"/>
      <c r="R344" s="185"/>
      <c r="S344" s="185"/>
      <c r="T344" s="185"/>
      <c r="U344" s="185"/>
      <c r="V344" s="185"/>
      <c r="W344" s="185"/>
      <c r="X344" s="185"/>
      <c r="Y344" s="185"/>
      <c r="Z344" s="185"/>
      <c r="AA344" s="185"/>
      <c r="AB344" s="185"/>
      <c r="AC344" s="185"/>
      <c r="AD344" s="185"/>
      <c r="AE344" s="185"/>
      <c r="AF344" s="185"/>
      <c r="AG344" s="185"/>
      <c r="AH344" s="185"/>
      <c r="AI344" s="185"/>
    </row>
    <row r="345" spans="2:35" ht="24" customHeight="1">
      <c r="B345" s="239" t="s">
        <v>1667</v>
      </c>
      <c r="C345" s="207" t="s">
        <v>346</v>
      </c>
      <c r="D345" s="208" t="s">
        <v>1668</v>
      </c>
      <c r="E345" s="207" t="s">
        <v>358</v>
      </c>
      <c r="F345" s="207" t="s">
        <v>1669</v>
      </c>
      <c r="G345" s="215" t="s">
        <v>1670</v>
      </c>
      <c r="H345" s="224" t="s">
        <v>506</v>
      </c>
      <c r="I345" s="207" t="s">
        <v>64</v>
      </c>
      <c r="J345" s="207" t="s">
        <v>64</v>
      </c>
      <c r="K345" s="207">
        <v>16540.515926108492</v>
      </c>
      <c r="L345" s="246">
        <v>1.6540515926108491E-2</v>
      </c>
      <c r="M345" s="185"/>
      <c r="N345" s="185"/>
      <c r="O345" s="185"/>
      <c r="P345" s="185"/>
      <c r="Q345" s="185"/>
      <c r="R345" s="185"/>
      <c r="S345" s="185"/>
      <c r="T345" s="185"/>
      <c r="U345" s="185"/>
      <c r="V345" s="185"/>
      <c r="W345" s="185"/>
      <c r="X345" s="185"/>
      <c r="Y345" s="185"/>
      <c r="Z345" s="185"/>
      <c r="AA345" s="185"/>
      <c r="AB345" s="185"/>
      <c r="AC345" s="185"/>
      <c r="AD345" s="185"/>
      <c r="AE345" s="185"/>
      <c r="AF345" s="185"/>
      <c r="AG345" s="185"/>
      <c r="AH345" s="185"/>
      <c r="AI345" s="185"/>
    </row>
    <row r="346" spans="2:35" ht="24" customHeight="1">
      <c r="B346" s="214" t="s">
        <v>1671</v>
      </c>
      <c r="C346" s="207" t="s">
        <v>346</v>
      </c>
      <c r="D346" s="208" t="s">
        <v>1672</v>
      </c>
      <c r="E346" s="207" t="s">
        <v>1673</v>
      </c>
      <c r="F346" s="207" t="s">
        <v>195</v>
      </c>
      <c r="G346" s="215" t="s">
        <v>1674</v>
      </c>
      <c r="H346" s="224" t="s">
        <v>506</v>
      </c>
      <c r="I346" s="207" t="s">
        <v>64</v>
      </c>
      <c r="J346" s="207" t="s">
        <v>64</v>
      </c>
      <c r="K346" s="207">
        <v>16452.879421636972</v>
      </c>
      <c r="L346" s="246">
        <v>1.6452879421636972E-2</v>
      </c>
      <c r="M346" s="185"/>
      <c r="N346" s="185"/>
      <c r="O346" s="185"/>
      <c r="P346" s="185"/>
      <c r="Q346" s="185"/>
      <c r="R346" s="185"/>
      <c r="S346" s="185"/>
      <c r="T346" s="185"/>
      <c r="U346" s="185"/>
      <c r="V346" s="185"/>
      <c r="W346" s="185"/>
      <c r="X346" s="185"/>
      <c r="Y346" s="185"/>
      <c r="Z346" s="185"/>
      <c r="AA346" s="185"/>
      <c r="AB346" s="185"/>
      <c r="AC346" s="185"/>
      <c r="AD346" s="185"/>
      <c r="AE346" s="185"/>
      <c r="AF346" s="185"/>
      <c r="AG346" s="185"/>
      <c r="AH346" s="185"/>
      <c r="AI346" s="185"/>
    </row>
    <row r="347" spans="2:35" ht="24" customHeight="1">
      <c r="B347" s="214" t="s">
        <v>1675</v>
      </c>
      <c r="C347" s="207" t="s">
        <v>346</v>
      </c>
      <c r="D347" s="208" t="s">
        <v>1676</v>
      </c>
      <c r="E347" s="207" t="s">
        <v>1677</v>
      </c>
      <c r="F347" s="207" t="s">
        <v>1678</v>
      </c>
      <c r="G347" s="215" t="s">
        <v>1679</v>
      </c>
      <c r="H347" s="224" t="s">
        <v>506</v>
      </c>
      <c r="I347" s="207" t="s">
        <v>64</v>
      </c>
      <c r="J347" s="207" t="s">
        <v>64</v>
      </c>
      <c r="K347" s="207">
        <v>16215.806398610424</v>
      </c>
      <c r="L347" s="246">
        <v>1.6215806398610425E-2</v>
      </c>
      <c r="M347" s="185"/>
      <c r="N347" s="185"/>
      <c r="O347" s="185"/>
      <c r="P347" s="185"/>
      <c r="Q347" s="185"/>
      <c r="R347" s="185"/>
      <c r="S347" s="185"/>
      <c r="T347" s="185"/>
      <c r="U347" s="185"/>
      <c r="V347" s="185"/>
      <c r="W347" s="185"/>
      <c r="X347" s="185"/>
      <c r="Y347" s="185"/>
      <c r="Z347" s="185"/>
      <c r="AA347" s="185"/>
      <c r="AB347" s="185"/>
      <c r="AC347" s="185"/>
      <c r="AD347" s="185"/>
      <c r="AE347" s="185"/>
      <c r="AF347" s="185"/>
      <c r="AG347" s="185"/>
      <c r="AH347" s="185"/>
      <c r="AI347" s="185"/>
    </row>
    <row r="348" spans="2:35" ht="24" customHeight="1">
      <c r="B348" s="214" t="s">
        <v>1680</v>
      </c>
      <c r="C348" s="207" t="s">
        <v>346</v>
      </c>
      <c r="D348" s="208" t="s">
        <v>1681</v>
      </c>
      <c r="E348" s="207" t="s">
        <v>358</v>
      </c>
      <c r="F348" s="207" t="s">
        <v>1682</v>
      </c>
      <c r="G348" s="215" t="s">
        <v>1683</v>
      </c>
      <c r="H348" s="227" t="s">
        <v>1684</v>
      </c>
      <c r="I348" s="207" t="s">
        <v>64</v>
      </c>
      <c r="J348" s="207" t="s">
        <v>64</v>
      </c>
      <c r="K348" s="207">
        <v>15862.700208905477</v>
      </c>
      <c r="L348" s="246">
        <v>1.5862700208905477E-2</v>
      </c>
      <c r="M348" s="185"/>
      <c r="N348" s="185"/>
      <c r="O348" s="185"/>
      <c r="P348" s="185"/>
      <c r="Q348" s="185"/>
      <c r="R348" s="185"/>
      <c r="S348" s="185"/>
      <c r="T348" s="185"/>
      <c r="U348" s="185"/>
      <c r="V348" s="185"/>
      <c r="W348" s="185"/>
      <c r="X348" s="185"/>
      <c r="Y348" s="185"/>
      <c r="Z348" s="185"/>
      <c r="AA348" s="185"/>
      <c r="AB348" s="185"/>
      <c r="AC348" s="185"/>
      <c r="AD348" s="185"/>
      <c r="AE348" s="185"/>
      <c r="AF348" s="185"/>
      <c r="AG348" s="185"/>
      <c r="AH348" s="185"/>
      <c r="AI348" s="185"/>
    </row>
    <row r="349" spans="2:35" ht="24" customHeight="1">
      <c r="B349" s="214" t="s">
        <v>1685</v>
      </c>
      <c r="C349" s="207" t="s">
        <v>346</v>
      </c>
      <c r="D349" s="208" t="s">
        <v>1686</v>
      </c>
      <c r="E349" s="207" t="s">
        <v>358</v>
      </c>
      <c r="F349" s="207" t="s">
        <v>746</v>
      </c>
      <c r="G349" s="215" t="s">
        <v>1687</v>
      </c>
      <c r="H349" s="224" t="s">
        <v>506</v>
      </c>
      <c r="I349" s="207" t="s">
        <v>64</v>
      </c>
      <c r="J349" s="207" t="s">
        <v>64</v>
      </c>
      <c r="K349" s="207">
        <v>15658.32612726803</v>
      </c>
      <c r="L349" s="246">
        <v>1.565832612726803E-2</v>
      </c>
      <c r="M349" s="185"/>
      <c r="N349" s="185"/>
      <c r="O349" s="185"/>
      <c r="P349" s="185"/>
      <c r="Q349" s="185"/>
      <c r="R349" s="185"/>
      <c r="S349" s="185"/>
      <c r="T349" s="185"/>
      <c r="U349" s="185"/>
      <c r="V349" s="185"/>
      <c r="W349" s="185"/>
      <c r="X349" s="185"/>
      <c r="Y349" s="185"/>
      <c r="Z349" s="185"/>
      <c r="AA349" s="185"/>
      <c r="AB349" s="185"/>
      <c r="AC349" s="185"/>
      <c r="AD349" s="185"/>
      <c r="AE349" s="185"/>
      <c r="AF349" s="185"/>
      <c r="AG349" s="185"/>
      <c r="AH349" s="185"/>
      <c r="AI349" s="185"/>
    </row>
    <row r="350" spans="2:35" ht="24" customHeight="1">
      <c r="B350" s="214" t="s">
        <v>1688</v>
      </c>
      <c r="C350" s="207" t="s">
        <v>346</v>
      </c>
      <c r="D350" s="208" t="s">
        <v>1689</v>
      </c>
      <c r="E350" s="207" t="s">
        <v>358</v>
      </c>
      <c r="F350" s="207" t="s">
        <v>1690</v>
      </c>
      <c r="G350" s="215" t="s">
        <v>1691</v>
      </c>
      <c r="H350" s="223" t="s">
        <v>506</v>
      </c>
      <c r="I350" s="207" t="s">
        <v>64</v>
      </c>
      <c r="J350" s="207" t="s">
        <v>64</v>
      </c>
      <c r="K350" s="207">
        <v>15528.599323991266</v>
      </c>
      <c r="L350" s="246">
        <v>1.5528599323991267E-2</v>
      </c>
      <c r="M350" s="185"/>
      <c r="N350" s="185"/>
      <c r="O350" s="185"/>
      <c r="P350" s="185"/>
      <c r="Q350" s="185"/>
      <c r="R350" s="185"/>
      <c r="S350" s="185"/>
      <c r="T350" s="185"/>
      <c r="U350" s="185"/>
      <c r="V350" s="185"/>
      <c r="W350" s="185"/>
      <c r="X350" s="185"/>
      <c r="Y350" s="185"/>
      <c r="Z350" s="185"/>
      <c r="AA350" s="185"/>
      <c r="AB350" s="185"/>
      <c r="AC350" s="185"/>
      <c r="AD350" s="185"/>
      <c r="AE350" s="185"/>
      <c r="AF350" s="185"/>
      <c r="AG350" s="185"/>
      <c r="AH350" s="185"/>
      <c r="AI350" s="185"/>
    </row>
    <row r="351" spans="2:35" ht="24" customHeight="1">
      <c r="B351" s="240" t="s">
        <v>1692</v>
      </c>
      <c r="C351" s="207" t="s">
        <v>346</v>
      </c>
      <c r="D351" s="208" t="s">
        <v>1693</v>
      </c>
      <c r="E351" s="207" t="s">
        <v>358</v>
      </c>
      <c r="F351" s="207" t="s">
        <v>396</v>
      </c>
      <c r="G351" s="215" t="s">
        <v>1694</v>
      </c>
      <c r="H351" s="211" t="s">
        <v>1695</v>
      </c>
      <c r="I351" s="207" t="s">
        <v>64</v>
      </c>
      <c r="J351" s="207" t="s">
        <v>64</v>
      </c>
      <c r="K351" s="207">
        <v>15334.680726709385</v>
      </c>
      <c r="L351" s="246">
        <v>1.5334680726709385E-2</v>
      </c>
      <c r="M351" s="185"/>
      <c r="N351" s="185"/>
      <c r="O351" s="185"/>
      <c r="P351" s="185"/>
      <c r="Q351" s="185"/>
      <c r="R351" s="185"/>
      <c r="S351" s="185"/>
      <c r="T351" s="185"/>
      <c r="U351" s="185"/>
      <c r="V351" s="185"/>
      <c r="W351" s="185"/>
      <c r="X351" s="185"/>
      <c r="Y351" s="185"/>
      <c r="Z351" s="185"/>
      <c r="AA351" s="185"/>
      <c r="AB351" s="185"/>
      <c r="AC351" s="185"/>
      <c r="AD351" s="185"/>
      <c r="AE351" s="185"/>
      <c r="AF351" s="185"/>
      <c r="AG351" s="185"/>
      <c r="AH351" s="185"/>
      <c r="AI351" s="185"/>
    </row>
    <row r="352" spans="2:35" ht="24" customHeight="1">
      <c r="B352" s="214" t="s">
        <v>1696</v>
      </c>
      <c r="C352" s="207" t="s">
        <v>346</v>
      </c>
      <c r="D352" s="208" t="s">
        <v>1697</v>
      </c>
      <c r="E352" s="207" t="s">
        <v>358</v>
      </c>
      <c r="F352" s="207" t="s">
        <v>974</v>
      </c>
      <c r="G352" s="215" t="s">
        <v>1698</v>
      </c>
      <c r="H352" s="215" t="s">
        <v>1699</v>
      </c>
      <c r="I352" s="207" t="s">
        <v>64</v>
      </c>
      <c r="J352" s="207" t="s">
        <v>64</v>
      </c>
      <c r="K352" s="207">
        <v>14990.09048658545</v>
      </c>
      <c r="L352" s="246">
        <v>1.499009048658545E-2</v>
      </c>
      <c r="M352" s="185"/>
      <c r="N352" s="185"/>
      <c r="O352" s="185"/>
      <c r="P352" s="185"/>
      <c r="Q352" s="185"/>
      <c r="R352" s="185"/>
      <c r="S352" s="185"/>
      <c r="T352" s="185"/>
      <c r="U352" s="185"/>
      <c r="V352" s="185"/>
      <c r="W352" s="185"/>
      <c r="X352" s="185"/>
      <c r="Y352" s="185"/>
      <c r="Z352" s="185"/>
      <c r="AA352" s="185"/>
      <c r="AB352" s="185"/>
      <c r="AC352" s="185"/>
      <c r="AD352" s="185"/>
      <c r="AE352" s="185"/>
      <c r="AF352" s="185"/>
      <c r="AG352" s="185"/>
      <c r="AH352" s="185"/>
      <c r="AI352" s="185"/>
    </row>
    <row r="353" spans="2:35" ht="24" customHeight="1">
      <c r="B353" s="214" t="s">
        <v>1700</v>
      </c>
      <c r="C353" s="207" t="s">
        <v>346</v>
      </c>
      <c r="D353" s="208" t="s">
        <v>1701</v>
      </c>
      <c r="E353" s="207" t="s">
        <v>741</v>
      </c>
      <c r="F353" s="207" t="s">
        <v>572</v>
      </c>
      <c r="G353" s="215" t="s">
        <v>1702</v>
      </c>
      <c r="H353" s="215" t="s">
        <v>1703</v>
      </c>
      <c r="I353" s="207" t="s">
        <v>64</v>
      </c>
      <c r="J353" s="207" t="s">
        <v>64</v>
      </c>
      <c r="K353" s="207">
        <v>14693.667558622632</v>
      </c>
      <c r="L353" s="246">
        <v>1.4693667558622631E-2</v>
      </c>
      <c r="M353" s="185"/>
      <c r="N353" s="185"/>
      <c r="O353" s="185"/>
      <c r="P353" s="185"/>
      <c r="Q353" s="185"/>
      <c r="R353" s="185"/>
      <c r="S353" s="185"/>
      <c r="T353" s="185"/>
      <c r="U353" s="185"/>
      <c r="V353" s="185"/>
      <c r="W353" s="185"/>
      <c r="X353" s="185"/>
      <c r="Y353" s="185"/>
      <c r="Z353" s="185"/>
      <c r="AA353" s="185"/>
      <c r="AB353" s="185"/>
      <c r="AC353" s="185"/>
      <c r="AD353" s="185"/>
      <c r="AE353" s="185"/>
      <c r="AF353" s="185"/>
      <c r="AG353" s="185"/>
      <c r="AH353" s="185"/>
      <c r="AI353" s="185"/>
    </row>
    <row r="354" spans="2:35" ht="24" customHeight="1">
      <c r="B354" s="214" t="s">
        <v>1704</v>
      </c>
      <c r="C354" s="207" t="s">
        <v>346</v>
      </c>
      <c r="D354" s="208" t="s">
        <v>1705</v>
      </c>
      <c r="E354" s="207" t="s">
        <v>1293</v>
      </c>
      <c r="F354" s="207" t="s">
        <v>1028</v>
      </c>
      <c r="G354" s="215" t="s">
        <v>1706</v>
      </c>
      <c r="H354" s="227" t="s">
        <v>1707</v>
      </c>
      <c r="I354" s="207" t="s">
        <v>64</v>
      </c>
      <c r="J354" s="207" t="s">
        <v>64</v>
      </c>
      <c r="K354" s="207">
        <v>14676.870173461961</v>
      </c>
      <c r="L354" s="246">
        <v>1.4676870173461962E-2</v>
      </c>
      <c r="M354" s="185"/>
      <c r="N354" s="185"/>
      <c r="O354" s="185"/>
      <c r="P354" s="185"/>
      <c r="Q354" s="185"/>
      <c r="R354" s="185"/>
      <c r="S354" s="185"/>
      <c r="T354" s="185"/>
      <c r="U354" s="185"/>
      <c r="V354" s="185"/>
      <c r="W354" s="185"/>
      <c r="X354" s="185"/>
      <c r="Y354" s="185"/>
      <c r="Z354" s="185"/>
      <c r="AA354" s="185"/>
      <c r="AB354" s="185"/>
      <c r="AC354" s="185"/>
      <c r="AD354" s="185"/>
      <c r="AE354" s="185"/>
      <c r="AF354" s="185"/>
      <c r="AG354" s="185"/>
      <c r="AH354" s="185"/>
      <c r="AI354" s="185"/>
    </row>
    <row r="355" spans="2:35" ht="24" customHeight="1">
      <c r="B355" s="214" t="s">
        <v>1708</v>
      </c>
      <c r="C355" s="207" t="s">
        <v>346</v>
      </c>
      <c r="D355" s="208" t="s">
        <v>1709</v>
      </c>
      <c r="E355" s="207" t="s">
        <v>476</v>
      </c>
      <c r="F355" s="207" t="s">
        <v>759</v>
      </c>
      <c r="G355" s="215" t="s">
        <v>1710</v>
      </c>
      <c r="H355" s="215" t="s">
        <v>1711</v>
      </c>
      <c r="I355" s="207" t="s">
        <v>64</v>
      </c>
      <c r="J355" s="207" t="s">
        <v>64</v>
      </c>
      <c r="K355" s="207">
        <v>14638.706077036828</v>
      </c>
      <c r="L355" s="246">
        <v>1.4638706077036828E-2</v>
      </c>
      <c r="M355" s="185"/>
      <c r="N355" s="185"/>
      <c r="O355" s="185"/>
      <c r="P355" s="185"/>
      <c r="Q355" s="185"/>
      <c r="R355" s="185"/>
      <c r="S355" s="185"/>
      <c r="T355" s="185"/>
      <c r="U355" s="185"/>
      <c r="V355" s="185"/>
      <c r="W355" s="185"/>
      <c r="X355" s="185"/>
      <c r="Y355" s="185"/>
      <c r="Z355" s="185"/>
      <c r="AA355" s="185"/>
      <c r="AB355" s="185"/>
      <c r="AC355" s="185"/>
      <c r="AD355" s="185"/>
      <c r="AE355" s="185"/>
      <c r="AF355" s="185"/>
      <c r="AG355" s="185"/>
      <c r="AH355" s="185"/>
      <c r="AI355" s="185"/>
    </row>
    <row r="356" spans="2:35" ht="24" customHeight="1">
      <c r="B356" s="214" t="s">
        <v>1712</v>
      </c>
      <c r="C356" s="207" t="s">
        <v>346</v>
      </c>
      <c r="D356" s="208" t="s">
        <v>1713</v>
      </c>
      <c r="E356" s="207" t="s">
        <v>358</v>
      </c>
      <c r="F356" s="207" t="s">
        <v>1678</v>
      </c>
      <c r="G356" s="215" t="s">
        <v>1714</v>
      </c>
      <c r="H356" s="215" t="s">
        <v>1715</v>
      </c>
      <c r="I356" s="207" t="s">
        <v>64</v>
      </c>
      <c r="J356" s="207" t="s">
        <v>64</v>
      </c>
      <c r="K356" s="207">
        <v>14398.095767903669</v>
      </c>
      <c r="L356" s="246">
        <v>1.4398095767903669E-2</v>
      </c>
      <c r="M356" s="185"/>
      <c r="N356" s="185"/>
      <c r="O356" s="185"/>
      <c r="P356" s="185"/>
      <c r="Q356" s="185"/>
      <c r="R356" s="185"/>
      <c r="S356" s="185"/>
      <c r="T356" s="185"/>
      <c r="U356" s="185"/>
      <c r="V356" s="185"/>
      <c r="W356" s="185"/>
      <c r="X356" s="185"/>
      <c r="Y356" s="185"/>
      <c r="Z356" s="185"/>
      <c r="AA356" s="185"/>
      <c r="AB356" s="185"/>
      <c r="AC356" s="185"/>
      <c r="AD356" s="185"/>
      <c r="AE356" s="185"/>
      <c r="AF356" s="185"/>
      <c r="AG356" s="185"/>
      <c r="AH356" s="185"/>
      <c r="AI356" s="185"/>
    </row>
    <row r="357" spans="2:35" ht="24" customHeight="1">
      <c r="B357" s="214" t="s">
        <v>1716</v>
      </c>
      <c r="C357" s="207" t="s">
        <v>346</v>
      </c>
      <c r="D357" s="208" t="s">
        <v>1717</v>
      </c>
      <c r="E357" s="207" t="s">
        <v>358</v>
      </c>
      <c r="F357" s="207" t="s">
        <v>746</v>
      </c>
      <c r="G357" s="215" t="s">
        <v>1718</v>
      </c>
      <c r="H357" s="215" t="s">
        <v>1719</v>
      </c>
      <c r="I357" s="207" t="s">
        <v>64</v>
      </c>
      <c r="J357" s="207" t="s">
        <v>64</v>
      </c>
      <c r="K357" s="207">
        <v>14312.321315400322</v>
      </c>
      <c r="L357" s="246">
        <v>1.4312321315400323E-2</v>
      </c>
      <c r="M357" s="185"/>
      <c r="N357" s="185"/>
      <c r="O357" s="185"/>
      <c r="P357" s="185"/>
      <c r="Q357" s="185"/>
      <c r="R357" s="185"/>
      <c r="S357" s="185"/>
      <c r="T357" s="185"/>
      <c r="U357" s="185"/>
      <c r="V357" s="185"/>
      <c r="W357" s="185"/>
      <c r="X357" s="185"/>
      <c r="Y357" s="185"/>
      <c r="Z357" s="185"/>
      <c r="AA357" s="185"/>
      <c r="AB357" s="185"/>
      <c r="AC357" s="185"/>
      <c r="AD357" s="185"/>
      <c r="AE357" s="185"/>
      <c r="AF357" s="185"/>
      <c r="AG357" s="185"/>
      <c r="AH357" s="185"/>
      <c r="AI357" s="185"/>
    </row>
    <row r="358" spans="2:35" ht="24" customHeight="1">
      <c r="B358" s="214" t="s">
        <v>1720</v>
      </c>
      <c r="C358" s="207" t="s">
        <v>346</v>
      </c>
      <c r="D358" s="208" t="s">
        <v>1721</v>
      </c>
      <c r="E358" s="207" t="s">
        <v>358</v>
      </c>
      <c r="F358" s="207" t="s">
        <v>1722</v>
      </c>
      <c r="G358" s="215" t="s">
        <v>1723</v>
      </c>
      <c r="H358" s="227" t="s">
        <v>1724</v>
      </c>
      <c r="I358" s="207" t="s">
        <v>64</v>
      </c>
      <c r="J358" s="207" t="s">
        <v>64</v>
      </c>
      <c r="K358" s="207">
        <v>14236.927422951432</v>
      </c>
      <c r="L358" s="246">
        <v>1.4236927422951432E-2</v>
      </c>
      <c r="M358" s="185"/>
      <c r="N358" s="185"/>
      <c r="O358" s="185"/>
      <c r="P358" s="185"/>
      <c r="Q358" s="185"/>
      <c r="R358" s="185"/>
      <c r="S358" s="185"/>
      <c r="T358" s="185"/>
      <c r="U358" s="185"/>
      <c r="V358" s="185"/>
      <c r="W358" s="185"/>
      <c r="X358" s="185"/>
      <c r="Y358" s="185"/>
      <c r="Z358" s="185"/>
      <c r="AA358" s="185"/>
      <c r="AB358" s="185"/>
      <c r="AC358" s="185"/>
      <c r="AD358" s="185"/>
      <c r="AE358" s="185"/>
      <c r="AF358" s="185"/>
      <c r="AG358" s="185"/>
      <c r="AH358" s="185"/>
      <c r="AI358" s="185"/>
    </row>
    <row r="359" spans="2:35" ht="24" customHeight="1">
      <c r="B359" s="214" t="s">
        <v>1725</v>
      </c>
      <c r="C359" s="207" t="s">
        <v>346</v>
      </c>
      <c r="D359" s="208" t="s">
        <v>1726</v>
      </c>
      <c r="E359" s="207" t="s">
        <v>358</v>
      </c>
      <c r="F359" s="207" t="s">
        <v>955</v>
      </c>
      <c r="G359" s="215" t="s">
        <v>1727</v>
      </c>
      <c r="H359" s="215" t="s">
        <v>1728</v>
      </c>
      <c r="I359" s="207" t="s">
        <v>64</v>
      </c>
      <c r="J359" s="207" t="s">
        <v>64</v>
      </c>
      <c r="K359" s="207">
        <v>14107.223458441895</v>
      </c>
      <c r="L359" s="246">
        <v>1.4107223458441894E-2</v>
      </c>
      <c r="M359" s="185"/>
      <c r="N359" s="185"/>
      <c r="O359" s="185"/>
      <c r="P359" s="185"/>
      <c r="Q359" s="185"/>
      <c r="R359" s="185"/>
      <c r="S359" s="185"/>
      <c r="T359" s="185"/>
      <c r="U359" s="185"/>
      <c r="V359" s="185"/>
      <c r="W359" s="185"/>
      <c r="X359" s="185"/>
      <c r="Y359" s="185"/>
      <c r="Z359" s="185"/>
      <c r="AA359" s="185"/>
      <c r="AB359" s="185"/>
      <c r="AC359" s="185"/>
      <c r="AD359" s="185"/>
      <c r="AE359" s="185"/>
      <c r="AF359" s="185"/>
      <c r="AG359" s="185"/>
      <c r="AH359" s="185"/>
      <c r="AI359" s="185"/>
    </row>
    <row r="360" spans="2:35" ht="24" customHeight="1">
      <c r="B360" s="214" t="s">
        <v>1729</v>
      </c>
      <c r="C360" s="207" t="s">
        <v>346</v>
      </c>
      <c r="D360" s="208" t="s">
        <v>1730</v>
      </c>
      <c r="E360" s="207" t="s">
        <v>358</v>
      </c>
      <c r="F360" s="207" t="s">
        <v>759</v>
      </c>
      <c r="G360" s="215" t="s">
        <v>1731</v>
      </c>
      <c r="H360" s="215" t="s">
        <v>1732</v>
      </c>
      <c r="I360" s="207" t="s">
        <v>64</v>
      </c>
      <c r="J360" s="207" t="s">
        <v>64</v>
      </c>
      <c r="K360" s="207">
        <v>14014.254160505126</v>
      </c>
      <c r="L360" s="246">
        <v>1.4014254160505127E-2</v>
      </c>
      <c r="M360" s="185"/>
      <c r="N360" s="185"/>
      <c r="O360" s="185"/>
      <c r="P360" s="185"/>
      <c r="Q360" s="185"/>
      <c r="R360" s="185"/>
      <c r="S360" s="185"/>
      <c r="T360" s="185"/>
      <c r="U360" s="185"/>
      <c r="V360" s="185"/>
      <c r="W360" s="185"/>
      <c r="X360" s="185"/>
      <c r="Y360" s="185"/>
      <c r="Z360" s="185"/>
      <c r="AA360" s="185"/>
      <c r="AB360" s="185"/>
      <c r="AC360" s="185"/>
      <c r="AD360" s="185"/>
      <c r="AE360" s="185"/>
      <c r="AF360" s="185"/>
      <c r="AG360" s="185"/>
      <c r="AH360" s="185"/>
      <c r="AI360" s="185"/>
    </row>
    <row r="361" spans="2:35" ht="24" customHeight="1">
      <c r="B361" s="214" t="s">
        <v>1733</v>
      </c>
      <c r="C361" s="207" t="s">
        <v>346</v>
      </c>
      <c r="D361" s="208" t="s">
        <v>1734</v>
      </c>
      <c r="E361" s="207" t="s">
        <v>433</v>
      </c>
      <c r="F361" s="207" t="s">
        <v>1028</v>
      </c>
      <c r="G361" s="215" t="s">
        <v>1735</v>
      </c>
      <c r="H361" s="215" t="s">
        <v>1736</v>
      </c>
      <c r="I361" s="207" t="s">
        <v>64</v>
      </c>
      <c r="J361" s="207" t="s">
        <v>64</v>
      </c>
      <c r="K361" s="207">
        <v>13962.662371194516</v>
      </c>
      <c r="L361" s="246">
        <v>1.3962662371194515E-2</v>
      </c>
      <c r="M361" s="185"/>
      <c r="N361" s="185"/>
      <c r="O361" s="185"/>
      <c r="P361" s="185"/>
      <c r="Q361" s="185"/>
      <c r="R361" s="185"/>
      <c r="S361" s="185"/>
      <c r="T361" s="185"/>
      <c r="U361" s="185"/>
      <c r="V361" s="185"/>
      <c r="W361" s="185"/>
      <c r="X361" s="185"/>
      <c r="Y361" s="185"/>
      <c r="Z361" s="185"/>
      <c r="AA361" s="185"/>
      <c r="AB361" s="185"/>
      <c r="AC361" s="185"/>
      <c r="AD361" s="185"/>
      <c r="AE361" s="185"/>
      <c r="AF361" s="185"/>
      <c r="AG361" s="185"/>
      <c r="AH361" s="185"/>
      <c r="AI361" s="185"/>
    </row>
    <row r="362" spans="2:35" ht="24" customHeight="1">
      <c r="B362" s="214" t="s">
        <v>1737</v>
      </c>
      <c r="C362" s="207" t="s">
        <v>346</v>
      </c>
      <c r="D362" s="208" t="s">
        <v>1738</v>
      </c>
      <c r="E362" s="207" t="s">
        <v>348</v>
      </c>
      <c r="F362" s="207" t="s">
        <v>572</v>
      </c>
      <c r="G362" s="215" t="s">
        <v>1739</v>
      </c>
      <c r="H362" s="215" t="s">
        <v>1740</v>
      </c>
      <c r="I362" s="207" t="s">
        <v>64</v>
      </c>
      <c r="J362" s="207" t="s">
        <v>64</v>
      </c>
      <c r="K362" s="207">
        <v>13878.68929418116</v>
      </c>
      <c r="L362" s="246">
        <v>1.387868929418116E-2</v>
      </c>
      <c r="M362" s="185"/>
      <c r="N362" s="185"/>
      <c r="O362" s="185"/>
      <c r="P362" s="185"/>
      <c r="Q362" s="185"/>
      <c r="R362" s="185"/>
      <c r="S362" s="185"/>
      <c r="T362" s="185"/>
      <c r="U362" s="185"/>
      <c r="V362" s="185"/>
      <c r="W362" s="185"/>
      <c r="X362" s="185"/>
      <c r="Y362" s="185"/>
      <c r="Z362" s="185"/>
      <c r="AA362" s="185"/>
      <c r="AB362" s="185"/>
      <c r="AC362" s="185"/>
      <c r="AD362" s="185"/>
      <c r="AE362" s="185"/>
      <c r="AF362" s="185"/>
      <c r="AG362" s="185"/>
      <c r="AH362" s="185"/>
      <c r="AI362" s="185"/>
    </row>
    <row r="363" spans="2:35" ht="24" customHeight="1">
      <c r="B363" s="213" t="s">
        <v>1741</v>
      </c>
      <c r="C363" s="207" t="s">
        <v>346</v>
      </c>
      <c r="D363" s="208" t="s">
        <v>1742</v>
      </c>
      <c r="E363" s="207" t="s">
        <v>358</v>
      </c>
      <c r="F363" s="207" t="s">
        <v>1743</v>
      </c>
      <c r="G363" s="215" t="s">
        <v>1744</v>
      </c>
      <c r="H363" s="215" t="s">
        <v>1745</v>
      </c>
      <c r="I363" s="207" t="s">
        <v>64</v>
      </c>
      <c r="J363" s="207" t="s">
        <v>64</v>
      </c>
      <c r="K363" s="207">
        <v>13472.932375654298</v>
      </c>
      <c r="L363" s="246">
        <v>1.3472932375654298E-2</v>
      </c>
      <c r="M363" s="185"/>
      <c r="N363" s="185"/>
      <c r="O363" s="185"/>
      <c r="P363" s="185"/>
      <c r="Q363" s="185"/>
      <c r="R363" s="185"/>
      <c r="S363" s="185"/>
      <c r="T363" s="185"/>
      <c r="U363" s="185"/>
      <c r="V363" s="185"/>
      <c r="W363" s="185"/>
      <c r="X363" s="185"/>
      <c r="Y363" s="185"/>
      <c r="Z363" s="185"/>
      <c r="AA363" s="185"/>
      <c r="AB363" s="185"/>
      <c r="AC363" s="185"/>
      <c r="AD363" s="185"/>
      <c r="AE363" s="185"/>
      <c r="AF363" s="185"/>
      <c r="AG363" s="185"/>
      <c r="AH363" s="185"/>
      <c r="AI363" s="185"/>
    </row>
    <row r="364" spans="2:35" ht="24" customHeight="1">
      <c r="B364" s="214" t="s">
        <v>1746</v>
      </c>
      <c r="C364" s="207" t="s">
        <v>346</v>
      </c>
      <c r="D364" s="208" t="s">
        <v>1747</v>
      </c>
      <c r="E364" s="207" t="s">
        <v>358</v>
      </c>
      <c r="F364" s="207" t="s">
        <v>460</v>
      </c>
      <c r="G364" s="215" t="s">
        <v>1289</v>
      </c>
      <c r="H364" s="224" t="s">
        <v>506</v>
      </c>
      <c r="I364" s="207" t="s">
        <v>64</v>
      </c>
      <c r="J364" s="207" t="s">
        <v>64</v>
      </c>
      <c r="K364" s="207">
        <v>12840.802290918478</v>
      </c>
      <c r="L364" s="246">
        <v>1.2840802290918479E-2</v>
      </c>
      <c r="M364" s="185"/>
      <c r="N364" s="185"/>
      <c r="O364" s="185"/>
      <c r="P364" s="185"/>
      <c r="Q364" s="185"/>
      <c r="R364" s="185"/>
      <c r="S364" s="185"/>
      <c r="T364" s="185"/>
      <c r="U364" s="185"/>
      <c r="V364" s="185"/>
      <c r="W364" s="185"/>
      <c r="X364" s="185"/>
      <c r="Y364" s="185"/>
      <c r="Z364" s="185"/>
      <c r="AA364" s="185"/>
      <c r="AB364" s="185"/>
      <c r="AC364" s="185"/>
      <c r="AD364" s="185"/>
      <c r="AE364" s="185"/>
      <c r="AF364" s="185"/>
      <c r="AG364" s="185"/>
      <c r="AH364" s="185"/>
      <c r="AI364" s="185"/>
    </row>
    <row r="365" spans="2:35" ht="24" customHeight="1">
      <c r="B365" s="214" t="s">
        <v>1748</v>
      </c>
      <c r="C365" s="207" t="s">
        <v>346</v>
      </c>
      <c r="D365" s="208" t="s">
        <v>1749</v>
      </c>
      <c r="E365" s="207" t="s">
        <v>358</v>
      </c>
      <c r="F365" s="207" t="s">
        <v>1750</v>
      </c>
      <c r="G365" s="215" t="s">
        <v>1751</v>
      </c>
      <c r="H365" s="215" t="s">
        <v>1752</v>
      </c>
      <c r="I365" s="207" t="s">
        <v>64</v>
      </c>
      <c r="J365" s="207" t="s">
        <v>64</v>
      </c>
      <c r="K365" s="207">
        <v>11606.562589489004</v>
      </c>
      <c r="L365" s="246">
        <v>1.1606562589489004E-2</v>
      </c>
      <c r="M365" s="185"/>
      <c r="N365" s="185"/>
      <c r="O365" s="185"/>
      <c r="P365" s="185"/>
      <c r="Q365" s="185"/>
      <c r="R365" s="185"/>
      <c r="S365" s="185"/>
      <c r="T365" s="185"/>
      <c r="U365" s="185"/>
      <c r="V365" s="185"/>
      <c r="W365" s="185"/>
      <c r="X365" s="185"/>
      <c r="Y365" s="185"/>
      <c r="Z365" s="185"/>
      <c r="AA365" s="185"/>
      <c r="AB365" s="185"/>
      <c r="AC365" s="185"/>
      <c r="AD365" s="185"/>
      <c r="AE365" s="185"/>
      <c r="AF365" s="185"/>
      <c r="AG365" s="185"/>
      <c r="AH365" s="185"/>
      <c r="AI365" s="185"/>
    </row>
    <row r="366" spans="2:35" ht="24" customHeight="1">
      <c r="B366" s="214" t="s">
        <v>1753</v>
      </c>
      <c r="C366" s="207" t="s">
        <v>346</v>
      </c>
      <c r="D366" s="208" t="s">
        <v>1754</v>
      </c>
      <c r="E366" s="207" t="s">
        <v>358</v>
      </c>
      <c r="F366" s="207" t="s">
        <v>1755</v>
      </c>
      <c r="G366" s="215" t="s">
        <v>1756</v>
      </c>
      <c r="H366" s="215" t="s">
        <v>1757</v>
      </c>
      <c r="I366" s="207" t="s">
        <v>64</v>
      </c>
      <c r="J366" s="207" t="s">
        <v>64</v>
      </c>
      <c r="K366" s="207">
        <v>11577.486608924251</v>
      </c>
      <c r="L366" s="246">
        <v>1.1577486608924251E-2</v>
      </c>
      <c r="M366" s="185"/>
      <c r="N366" s="185"/>
      <c r="O366" s="185"/>
      <c r="P366" s="185"/>
      <c r="Q366" s="185"/>
      <c r="R366" s="185"/>
      <c r="S366" s="185"/>
      <c r="T366" s="185"/>
      <c r="U366" s="185"/>
      <c r="V366" s="185"/>
      <c r="W366" s="185"/>
      <c r="X366" s="185"/>
      <c r="Y366" s="185"/>
      <c r="Z366" s="185"/>
      <c r="AA366" s="185"/>
      <c r="AB366" s="185"/>
      <c r="AC366" s="185"/>
      <c r="AD366" s="185"/>
      <c r="AE366" s="185"/>
      <c r="AF366" s="185"/>
      <c r="AG366" s="185"/>
      <c r="AH366" s="185"/>
      <c r="AI366" s="185"/>
    </row>
    <row r="367" spans="2:35" ht="24" customHeight="1">
      <c r="B367" s="239" t="s">
        <v>1758</v>
      </c>
      <c r="C367" s="207" t="s">
        <v>346</v>
      </c>
      <c r="D367" s="208" t="s">
        <v>1759</v>
      </c>
      <c r="E367" s="207" t="s">
        <v>348</v>
      </c>
      <c r="F367" s="207" t="s">
        <v>572</v>
      </c>
      <c r="G367" s="215" t="s">
        <v>1760</v>
      </c>
      <c r="H367" s="224" t="s">
        <v>506</v>
      </c>
      <c r="I367" s="207" t="s">
        <v>64</v>
      </c>
      <c r="J367" s="207" t="s">
        <v>64</v>
      </c>
      <c r="K367" s="207">
        <v>11547.585850761683</v>
      </c>
      <c r="L367" s="246">
        <v>1.1547585850761682E-2</v>
      </c>
      <c r="M367" s="185"/>
      <c r="N367" s="185"/>
      <c r="O367" s="185"/>
      <c r="P367" s="185"/>
      <c r="Q367" s="185"/>
      <c r="R367" s="185"/>
      <c r="S367" s="185"/>
      <c r="T367" s="185"/>
      <c r="U367" s="185"/>
      <c r="V367" s="185"/>
      <c r="W367" s="185"/>
      <c r="X367" s="185"/>
      <c r="Y367" s="185"/>
      <c r="Z367" s="185"/>
      <c r="AA367" s="185"/>
      <c r="AB367" s="185"/>
      <c r="AC367" s="185"/>
      <c r="AD367" s="185"/>
      <c r="AE367" s="185"/>
      <c r="AF367" s="185"/>
      <c r="AG367" s="185"/>
      <c r="AH367" s="185"/>
      <c r="AI367" s="185"/>
    </row>
    <row r="368" spans="2:35" ht="24" customHeight="1">
      <c r="B368" s="214" t="s">
        <v>1761</v>
      </c>
      <c r="C368" s="207" t="s">
        <v>346</v>
      </c>
      <c r="D368" s="208" t="s">
        <v>1762</v>
      </c>
      <c r="E368" s="207" t="s">
        <v>358</v>
      </c>
      <c r="F368" s="207" t="s">
        <v>1763</v>
      </c>
      <c r="G368" s="215" t="s">
        <v>1764</v>
      </c>
      <c r="H368" s="215" t="s">
        <v>1765</v>
      </c>
      <c r="I368" s="207" t="s">
        <v>64</v>
      </c>
      <c r="J368" s="207" t="s">
        <v>64</v>
      </c>
      <c r="K368" s="207">
        <v>10987.371288406919</v>
      </c>
      <c r="L368" s="246">
        <v>1.0987371288406919E-2</v>
      </c>
      <c r="M368" s="185"/>
      <c r="N368" s="185"/>
      <c r="O368" s="185"/>
      <c r="P368" s="185"/>
      <c r="Q368" s="185"/>
      <c r="R368" s="185"/>
      <c r="S368" s="185"/>
      <c r="T368" s="185"/>
      <c r="U368" s="185"/>
      <c r="V368" s="185"/>
      <c r="W368" s="185"/>
      <c r="X368" s="185"/>
      <c r="Y368" s="185"/>
      <c r="Z368" s="185"/>
      <c r="AA368" s="185"/>
      <c r="AB368" s="185"/>
      <c r="AC368" s="185"/>
      <c r="AD368" s="185"/>
      <c r="AE368" s="185"/>
      <c r="AF368" s="185"/>
      <c r="AG368" s="185"/>
      <c r="AH368" s="185"/>
      <c r="AI368" s="185"/>
    </row>
    <row r="369" spans="2:35" ht="24" customHeight="1">
      <c r="B369" s="214" t="s">
        <v>1766</v>
      </c>
      <c r="C369" s="207" t="s">
        <v>346</v>
      </c>
      <c r="D369" s="208" t="s">
        <v>1767</v>
      </c>
      <c r="E369" s="207" t="s">
        <v>358</v>
      </c>
      <c r="F369" s="207" t="s">
        <v>1763</v>
      </c>
      <c r="G369" s="215" t="s">
        <v>1768</v>
      </c>
      <c r="H369" s="223" t="s">
        <v>506</v>
      </c>
      <c r="I369" s="207" t="s">
        <v>64</v>
      </c>
      <c r="J369" s="207" t="s">
        <v>64</v>
      </c>
      <c r="K369" s="207">
        <v>10783.975306903269</v>
      </c>
      <c r="L369" s="246">
        <v>1.0783975306903268E-2</v>
      </c>
      <c r="M369" s="185"/>
      <c r="N369" s="185"/>
      <c r="O369" s="185"/>
      <c r="P369" s="185"/>
      <c r="Q369" s="185"/>
      <c r="R369" s="185"/>
      <c r="S369" s="185"/>
      <c r="T369" s="185"/>
      <c r="U369" s="185"/>
      <c r="V369" s="185"/>
      <c r="W369" s="185"/>
      <c r="X369" s="185"/>
      <c r="Y369" s="185"/>
      <c r="Z369" s="185"/>
      <c r="AA369" s="185"/>
      <c r="AB369" s="185"/>
      <c r="AC369" s="185"/>
      <c r="AD369" s="185"/>
      <c r="AE369" s="185"/>
      <c r="AF369" s="185"/>
      <c r="AG369" s="185"/>
      <c r="AH369" s="185"/>
      <c r="AI369" s="185"/>
    </row>
    <row r="370" spans="2:35" ht="24" customHeight="1">
      <c r="B370" s="239" t="s">
        <v>1769</v>
      </c>
      <c r="C370" s="207" t="s">
        <v>346</v>
      </c>
      <c r="D370" s="208" t="s">
        <v>1770</v>
      </c>
      <c r="E370" s="207" t="s">
        <v>358</v>
      </c>
      <c r="F370" s="207" t="s">
        <v>1630</v>
      </c>
      <c r="G370" s="215" t="s">
        <v>1771</v>
      </c>
      <c r="H370" s="215" t="s">
        <v>1772</v>
      </c>
      <c r="I370" s="207" t="s">
        <v>64</v>
      </c>
      <c r="J370" s="207" t="s">
        <v>64</v>
      </c>
      <c r="K370" s="207">
        <v>10729.833814520103</v>
      </c>
      <c r="L370" s="246">
        <v>1.0729833814520104E-2</v>
      </c>
      <c r="M370" s="185"/>
      <c r="N370" s="185"/>
      <c r="O370" s="185"/>
      <c r="P370" s="185"/>
      <c r="Q370" s="185"/>
      <c r="R370" s="185"/>
      <c r="S370" s="185"/>
      <c r="T370" s="185"/>
      <c r="U370" s="185"/>
      <c r="V370" s="185"/>
      <c r="W370" s="185"/>
      <c r="X370" s="185"/>
      <c r="Y370" s="185"/>
      <c r="Z370" s="185"/>
      <c r="AA370" s="185"/>
      <c r="AB370" s="185"/>
      <c r="AC370" s="185"/>
      <c r="AD370" s="185"/>
      <c r="AE370" s="185"/>
      <c r="AF370" s="185"/>
      <c r="AG370" s="185"/>
      <c r="AH370" s="185"/>
      <c r="AI370" s="185"/>
    </row>
    <row r="371" spans="2:35" ht="24" customHeight="1">
      <c r="B371" s="214" t="s">
        <v>1773</v>
      </c>
      <c r="C371" s="207" t="s">
        <v>346</v>
      </c>
      <c r="D371" s="208" t="s">
        <v>1774</v>
      </c>
      <c r="E371" s="207" t="s">
        <v>1293</v>
      </c>
      <c r="F371" s="207" t="s">
        <v>1513</v>
      </c>
      <c r="G371" s="215" t="s">
        <v>1775</v>
      </c>
      <c r="H371" s="215" t="s">
        <v>1776</v>
      </c>
      <c r="I371" s="207" t="s">
        <v>64</v>
      </c>
      <c r="J371" s="207" t="s">
        <v>64</v>
      </c>
      <c r="K371" s="207">
        <v>10539.997840527662</v>
      </c>
      <c r="L371" s="246">
        <v>1.0539997840527662E-2</v>
      </c>
      <c r="M371" s="185"/>
      <c r="N371" s="185"/>
      <c r="O371" s="185"/>
      <c r="P371" s="185"/>
      <c r="Q371" s="185"/>
      <c r="R371" s="185"/>
      <c r="S371" s="185"/>
      <c r="T371" s="185"/>
      <c r="U371" s="185"/>
      <c r="V371" s="185"/>
      <c r="W371" s="185"/>
      <c r="X371" s="185"/>
      <c r="Y371" s="185"/>
      <c r="Z371" s="185"/>
      <c r="AA371" s="185"/>
      <c r="AB371" s="185"/>
      <c r="AC371" s="185"/>
      <c r="AD371" s="185"/>
      <c r="AE371" s="185"/>
      <c r="AF371" s="185"/>
      <c r="AG371" s="185"/>
      <c r="AH371" s="185"/>
      <c r="AI371" s="185"/>
    </row>
    <row r="372" spans="2:35" ht="24" customHeight="1">
      <c r="B372" s="214" t="s">
        <v>1777</v>
      </c>
      <c r="C372" s="207" t="s">
        <v>346</v>
      </c>
      <c r="D372" s="208" t="s">
        <v>1778</v>
      </c>
      <c r="E372" s="207" t="s">
        <v>358</v>
      </c>
      <c r="F372" s="207" t="s">
        <v>742</v>
      </c>
      <c r="G372" s="215" t="s">
        <v>1779</v>
      </c>
      <c r="H372" s="224" t="s">
        <v>506</v>
      </c>
      <c r="I372" s="207" t="s">
        <v>64</v>
      </c>
      <c r="J372" s="207" t="s">
        <v>64</v>
      </c>
      <c r="K372" s="207">
        <v>10437.220852991573</v>
      </c>
      <c r="L372" s="246">
        <v>1.0437220852991574E-2</v>
      </c>
      <c r="M372" s="185"/>
      <c r="N372" s="185"/>
      <c r="O372" s="185"/>
      <c r="P372" s="185"/>
      <c r="Q372" s="185"/>
      <c r="R372" s="185"/>
      <c r="S372" s="185"/>
      <c r="T372" s="185"/>
      <c r="U372" s="185"/>
      <c r="V372" s="185"/>
      <c r="W372" s="185"/>
      <c r="X372" s="185"/>
      <c r="Y372" s="185"/>
      <c r="Z372" s="185"/>
      <c r="AA372" s="185"/>
      <c r="AB372" s="185"/>
      <c r="AC372" s="185"/>
      <c r="AD372" s="185"/>
      <c r="AE372" s="185"/>
      <c r="AF372" s="185"/>
      <c r="AG372" s="185"/>
      <c r="AH372" s="185"/>
      <c r="AI372" s="185"/>
    </row>
    <row r="373" spans="2:35" ht="24" customHeight="1">
      <c r="B373" s="214" t="s">
        <v>1780</v>
      </c>
      <c r="C373" s="207" t="s">
        <v>346</v>
      </c>
      <c r="D373" s="208" t="s">
        <v>1781</v>
      </c>
      <c r="E373" s="207" t="s">
        <v>358</v>
      </c>
      <c r="F373" s="207" t="s">
        <v>1095</v>
      </c>
      <c r="G373" s="215" t="s">
        <v>1782</v>
      </c>
      <c r="H373" s="215" t="s">
        <v>1783</v>
      </c>
      <c r="I373" s="207" t="s">
        <v>64</v>
      </c>
      <c r="J373" s="207" t="s">
        <v>64</v>
      </c>
      <c r="K373" s="207">
        <v>10400.502312043753</v>
      </c>
      <c r="L373" s="246">
        <v>1.0400502312043753E-2</v>
      </c>
      <c r="M373" s="185"/>
      <c r="N373" s="185"/>
      <c r="O373" s="185"/>
      <c r="P373" s="185"/>
      <c r="Q373" s="185"/>
      <c r="R373" s="185"/>
      <c r="S373" s="185"/>
      <c r="T373" s="185"/>
      <c r="U373" s="185"/>
      <c r="V373" s="185"/>
      <c r="W373" s="185"/>
      <c r="X373" s="185"/>
      <c r="Y373" s="185"/>
      <c r="Z373" s="185"/>
      <c r="AA373" s="185"/>
      <c r="AB373" s="185"/>
      <c r="AC373" s="185"/>
      <c r="AD373" s="185"/>
      <c r="AE373" s="185"/>
      <c r="AF373" s="185"/>
      <c r="AG373" s="185"/>
      <c r="AH373" s="185"/>
      <c r="AI373" s="185"/>
    </row>
    <row r="374" spans="2:35" ht="24" customHeight="1">
      <c r="B374" s="214" t="s">
        <v>1784</v>
      </c>
      <c r="C374" s="207" t="s">
        <v>346</v>
      </c>
      <c r="D374" s="208" t="s">
        <v>1785</v>
      </c>
      <c r="E374" s="207" t="s">
        <v>1028</v>
      </c>
      <c r="F374" s="207" t="s">
        <v>1558</v>
      </c>
      <c r="G374" s="215" t="s">
        <v>1786</v>
      </c>
      <c r="H374" s="215" t="s">
        <v>1787</v>
      </c>
      <c r="I374" s="207" t="s">
        <v>64</v>
      </c>
      <c r="J374" s="207" t="s">
        <v>64</v>
      </c>
      <c r="K374" s="207">
        <v>10166.396732624464</v>
      </c>
      <c r="L374" s="246">
        <v>1.0166396732624464E-2</v>
      </c>
      <c r="M374" s="185"/>
      <c r="N374" s="185"/>
      <c r="O374" s="185"/>
      <c r="P374" s="185"/>
      <c r="Q374" s="185"/>
      <c r="R374" s="185"/>
      <c r="S374" s="185"/>
      <c r="T374" s="185"/>
      <c r="U374" s="185"/>
      <c r="V374" s="185"/>
      <c r="W374" s="185"/>
      <c r="X374" s="185"/>
      <c r="Y374" s="185"/>
      <c r="Z374" s="185"/>
      <c r="AA374" s="185"/>
      <c r="AB374" s="185"/>
      <c r="AC374" s="185"/>
      <c r="AD374" s="185"/>
      <c r="AE374" s="185"/>
      <c r="AF374" s="185"/>
      <c r="AG374" s="185"/>
      <c r="AH374" s="185"/>
      <c r="AI374" s="185"/>
    </row>
    <row r="375" spans="2:35" ht="24" customHeight="1">
      <c r="B375" s="213" t="s">
        <v>1788</v>
      </c>
      <c r="C375" s="207" t="s">
        <v>346</v>
      </c>
      <c r="D375" s="208" t="s">
        <v>1789</v>
      </c>
      <c r="E375" s="207" t="s">
        <v>358</v>
      </c>
      <c r="F375" s="207" t="s">
        <v>460</v>
      </c>
      <c r="G375" s="215" t="s">
        <v>1790</v>
      </c>
      <c r="H375" s="215" t="s">
        <v>1791</v>
      </c>
      <c r="I375" s="207" t="s">
        <v>64</v>
      </c>
      <c r="J375" s="207" t="s">
        <v>64</v>
      </c>
      <c r="K375" s="207">
        <v>10094.379761988595</v>
      </c>
      <c r="L375" s="246">
        <v>1.0094379761988596E-2</v>
      </c>
      <c r="M375" s="185"/>
      <c r="N375" s="185"/>
      <c r="O375" s="185"/>
      <c r="P375" s="185"/>
      <c r="Q375" s="185"/>
      <c r="R375" s="185"/>
      <c r="S375" s="185"/>
      <c r="T375" s="185"/>
      <c r="U375" s="185"/>
      <c r="V375" s="185"/>
      <c r="W375" s="185"/>
      <c r="X375" s="185"/>
      <c r="Y375" s="185"/>
      <c r="Z375" s="185"/>
      <c r="AA375" s="185"/>
      <c r="AB375" s="185"/>
      <c r="AC375" s="185"/>
      <c r="AD375" s="185"/>
      <c r="AE375" s="185"/>
      <c r="AF375" s="185"/>
      <c r="AG375" s="185"/>
      <c r="AH375" s="185"/>
      <c r="AI375" s="185"/>
    </row>
    <row r="376" spans="2:35" ht="24" customHeight="1">
      <c r="B376" s="214" t="s">
        <v>1792</v>
      </c>
      <c r="C376" s="207" t="s">
        <v>346</v>
      </c>
      <c r="D376" s="208" t="s">
        <v>1793</v>
      </c>
      <c r="E376" s="207" t="s">
        <v>358</v>
      </c>
      <c r="F376" s="207" t="s">
        <v>195</v>
      </c>
      <c r="G376" s="215" t="s">
        <v>1794</v>
      </c>
      <c r="H376" s="223" t="s">
        <v>506</v>
      </c>
      <c r="I376" s="207" t="s">
        <v>64</v>
      </c>
      <c r="J376" s="207" t="s">
        <v>64</v>
      </c>
      <c r="K376" s="207">
        <v>9747.9473276529825</v>
      </c>
      <c r="L376" s="246">
        <v>9.7479473276529827E-3</v>
      </c>
      <c r="M376" s="185"/>
      <c r="N376" s="185"/>
      <c r="O376" s="185"/>
      <c r="P376" s="185"/>
      <c r="Q376" s="185"/>
      <c r="R376" s="185"/>
      <c r="S376" s="185"/>
      <c r="T376" s="185"/>
      <c r="U376" s="185"/>
      <c r="V376" s="185"/>
      <c r="W376" s="185"/>
      <c r="X376" s="185"/>
      <c r="Y376" s="185"/>
      <c r="Z376" s="185"/>
      <c r="AA376" s="185"/>
      <c r="AB376" s="185"/>
      <c r="AC376" s="185"/>
      <c r="AD376" s="185"/>
      <c r="AE376" s="185"/>
      <c r="AF376" s="185"/>
      <c r="AG376" s="185"/>
      <c r="AH376" s="185"/>
      <c r="AI376" s="185"/>
    </row>
    <row r="377" spans="2:35" ht="24" customHeight="1">
      <c r="B377" s="214" t="s">
        <v>1795</v>
      </c>
      <c r="C377" s="207" t="s">
        <v>346</v>
      </c>
      <c r="D377" s="208" t="s">
        <v>1796</v>
      </c>
      <c r="E377" s="207" t="s">
        <v>1293</v>
      </c>
      <c r="F377" s="207" t="s">
        <v>460</v>
      </c>
      <c r="G377" s="215" t="s">
        <v>1797</v>
      </c>
      <c r="H377" s="227" t="s">
        <v>1798</v>
      </c>
      <c r="I377" s="207" t="s">
        <v>64</v>
      </c>
      <c r="J377" s="207" t="s">
        <v>64</v>
      </c>
      <c r="K377" s="207">
        <v>9642.9893669459889</v>
      </c>
      <c r="L377" s="246">
        <v>9.6429893669459886E-3</v>
      </c>
      <c r="M377" s="185"/>
      <c r="N377" s="185"/>
      <c r="O377" s="185"/>
      <c r="P377" s="185"/>
      <c r="Q377" s="185"/>
      <c r="R377" s="185"/>
      <c r="S377" s="185"/>
      <c r="T377" s="185"/>
      <c r="U377" s="185"/>
      <c r="V377" s="185"/>
      <c r="W377" s="185"/>
      <c r="X377" s="185"/>
      <c r="Y377" s="185"/>
      <c r="Z377" s="185"/>
      <c r="AA377" s="185"/>
      <c r="AB377" s="185"/>
      <c r="AC377" s="185"/>
      <c r="AD377" s="185"/>
      <c r="AE377" s="185"/>
      <c r="AF377" s="185"/>
      <c r="AG377" s="185"/>
      <c r="AH377" s="185"/>
      <c r="AI377" s="185"/>
    </row>
    <row r="378" spans="2:35" ht="24" customHeight="1">
      <c r="B378" s="214" t="s">
        <v>1799</v>
      </c>
      <c r="C378" s="207" t="s">
        <v>346</v>
      </c>
      <c r="D378" s="208" t="s">
        <v>1800</v>
      </c>
      <c r="E378" s="207" t="s">
        <v>741</v>
      </c>
      <c r="F378" s="207" t="s">
        <v>460</v>
      </c>
      <c r="G378" s="215" t="s">
        <v>1801</v>
      </c>
      <c r="H378" s="215" t="s">
        <v>1802</v>
      </c>
      <c r="I378" s="207" t="s">
        <v>64</v>
      </c>
      <c r="J378" s="207" t="s">
        <v>64</v>
      </c>
      <c r="K378" s="207">
        <v>9254.9504260263348</v>
      </c>
      <c r="L378" s="246">
        <v>9.2549504260263354E-3</v>
      </c>
      <c r="M378" s="185"/>
      <c r="N378" s="185"/>
      <c r="O378" s="185"/>
      <c r="P378" s="185"/>
      <c r="Q378" s="185"/>
      <c r="R378" s="185"/>
      <c r="S378" s="185"/>
      <c r="T378" s="185"/>
      <c r="U378" s="185"/>
      <c r="V378" s="185"/>
      <c r="W378" s="185"/>
      <c r="X378" s="185"/>
      <c r="Y378" s="185"/>
      <c r="Z378" s="185"/>
      <c r="AA378" s="185"/>
      <c r="AB378" s="185"/>
      <c r="AC378" s="185"/>
      <c r="AD378" s="185"/>
      <c r="AE378" s="185"/>
      <c r="AF378" s="185"/>
      <c r="AG378" s="185"/>
      <c r="AH378" s="185"/>
      <c r="AI378" s="185"/>
    </row>
    <row r="379" spans="2:35" ht="24" customHeight="1">
      <c r="B379" s="239" t="s">
        <v>1803</v>
      </c>
      <c r="C379" s="207" t="s">
        <v>346</v>
      </c>
      <c r="D379" s="208" t="s">
        <v>1804</v>
      </c>
      <c r="E379" s="207" t="s">
        <v>358</v>
      </c>
      <c r="F379" s="207" t="s">
        <v>1249</v>
      </c>
      <c r="G379" s="215" t="s">
        <v>1805</v>
      </c>
      <c r="H379" s="215" t="s">
        <v>1806</v>
      </c>
      <c r="I379" s="207" t="s">
        <v>64</v>
      </c>
      <c r="J379" s="207" t="s">
        <v>64</v>
      </c>
      <c r="K379" s="207">
        <v>9017.4840738915082</v>
      </c>
      <c r="L379" s="246">
        <v>9.0174840738915085E-3</v>
      </c>
      <c r="M379" s="185"/>
      <c r="N379" s="185"/>
      <c r="O379" s="185"/>
      <c r="P379" s="185"/>
      <c r="Q379" s="185"/>
      <c r="R379" s="185"/>
      <c r="S379" s="185"/>
      <c r="T379" s="185"/>
      <c r="U379" s="185"/>
      <c r="V379" s="185"/>
      <c r="W379" s="185"/>
      <c r="X379" s="185"/>
      <c r="Y379" s="185"/>
      <c r="Z379" s="185"/>
      <c r="AA379" s="185"/>
      <c r="AB379" s="185"/>
      <c r="AC379" s="185"/>
      <c r="AD379" s="185"/>
      <c r="AE379" s="185"/>
      <c r="AF379" s="185"/>
      <c r="AG379" s="185"/>
      <c r="AH379" s="185"/>
      <c r="AI379" s="185"/>
    </row>
    <row r="380" spans="2:35" ht="24" customHeight="1">
      <c r="B380" s="214" t="s">
        <v>1807</v>
      </c>
      <c r="C380" s="207" t="s">
        <v>346</v>
      </c>
      <c r="D380" s="208" t="s">
        <v>1808</v>
      </c>
      <c r="E380" s="207" t="s">
        <v>811</v>
      </c>
      <c r="F380" s="207" t="s">
        <v>1124</v>
      </c>
      <c r="G380" s="215" t="s">
        <v>1809</v>
      </c>
      <c r="H380" s="215" t="s">
        <v>1810</v>
      </c>
      <c r="I380" s="207" t="s">
        <v>64</v>
      </c>
      <c r="J380" s="207" t="s">
        <v>64</v>
      </c>
      <c r="K380" s="207">
        <v>8841.640260075581</v>
      </c>
      <c r="L380" s="246">
        <v>8.8416402600755804E-3</v>
      </c>
      <c r="M380" s="185"/>
      <c r="N380" s="185"/>
      <c r="O380" s="185"/>
      <c r="P380" s="185"/>
      <c r="Q380" s="185"/>
      <c r="R380" s="185"/>
      <c r="S380" s="185"/>
      <c r="T380" s="185"/>
      <c r="U380" s="185"/>
      <c r="V380" s="185"/>
      <c r="W380" s="185"/>
      <c r="X380" s="185"/>
      <c r="Y380" s="185"/>
      <c r="Z380" s="185"/>
      <c r="AA380" s="185"/>
      <c r="AB380" s="185"/>
      <c r="AC380" s="185"/>
      <c r="AD380" s="185"/>
      <c r="AE380" s="185"/>
      <c r="AF380" s="185"/>
      <c r="AG380" s="185"/>
      <c r="AH380" s="185"/>
      <c r="AI380" s="185"/>
    </row>
    <row r="381" spans="2:35" ht="24" customHeight="1">
      <c r="B381" s="214" t="s">
        <v>1811</v>
      </c>
      <c r="C381" s="207" t="s">
        <v>346</v>
      </c>
      <c r="D381" s="208" t="s">
        <v>1812</v>
      </c>
      <c r="E381" s="207" t="s">
        <v>358</v>
      </c>
      <c r="F381" s="207" t="s">
        <v>1028</v>
      </c>
      <c r="G381" s="215" t="s">
        <v>1813</v>
      </c>
      <c r="H381" s="224" t="s">
        <v>506</v>
      </c>
      <c r="I381" s="207" t="s">
        <v>64</v>
      </c>
      <c r="J381" s="207" t="s">
        <v>64</v>
      </c>
      <c r="K381" s="207">
        <v>8346.0498556439688</v>
      </c>
      <c r="L381" s="246">
        <v>8.3460498556439684E-3</v>
      </c>
      <c r="M381" s="185"/>
      <c r="N381" s="185"/>
      <c r="O381" s="185"/>
      <c r="P381" s="185"/>
      <c r="Q381" s="185"/>
      <c r="R381" s="185"/>
      <c r="S381" s="185"/>
      <c r="T381" s="185"/>
      <c r="U381" s="185"/>
      <c r="V381" s="185"/>
      <c r="W381" s="185"/>
      <c r="X381" s="185"/>
      <c r="Y381" s="185"/>
      <c r="Z381" s="185"/>
      <c r="AA381" s="185"/>
      <c r="AB381" s="185"/>
      <c r="AC381" s="185"/>
      <c r="AD381" s="185"/>
      <c r="AE381" s="185"/>
      <c r="AF381" s="185"/>
      <c r="AG381" s="185"/>
      <c r="AH381" s="185"/>
      <c r="AI381" s="185"/>
    </row>
    <row r="382" spans="2:35" ht="24" customHeight="1">
      <c r="B382" s="214" t="s">
        <v>1814</v>
      </c>
      <c r="C382" s="207" t="s">
        <v>346</v>
      </c>
      <c r="D382" s="208" t="s">
        <v>1815</v>
      </c>
      <c r="E382" s="207" t="s">
        <v>358</v>
      </c>
      <c r="F382" s="207" t="s">
        <v>1816</v>
      </c>
      <c r="G382" s="215" t="s">
        <v>1817</v>
      </c>
      <c r="H382" s="227" t="s">
        <v>1818</v>
      </c>
      <c r="I382" s="207" t="s">
        <v>64</v>
      </c>
      <c r="J382" s="207" t="s">
        <v>64</v>
      </c>
      <c r="K382" s="207">
        <v>8306.6685444686991</v>
      </c>
      <c r="L382" s="246">
        <v>8.306668544468699E-3</v>
      </c>
      <c r="M382" s="185"/>
      <c r="N382" s="185"/>
      <c r="O382" s="185"/>
      <c r="P382" s="185"/>
      <c r="Q382" s="185"/>
      <c r="R382" s="185"/>
      <c r="S382" s="185"/>
      <c r="T382" s="185"/>
      <c r="U382" s="185"/>
      <c r="V382" s="185"/>
      <c r="W382" s="185"/>
      <c r="X382" s="185"/>
      <c r="Y382" s="185"/>
      <c r="Z382" s="185"/>
      <c r="AA382" s="185"/>
      <c r="AB382" s="185"/>
      <c r="AC382" s="185"/>
      <c r="AD382" s="185"/>
      <c r="AE382" s="185"/>
      <c r="AF382" s="185"/>
      <c r="AG382" s="185"/>
      <c r="AH382" s="185"/>
      <c r="AI382" s="185"/>
    </row>
    <row r="383" spans="2:35" ht="24" customHeight="1">
      <c r="B383" s="214" t="s">
        <v>1819</v>
      </c>
      <c r="C383" s="207" t="s">
        <v>363</v>
      </c>
      <c r="D383" s="208" t="s">
        <v>1820</v>
      </c>
      <c r="E383" s="207" t="s">
        <v>811</v>
      </c>
      <c r="F383" s="207" t="s">
        <v>1821</v>
      </c>
      <c r="G383" s="215" t="s">
        <v>1822</v>
      </c>
      <c r="H383" s="227" t="s">
        <v>1823</v>
      </c>
      <c r="I383" s="207" t="s">
        <v>64</v>
      </c>
      <c r="J383" s="207" t="s">
        <v>64</v>
      </c>
      <c r="K383" s="207">
        <v>8250.5926812665766</v>
      </c>
      <c r="L383" s="246">
        <v>8.2505926812665772E-3</v>
      </c>
      <c r="M383" s="185"/>
      <c r="N383" s="185"/>
      <c r="O383" s="185"/>
      <c r="P383" s="185"/>
      <c r="Q383" s="185"/>
      <c r="R383" s="185"/>
      <c r="S383" s="185"/>
      <c r="T383" s="185"/>
      <c r="U383" s="185"/>
      <c r="V383" s="185"/>
      <c r="W383" s="185"/>
      <c r="X383" s="185"/>
      <c r="Y383" s="185"/>
      <c r="Z383" s="185"/>
      <c r="AA383" s="185"/>
      <c r="AB383" s="185"/>
      <c r="AC383" s="185"/>
      <c r="AD383" s="185"/>
      <c r="AE383" s="185"/>
      <c r="AF383" s="185"/>
      <c r="AG383" s="185"/>
      <c r="AH383" s="185"/>
      <c r="AI383" s="185"/>
    </row>
    <row r="384" spans="2:35" ht="24" customHeight="1">
      <c r="B384" s="239" t="s">
        <v>1824</v>
      </c>
      <c r="C384" s="207" t="s">
        <v>346</v>
      </c>
      <c r="D384" s="208" t="s">
        <v>1825</v>
      </c>
      <c r="E384" s="207" t="s">
        <v>358</v>
      </c>
      <c r="F384" s="207" t="s">
        <v>460</v>
      </c>
      <c r="G384" s="215" t="s">
        <v>1826</v>
      </c>
      <c r="H384" s="227" t="s">
        <v>1827</v>
      </c>
      <c r="I384" s="207" t="s">
        <v>64</v>
      </c>
      <c r="J384" s="207" t="s">
        <v>64</v>
      </c>
      <c r="K384" s="207">
        <v>7887.8764406262471</v>
      </c>
      <c r="L384" s="246">
        <v>7.8878764406262476E-3</v>
      </c>
      <c r="M384" s="185"/>
      <c r="N384" s="185"/>
      <c r="O384" s="185"/>
      <c r="P384" s="185"/>
      <c r="Q384" s="185"/>
      <c r="R384" s="185"/>
      <c r="S384" s="185"/>
      <c r="T384" s="185"/>
      <c r="U384" s="185"/>
      <c r="V384" s="185"/>
      <c r="W384" s="185"/>
      <c r="X384" s="185"/>
      <c r="Y384" s="185"/>
      <c r="Z384" s="185"/>
      <c r="AA384" s="185"/>
      <c r="AB384" s="185"/>
      <c r="AC384" s="185"/>
      <c r="AD384" s="185"/>
      <c r="AE384" s="185"/>
      <c r="AF384" s="185"/>
      <c r="AG384" s="185"/>
      <c r="AH384" s="185"/>
      <c r="AI384" s="185"/>
    </row>
    <row r="385" spans="2:35" ht="24" customHeight="1">
      <c r="B385" s="214" t="s">
        <v>1828</v>
      </c>
      <c r="C385" s="207" t="s">
        <v>363</v>
      </c>
      <c r="D385" s="208" t="s">
        <v>1829</v>
      </c>
      <c r="E385" s="207" t="s">
        <v>741</v>
      </c>
      <c r="F385" s="207" t="s">
        <v>1830</v>
      </c>
      <c r="G385" s="215" t="s">
        <v>1831</v>
      </c>
      <c r="H385" s="215" t="s">
        <v>1832</v>
      </c>
      <c r="I385" s="207" t="s">
        <v>64</v>
      </c>
      <c r="J385" s="207" t="s">
        <v>64</v>
      </c>
      <c r="K385" s="207">
        <v>7656.9701664202048</v>
      </c>
      <c r="L385" s="246">
        <v>7.6569701664202048E-3</v>
      </c>
      <c r="M385" s="185"/>
      <c r="N385" s="185"/>
      <c r="O385" s="185"/>
      <c r="P385" s="185"/>
      <c r="Q385" s="185"/>
      <c r="R385" s="185"/>
      <c r="S385" s="185"/>
      <c r="T385" s="185"/>
      <c r="U385" s="185"/>
      <c r="V385" s="185"/>
      <c r="W385" s="185"/>
      <c r="X385" s="185"/>
      <c r="Y385" s="185"/>
      <c r="Z385" s="185"/>
      <c r="AA385" s="185"/>
      <c r="AB385" s="185"/>
      <c r="AC385" s="185"/>
      <c r="AD385" s="185"/>
      <c r="AE385" s="185"/>
      <c r="AF385" s="185"/>
      <c r="AG385" s="185"/>
      <c r="AH385" s="185"/>
      <c r="AI385" s="185"/>
    </row>
    <row r="386" spans="2:35" ht="24" customHeight="1">
      <c r="B386" s="214" t="s">
        <v>1833</v>
      </c>
      <c r="C386" s="207" t="s">
        <v>346</v>
      </c>
      <c r="D386" s="208" t="s">
        <v>1834</v>
      </c>
      <c r="E386" s="207" t="s">
        <v>1835</v>
      </c>
      <c r="F386" s="207" t="s">
        <v>1124</v>
      </c>
      <c r="G386" s="215" t="s">
        <v>1836</v>
      </c>
      <c r="H386" s="215" t="s">
        <v>1837</v>
      </c>
      <c r="I386" s="207" t="s">
        <v>64</v>
      </c>
      <c r="J386" s="207" t="s">
        <v>64</v>
      </c>
      <c r="K386" s="207">
        <v>7517.5480599957746</v>
      </c>
      <c r="L386" s="246">
        <v>7.5175480599957746E-3</v>
      </c>
      <c r="M386" s="185"/>
      <c r="N386" s="185"/>
      <c r="O386" s="185"/>
      <c r="P386" s="185"/>
      <c r="Q386" s="185"/>
      <c r="R386" s="185"/>
      <c r="S386" s="185"/>
      <c r="T386" s="185"/>
      <c r="U386" s="185"/>
      <c r="V386" s="185"/>
      <c r="W386" s="185"/>
      <c r="X386" s="185"/>
      <c r="Y386" s="185"/>
      <c r="Z386" s="185"/>
      <c r="AA386" s="185"/>
      <c r="AB386" s="185"/>
      <c r="AC386" s="185"/>
      <c r="AD386" s="185"/>
      <c r="AE386" s="185"/>
      <c r="AF386" s="185"/>
      <c r="AG386" s="185"/>
      <c r="AH386" s="185"/>
      <c r="AI386" s="185"/>
    </row>
    <row r="387" spans="2:35" ht="24" customHeight="1">
      <c r="B387" s="214" t="s">
        <v>1838</v>
      </c>
      <c r="C387" s="207" t="s">
        <v>346</v>
      </c>
      <c r="D387" s="208" t="s">
        <v>1839</v>
      </c>
      <c r="E387" s="207" t="s">
        <v>789</v>
      </c>
      <c r="F387" s="207" t="s">
        <v>424</v>
      </c>
      <c r="G387" s="215" t="s">
        <v>1840</v>
      </c>
      <c r="H387" s="227" t="s">
        <v>1841</v>
      </c>
      <c r="I387" s="207" t="s">
        <v>64</v>
      </c>
      <c r="J387" s="207" t="s">
        <v>64</v>
      </c>
      <c r="K387" s="207">
        <v>7467.9553083116207</v>
      </c>
      <c r="L387" s="246">
        <v>7.4679553083116211E-3</v>
      </c>
      <c r="M387" s="185"/>
      <c r="N387" s="185"/>
      <c r="O387" s="185"/>
      <c r="P387" s="185"/>
      <c r="Q387" s="185"/>
      <c r="R387" s="185"/>
      <c r="S387" s="185"/>
      <c r="T387" s="185"/>
      <c r="U387" s="185"/>
      <c r="V387" s="185"/>
      <c r="W387" s="185"/>
      <c r="X387" s="185"/>
      <c r="Y387" s="185"/>
      <c r="Z387" s="185"/>
      <c r="AA387" s="185"/>
      <c r="AB387" s="185"/>
      <c r="AC387" s="185"/>
      <c r="AD387" s="185"/>
      <c r="AE387" s="185"/>
      <c r="AF387" s="185"/>
      <c r="AG387" s="185"/>
      <c r="AH387" s="185"/>
      <c r="AI387" s="185"/>
    </row>
    <row r="388" spans="2:35" ht="24" customHeight="1">
      <c r="B388" s="214" t="s">
        <v>1842</v>
      </c>
      <c r="C388" s="207" t="s">
        <v>346</v>
      </c>
      <c r="D388" s="208" t="s">
        <v>1843</v>
      </c>
      <c r="E388" s="207" t="s">
        <v>358</v>
      </c>
      <c r="F388" s="207" t="s">
        <v>746</v>
      </c>
      <c r="G388" s="215" t="s">
        <v>1844</v>
      </c>
      <c r="H388" s="227" t="s">
        <v>1845</v>
      </c>
      <c r="I388" s="207" t="s">
        <v>64</v>
      </c>
      <c r="J388" s="207" t="s">
        <v>64</v>
      </c>
      <c r="K388" s="207">
        <v>7324.2494660000466</v>
      </c>
      <c r="L388" s="246">
        <v>7.3242494660000464E-3</v>
      </c>
      <c r="M388" s="185"/>
      <c r="N388" s="185"/>
      <c r="O388" s="185"/>
      <c r="P388" s="185"/>
      <c r="Q388" s="185"/>
      <c r="R388" s="185"/>
      <c r="S388" s="185"/>
      <c r="T388" s="185"/>
      <c r="U388" s="185"/>
      <c r="V388" s="185"/>
      <c r="W388" s="185"/>
      <c r="X388" s="185"/>
      <c r="Y388" s="185"/>
      <c r="Z388" s="185"/>
      <c r="AA388" s="185"/>
      <c r="AB388" s="185"/>
      <c r="AC388" s="185"/>
      <c r="AD388" s="185"/>
      <c r="AE388" s="185"/>
      <c r="AF388" s="185"/>
      <c r="AG388" s="185"/>
      <c r="AH388" s="185"/>
      <c r="AI388" s="185"/>
    </row>
    <row r="389" spans="2:35" ht="24" customHeight="1">
      <c r="B389" s="214" t="s">
        <v>1846</v>
      </c>
      <c r="C389" s="207" t="s">
        <v>346</v>
      </c>
      <c r="D389" s="208" t="s">
        <v>1847</v>
      </c>
      <c r="E389" s="207" t="s">
        <v>358</v>
      </c>
      <c r="F389" s="207" t="s">
        <v>746</v>
      </c>
      <c r="G389" s="215" t="s">
        <v>1848</v>
      </c>
      <c r="H389" s="215" t="s">
        <v>1849</v>
      </c>
      <c r="I389" s="207" t="s">
        <v>64</v>
      </c>
      <c r="J389" s="207" t="s">
        <v>64</v>
      </c>
      <c r="K389" s="207">
        <v>7292.2000563340589</v>
      </c>
      <c r="L389" s="246">
        <v>7.2922000563340585E-3</v>
      </c>
      <c r="M389" s="185"/>
      <c r="N389" s="185"/>
      <c r="O389" s="185"/>
      <c r="P389" s="185"/>
      <c r="Q389" s="185"/>
      <c r="R389" s="185"/>
      <c r="S389" s="185"/>
      <c r="T389" s="185"/>
      <c r="U389" s="185"/>
      <c r="V389" s="185"/>
      <c r="W389" s="185"/>
      <c r="X389" s="185"/>
      <c r="Y389" s="185"/>
      <c r="Z389" s="185"/>
      <c r="AA389" s="185"/>
      <c r="AB389" s="185"/>
      <c r="AC389" s="185"/>
      <c r="AD389" s="185"/>
      <c r="AE389" s="185"/>
      <c r="AF389" s="185"/>
      <c r="AG389" s="185"/>
      <c r="AH389" s="185"/>
      <c r="AI389" s="185"/>
    </row>
    <row r="390" spans="2:35" ht="24" customHeight="1">
      <c r="B390" s="239" t="s">
        <v>1850</v>
      </c>
      <c r="C390" s="207" t="s">
        <v>195</v>
      </c>
      <c r="D390" s="208" t="s">
        <v>1851</v>
      </c>
      <c r="E390" s="207" t="s">
        <v>348</v>
      </c>
      <c r="F390" s="207" t="s">
        <v>572</v>
      </c>
      <c r="G390" s="215" t="s">
        <v>1852</v>
      </c>
      <c r="H390" s="224" t="s">
        <v>506</v>
      </c>
      <c r="I390" s="207" t="s">
        <v>64</v>
      </c>
      <c r="J390" s="207" t="s">
        <v>64</v>
      </c>
      <c r="K390" s="207">
        <v>7217.8485083210098</v>
      </c>
      <c r="L390" s="246">
        <v>7.2178485083210101E-3</v>
      </c>
      <c r="M390" s="185"/>
      <c r="N390" s="185"/>
      <c r="O390" s="185"/>
      <c r="P390" s="185"/>
      <c r="Q390" s="185"/>
      <c r="R390" s="185"/>
      <c r="S390" s="185"/>
      <c r="T390" s="185"/>
      <c r="U390" s="185"/>
      <c r="V390" s="185"/>
      <c r="W390" s="185"/>
      <c r="X390" s="185"/>
      <c r="Y390" s="185"/>
      <c r="Z390" s="185"/>
      <c r="AA390" s="185"/>
      <c r="AB390" s="185"/>
      <c r="AC390" s="185"/>
      <c r="AD390" s="185"/>
      <c r="AE390" s="185"/>
      <c r="AF390" s="185"/>
      <c r="AG390" s="185"/>
      <c r="AH390" s="185"/>
      <c r="AI390" s="185"/>
    </row>
    <row r="391" spans="2:35" ht="24" customHeight="1">
      <c r="B391" s="214" t="s">
        <v>1853</v>
      </c>
      <c r="C391" s="207" t="s">
        <v>346</v>
      </c>
      <c r="D391" s="208" t="s">
        <v>1854</v>
      </c>
      <c r="E391" s="207" t="s">
        <v>741</v>
      </c>
      <c r="F391" s="207" t="s">
        <v>460</v>
      </c>
      <c r="G391" s="215" t="s">
        <v>1855</v>
      </c>
      <c r="H391" s="227" t="s">
        <v>1856</v>
      </c>
      <c r="I391" s="207" t="s">
        <v>64</v>
      </c>
      <c r="J391" s="207" t="s">
        <v>64</v>
      </c>
      <c r="K391" s="207">
        <v>7077.2591836255651</v>
      </c>
      <c r="L391" s="246">
        <v>7.0772591836255651E-3</v>
      </c>
      <c r="M391" s="185"/>
      <c r="N391" s="185"/>
      <c r="O391" s="185"/>
      <c r="P391" s="185"/>
      <c r="Q391" s="185"/>
      <c r="R391" s="185"/>
      <c r="S391" s="185"/>
      <c r="T391" s="185"/>
      <c r="U391" s="185"/>
      <c r="V391" s="185"/>
      <c r="W391" s="185"/>
      <c r="X391" s="185"/>
      <c r="Y391" s="185"/>
      <c r="Z391" s="185"/>
      <c r="AA391" s="185"/>
      <c r="AB391" s="185"/>
      <c r="AC391" s="185"/>
      <c r="AD391" s="185"/>
      <c r="AE391" s="185"/>
      <c r="AF391" s="185"/>
      <c r="AG391" s="185"/>
      <c r="AH391" s="185"/>
      <c r="AI391" s="185"/>
    </row>
    <row r="392" spans="2:35" ht="24" customHeight="1">
      <c r="B392" s="213" t="s">
        <v>1857</v>
      </c>
      <c r="C392" s="207" t="s">
        <v>346</v>
      </c>
      <c r="D392" s="208" t="s">
        <v>1858</v>
      </c>
      <c r="E392" s="207" t="s">
        <v>358</v>
      </c>
      <c r="F392" s="207" t="s">
        <v>746</v>
      </c>
      <c r="G392" s="215" t="s">
        <v>1859</v>
      </c>
      <c r="H392" s="227" t="s">
        <v>1860</v>
      </c>
      <c r="I392" s="207" t="s">
        <v>64</v>
      </c>
      <c r="J392" s="207" t="s">
        <v>64</v>
      </c>
      <c r="K392" s="207">
        <v>6926.4535361359531</v>
      </c>
      <c r="L392" s="246">
        <v>6.9264535361359533E-3</v>
      </c>
      <c r="M392" s="185"/>
      <c r="N392" s="185"/>
      <c r="O392" s="185"/>
      <c r="P392" s="185"/>
      <c r="Q392" s="185"/>
      <c r="R392" s="185"/>
      <c r="S392" s="185"/>
      <c r="T392" s="185"/>
      <c r="U392" s="185"/>
      <c r="V392" s="185"/>
      <c r="W392" s="185"/>
      <c r="X392" s="185"/>
      <c r="Y392" s="185"/>
      <c r="Z392" s="185"/>
      <c r="AA392" s="185"/>
      <c r="AB392" s="185"/>
      <c r="AC392" s="185"/>
      <c r="AD392" s="185"/>
      <c r="AE392" s="185"/>
      <c r="AF392" s="185"/>
      <c r="AG392" s="185"/>
      <c r="AH392" s="185"/>
      <c r="AI392" s="185"/>
    </row>
    <row r="393" spans="2:35" ht="24" customHeight="1">
      <c r="B393" s="239" t="s">
        <v>1861</v>
      </c>
      <c r="C393" s="207" t="s">
        <v>346</v>
      </c>
      <c r="D393" s="208" t="s">
        <v>1862</v>
      </c>
      <c r="E393" s="207" t="s">
        <v>358</v>
      </c>
      <c r="F393" s="207"/>
      <c r="G393" s="215" t="s">
        <v>1863</v>
      </c>
      <c r="H393" s="215" t="s">
        <v>1864</v>
      </c>
      <c r="I393" s="207" t="s">
        <v>64</v>
      </c>
      <c r="J393" s="207" t="s">
        <v>64</v>
      </c>
      <c r="K393" s="207">
        <v>6858.8855244935803</v>
      </c>
      <c r="L393" s="246">
        <v>6.85888552449358E-3</v>
      </c>
      <c r="M393" s="185"/>
      <c r="N393" s="185"/>
      <c r="O393" s="185"/>
      <c r="P393" s="185"/>
      <c r="Q393" s="185"/>
      <c r="R393" s="185"/>
      <c r="S393" s="185"/>
      <c r="T393" s="185"/>
      <c r="U393" s="185"/>
      <c r="V393" s="185"/>
      <c r="W393" s="185"/>
      <c r="X393" s="185"/>
      <c r="Y393" s="185"/>
      <c r="Z393" s="185"/>
      <c r="AA393" s="185"/>
      <c r="AB393" s="185"/>
      <c r="AC393" s="185"/>
      <c r="AD393" s="185"/>
      <c r="AE393" s="185"/>
      <c r="AF393" s="185"/>
      <c r="AG393" s="185"/>
      <c r="AH393" s="185"/>
      <c r="AI393" s="185"/>
    </row>
    <row r="394" spans="2:35" ht="24" customHeight="1">
      <c r="B394" s="213" t="s">
        <v>1865</v>
      </c>
      <c r="C394" s="207" t="s">
        <v>346</v>
      </c>
      <c r="D394" s="208" t="s">
        <v>1866</v>
      </c>
      <c r="E394" s="207" t="s">
        <v>358</v>
      </c>
      <c r="F394" s="207" t="s">
        <v>460</v>
      </c>
      <c r="G394" s="215" t="s">
        <v>1867</v>
      </c>
      <c r="H394" s="227" t="s">
        <v>1868</v>
      </c>
      <c r="I394" s="207" t="s">
        <v>64</v>
      </c>
      <c r="J394" s="207" t="s">
        <v>64</v>
      </c>
      <c r="K394" s="207">
        <v>6674.7610496913358</v>
      </c>
      <c r="L394" s="246">
        <v>6.6747610496913357E-3</v>
      </c>
      <c r="M394" s="185"/>
      <c r="N394" s="185"/>
      <c r="O394" s="185"/>
      <c r="P394" s="185"/>
      <c r="Q394" s="185"/>
      <c r="R394" s="185"/>
      <c r="S394" s="185"/>
      <c r="T394" s="185"/>
      <c r="U394" s="185"/>
      <c r="V394" s="185"/>
      <c r="W394" s="185"/>
      <c r="X394" s="185"/>
      <c r="Y394" s="185"/>
      <c r="Z394" s="185"/>
      <c r="AA394" s="185"/>
      <c r="AB394" s="185"/>
      <c r="AC394" s="185"/>
      <c r="AD394" s="185"/>
      <c r="AE394" s="185"/>
      <c r="AF394" s="185"/>
      <c r="AG394" s="185"/>
      <c r="AH394" s="185"/>
      <c r="AI394" s="185"/>
    </row>
    <row r="395" spans="2:35" ht="24" customHeight="1">
      <c r="B395" s="214" t="s">
        <v>1869</v>
      </c>
      <c r="C395" s="207" t="s">
        <v>346</v>
      </c>
      <c r="D395" s="208" t="s">
        <v>1870</v>
      </c>
      <c r="E395" s="207" t="s">
        <v>358</v>
      </c>
      <c r="F395" s="207" t="s">
        <v>1871</v>
      </c>
      <c r="G395" s="215" t="s">
        <v>1872</v>
      </c>
      <c r="H395" s="223" t="s">
        <v>506</v>
      </c>
      <c r="I395" s="207" t="s">
        <v>64</v>
      </c>
      <c r="J395" s="207" t="s">
        <v>64</v>
      </c>
      <c r="K395" s="207">
        <v>6614.1190291763469</v>
      </c>
      <c r="L395" s="246">
        <v>6.614119029176347E-3</v>
      </c>
      <c r="M395" s="185"/>
      <c r="N395" s="185"/>
      <c r="O395" s="185"/>
      <c r="P395" s="185"/>
      <c r="Q395" s="185"/>
      <c r="R395" s="185"/>
      <c r="S395" s="185"/>
      <c r="T395" s="185"/>
      <c r="U395" s="185"/>
      <c r="V395" s="185"/>
      <c r="W395" s="185"/>
      <c r="X395" s="185"/>
      <c r="Y395" s="185"/>
      <c r="Z395" s="185"/>
      <c r="AA395" s="185"/>
      <c r="AB395" s="185"/>
      <c r="AC395" s="185"/>
      <c r="AD395" s="185"/>
      <c r="AE395" s="185"/>
      <c r="AF395" s="185"/>
      <c r="AG395" s="185"/>
      <c r="AH395" s="185"/>
      <c r="AI395" s="185"/>
    </row>
    <row r="396" spans="2:35" ht="24" customHeight="1">
      <c r="B396" s="214" t="s">
        <v>1873</v>
      </c>
      <c r="C396" s="207" t="s">
        <v>346</v>
      </c>
      <c r="D396" s="208" t="s">
        <v>1874</v>
      </c>
      <c r="E396" s="207" t="s">
        <v>358</v>
      </c>
      <c r="F396" s="207" t="s">
        <v>1871</v>
      </c>
      <c r="G396" s="215" t="s">
        <v>1875</v>
      </c>
      <c r="H396" s="227" t="s">
        <v>1876</v>
      </c>
      <c r="I396" s="207" t="s">
        <v>64</v>
      </c>
      <c r="J396" s="207" t="s">
        <v>64</v>
      </c>
      <c r="K396" s="207">
        <v>6492.9941553411727</v>
      </c>
      <c r="L396" s="246">
        <v>6.4929941553411724E-3</v>
      </c>
      <c r="M396" s="185"/>
      <c r="N396" s="185"/>
      <c r="O396" s="185"/>
      <c r="P396" s="185"/>
      <c r="Q396" s="185"/>
      <c r="R396" s="185"/>
      <c r="S396" s="185"/>
      <c r="T396" s="185"/>
      <c r="U396" s="185"/>
      <c r="V396" s="185"/>
      <c r="W396" s="185"/>
      <c r="X396" s="185"/>
      <c r="Y396" s="185"/>
      <c r="Z396" s="185"/>
      <c r="AA396" s="185"/>
      <c r="AB396" s="185"/>
      <c r="AC396" s="185"/>
      <c r="AD396" s="185"/>
      <c r="AE396" s="185"/>
      <c r="AF396" s="185"/>
      <c r="AG396" s="185"/>
      <c r="AH396" s="185"/>
      <c r="AI396" s="185"/>
    </row>
    <row r="397" spans="2:35" ht="24" customHeight="1">
      <c r="B397" s="214" t="s">
        <v>1877</v>
      </c>
      <c r="C397" s="207" t="s">
        <v>346</v>
      </c>
      <c r="D397" s="208" t="s">
        <v>1878</v>
      </c>
      <c r="E397" s="207" t="s">
        <v>1167</v>
      </c>
      <c r="F397" s="207" t="s">
        <v>396</v>
      </c>
      <c r="G397" s="215" t="s">
        <v>1879</v>
      </c>
      <c r="H397" s="227" t="s">
        <v>1880</v>
      </c>
      <c r="I397" s="207" t="s">
        <v>64</v>
      </c>
      <c r="J397" s="207" t="s">
        <v>64</v>
      </c>
      <c r="K397" s="207">
        <v>6468.9974884397816</v>
      </c>
      <c r="L397" s="246">
        <v>6.4689974884397814E-3</v>
      </c>
      <c r="M397" s="185"/>
      <c r="N397" s="185"/>
      <c r="O397" s="185"/>
      <c r="P397" s="185"/>
      <c r="Q397" s="185"/>
      <c r="R397" s="185"/>
      <c r="S397" s="185"/>
      <c r="T397" s="185"/>
      <c r="U397" s="185"/>
      <c r="V397" s="185"/>
      <c r="W397" s="185"/>
      <c r="X397" s="185"/>
      <c r="Y397" s="185"/>
      <c r="Z397" s="185"/>
      <c r="AA397" s="185"/>
      <c r="AB397" s="185"/>
      <c r="AC397" s="185"/>
      <c r="AD397" s="185"/>
      <c r="AE397" s="185"/>
      <c r="AF397" s="185"/>
      <c r="AG397" s="185"/>
      <c r="AH397" s="185"/>
      <c r="AI397" s="185"/>
    </row>
    <row r="398" spans="2:35" ht="24" customHeight="1">
      <c r="B398" s="239" t="s">
        <v>1881</v>
      </c>
      <c r="C398" s="207" t="s">
        <v>346</v>
      </c>
      <c r="D398" s="208" t="s">
        <v>1882</v>
      </c>
      <c r="E398" s="207" t="s">
        <v>358</v>
      </c>
      <c r="F398" s="207" t="s">
        <v>1821</v>
      </c>
      <c r="G398" s="215" t="s">
        <v>1883</v>
      </c>
      <c r="H398" s="224" t="s">
        <v>506</v>
      </c>
      <c r="I398" s="207" t="s">
        <v>64</v>
      </c>
      <c r="J398" s="207" t="s">
        <v>64</v>
      </c>
      <c r="K398" s="207">
        <v>6155.2177076731687</v>
      </c>
      <c r="L398" s="246">
        <v>6.1552177076731685E-3</v>
      </c>
      <c r="M398" s="185"/>
      <c r="N398" s="185"/>
      <c r="O398" s="185"/>
      <c r="P398" s="185"/>
      <c r="Q398" s="185"/>
      <c r="R398" s="185"/>
      <c r="S398" s="185"/>
      <c r="T398" s="185"/>
      <c r="U398" s="185"/>
      <c r="V398" s="185"/>
      <c r="W398" s="185"/>
      <c r="X398" s="185"/>
      <c r="Y398" s="185"/>
      <c r="Z398" s="185"/>
      <c r="AA398" s="185"/>
      <c r="AB398" s="185"/>
      <c r="AC398" s="185"/>
      <c r="AD398" s="185"/>
      <c r="AE398" s="185"/>
      <c r="AF398" s="185"/>
      <c r="AG398" s="185"/>
      <c r="AH398" s="185"/>
      <c r="AI398" s="185"/>
    </row>
    <row r="399" spans="2:35" ht="24" customHeight="1">
      <c r="B399" s="214" t="s">
        <v>1884</v>
      </c>
      <c r="C399" s="207" t="s">
        <v>346</v>
      </c>
      <c r="D399" s="208" t="s">
        <v>1885</v>
      </c>
      <c r="E399" s="207" t="s">
        <v>741</v>
      </c>
      <c r="F399" s="207" t="s">
        <v>348</v>
      </c>
      <c r="G399" s="215" t="s">
        <v>1886</v>
      </c>
      <c r="H399" s="215" t="s">
        <v>1887</v>
      </c>
      <c r="I399" s="207" t="s">
        <v>64</v>
      </c>
      <c r="J399" s="207" t="s">
        <v>64</v>
      </c>
      <c r="K399" s="207">
        <v>6034.9106870408177</v>
      </c>
      <c r="L399" s="246">
        <v>6.0349106870408176E-3</v>
      </c>
      <c r="M399" s="185"/>
      <c r="N399" s="185"/>
      <c r="O399" s="185"/>
      <c r="P399" s="185"/>
      <c r="Q399" s="185"/>
      <c r="R399" s="185"/>
      <c r="S399" s="185"/>
      <c r="T399" s="185"/>
      <c r="U399" s="185"/>
      <c r="V399" s="185"/>
      <c r="W399" s="185"/>
      <c r="X399" s="185"/>
      <c r="Y399" s="185"/>
      <c r="Z399" s="185"/>
      <c r="AA399" s="185"/>
      <c r="AB399" s="185"/>
      <c r="AC399" s="185"/>
      <c r="AD399" s="185"/>
      <c r="AE399" s="185"/>
      <c r="AF399" s="185"/>
      <c r="AG399" s="185"/>
      <c r="AH399" s="185"/>
      <c r="AI399" s="185"/>
    </row>
    <row r="400" spans="2:35" ht="24" customHeight="1">
      <c r="B400" s="214" t="s">
        <v>1888</v>
      </c>
      <c r="C400" s="207" t="s">
        <v>346</v>
      </c>
      <c r="D400" s="208" t="s">
        <v>1889</v>
      </c>
      <c r="E400" s="207" t="s">
        <v>789</v>
      </c>
      <c r="F400" s="207" t="s">
        <v>424</v>
      </c>
      <c r="G400" s="215" t="s">
        <v>1890</v>
      </c>
      <c r="H400" s="227" t="s">
        <v>1891</v>
      </c>
      <c r="I400" s="207" t="s">
        <v>64</v>
      </c>
      <c r="J400" s="207" t="s">
        <v>64</v>
      </c>
      <c r="K400" s="207">
        <v>5871.1495434593799</v>
      </c>
      <c r="L400" s="246">
        <v>5.8711495434593799E-3</v>
      </c>
      <c r="M400" s="185"/>
      <c r="N400" s="185"/>
      <c r="O400" s="185"/>
      <c r="P400" s="185"/>
      <c r="Q400" s="185"/>
      <c r="R400" s="185"/>
      <c r="S400" s="185"/>
      <c r="T400" s="185"/>
      <c r="U400" s="185"/>
      <c r="V400" s="185"/>
      <c r="W400" s="185"/>
      <c r="X400" s="185"/>
      <c r="Y400" s="185"/>
      <c r="Z400" s="185"/>
      <c r="AA400" s="185"/>
      <c r="AB400" s="185"/>
      <c r="AC400" s="185"/>
      <c r="AD400" s="185"/>
      <c r="AE400" s="185"/>
      <c r="AF400" s="185"/>
      <c r="AG400" s="185"/>
      <c r="AH400" s="185"/>
      <c r="AI400" s="185"/>
    </row>
    <row r="401" spans="2:35" ht="24" customHeight="1">
      <c r="B401" s="214" t="s">
        <v>1892</v>
      </c>
      <c r="C401" s="207" t="s">
        <v>346</v>
      </c>
      <c r="D401" s="208" t="s">
        <v>1893</v>
      </c>
      <c r="E401" s="207" t="s">
        <v>358</v>
      </c>
      <c r="F401" s="207" t="s">
        <v>1894</v>
      </c>
      <c r="G401" s="215" t="s">
        <v>1895</v>
      </c>
      <c r="H401" s="215" t="s">
        <v>1896</v>
      </c>
      <c r="I401" s="207" t="s">
        <v>64</v>
      </c>
      <c r="J401" s="207" t="s">
        <v>64</v>
      </c>
      <c r="K401" s="207">
        <v>5711.4053000962376</v>
      </c>
      <c r="L401" s="246">
        <v>5.7114053000962379E-3</v>
      </c>
      <c r="M401" s="185"/>
      <c r="N401" s="185"/>
      <c r="O401" s="185"/>
      <c r="P401" s="185"/>
      <c r="Q401" s="185"/>
      <c r="R401" s="185"/>
      <c r="S401" s="185"/>
      <c r="T401" s="185"/>
      <c r="U401" s="185"/>
      <c r="V401" s="185"/>
      <c r="W401" s="185"/>
      <c r="X401" s="185"/>
      <c r="Y401" s="185"/>
      <c r="Z401" s="185"/>
      <c r="AA401" s="185"/>
      <c r="AB401" s="185"/>
      <c r="AC401" s="185"/>
      <c r="AD401" s="185"/>
      <c r="AE401" s="185"/>
      <c r="AF401" s="185"/>
      <c r="AG401" s="185"/>
      <c r="AH401" s="185"/>
      <c r="AI401" s="185"/>
    </row>
    <row r="402" spans="2:35" ht="24" customHeight="1">
      <c r="B402" s="214" t="s">
        <v>1897</v>
      </c>
      <c r="C402" s="207" t="s">
        <v>346</v>
      </c>
      <c r="D402" s="208" t="s">
        <v>1898</v>
      </c>
      <c r="E402" s="207" t="s">
        <v>348</v>
      </c>
      <c r="F402" s="207" t="s">
        <v>348</v>
      </c>
      <c r="G402" s="215" t="s">
        <v>1899</v>
      </c>
      <c r="H402" s="227" t="s">
        <v>1900</v>
      </c>
      <c r="I402" s="207" t="s">
        <v>64</v>
      </c>
      <c r="J402" s="207" t="s">
        <v>64</v>
      </c>
      <c r="K402" s="207">
        <v>5603.9011337229767</v>
      </c>
      <c r="L402" s="246">
        <v>5.6039011337229768E-3</v>
      </c>
      <c r="M402" s="185"/>
      <c r="N402" s="185"/>
      <c r="O402" s="185"/>
      <c r="P402" s="185"/>
      <c r="Q402" s="185"/>
      <c r="R402" s="185"/>
      <c r="S402" s="185"/>
      <c r="T402" s="185"/>
      <c r="U402" s="185"/>
      <c r="V402" s="185"/>
      <c r="W402" s="185"/>
      <c r="X402" s="185"/>
      <c r="Y402" s="185"/>
      <c r="Z402" s="185"/>
      <c r="AA402" s="185"/>
      <c r="AB402" s="185"/>
      <c r="AC402" s="185"/>
      <c r="AD402" s="185"/>
      <c r="AE402" s="185"/>
      <c r="AF402" s="185"/>
      <c r="AG402" s="185"/>
      <c r="AH402" s="185"/>
      <c r="AI402" s="185"/>
    </row>
    <row r="403" spans="2:35" ht="24" customHeight="1">
      <c r="B403" s="213" t="s">
        <v>1901</v>
      </c>
      <c r="C403" s="207" t="s">
        <v>346</v>
      </c>
      <c r="D403" s="208" t="s">
        <v>1902</v>
      </c>
      <c r="E403" s="207" t="s">
        <v>1903</v>
      </c>
      <c r="F403" s="207" t="s">
        <v>1903</v>
      </c>
      <c r="G403" s="215" t="s">
        <v>1904</v>
      </c>
      <c r="H403" s="223" t="s">
        <v>506</v>
      </c>
      <c r="I403" s="207" t="s">
        <v>64</v>
      </c>
      <c r="J403" s="207" t="s">
        <v>64</v>
      </c>
      <c r="K403" s="207">
        <v>5585.1137243856065</v>
      </c>
      <c r="L403" s="246">
        <v>5.5851137243856062E-3</v>
      </c>
      <c r="M403" s="185"/>
      <c r="N403" s="185"/>
      <c r="O403" s="185"/>
      <c r="P403" s="185"/>
      <c r="Q403" s="185"/>
      <c r="R403" s="185"/>
      <c r="S403" s="185"/>
      <c r="T403" s="185"/>
      <c r="U403" s="185"/>
      <c r="V403" s="185"/>
      <c r="W403" s="185"/>
      <c r="X403" s="185"/>
      <c r="Y403" s="185"/>
      <c r="Z403" s="185"/>
      <c r="AA403" s="185"/>
      <c r="AB403" s="185"/>
      <c r="AC403" s="185"/>
      <c r="AD403" s="185"/>
      <c r="AE403" s="185"/>
      <c r="AF403" s="185"/>
      <c r="AG403" s="185"/>
      <c r="AH403" s="185"/>
      <c r="AI403" s="185"/>
    </row>
    <row r="404" spans="2:35" ht="24" customHeight="1">
      <c r="B404" s="239" t="s">
        <v>1905</v>
      </c>
      <c r="C404" s="207" t="s">
        <v>346</v>
      </c>
      <c r="D404" s="208" t="s">
        <v>1906</v>
      </c>
      <c r="E404" s="207" t="s">
        <v>358</v>
      </c>
      <c r="F404" s="207" t="s">
        <v>1894</v>
      </c>
      <c r="G404" s="215" t="s">
        <v>1907</v>
      </c>
      <c r="H404" s="224" t="s">
        <v>506</v>
      </c>
      <c r="I404" s="207" t="s">
        <v>64</v>
      </c>
      <c r="J404" s="207" t="s">
        <v>64</v>
      </c>
      <c r="K404" s="207">
        <v>5574.5440461939306</v>
      </c>
      <c r="L404" s="246">
        <v>5.5745440461939305E-3</v>
      </c>
      <c r="M404" s="185"/>
      <c r="N404" s="185"/>
      <c r="O404" s="185"/>
      <c r="P404" s="185"/>
      <c r="Q404" s="185"/>
      <c r="R404" s="185"/>
      <c r="S404" s="185"/>
      <c r="T404" s="185"/>
      <c r="U404" s="185"/>
      <c r="V404" s="185"/>
      <c r="W404" s="185"/>
      <c r="X404" s="185"/>
      <c r="Y404" s="185"/>
      <c r="Z404" s="185"/>
      <c r="AA404" s="185"/>
      <c r="AB404" s="185"/>
      <c r="AC404" s="185"/>
      <c r="AD404" s="185"/>
      <c r="AE404" s="185"/>
      <c r="AF404" s="185"/>
      <c r="AG404" s="185"/>
      <c r="AH404" s="185"/>
      <c r="AI404" s="185"/>
    </row>
    <row r="405" spans="2:35" ht="24" customHeight="1">
      <c r="B405" s="214" t="s">
        <v>1908</v>
      </c>
      <c r="C405" s="207" t="s">
        <v>346</v>
      </c>
      <c r="D405" s="208" t="s">
        <v>1909</v>
      </c>
      <c r="E405" s="207" t="s">
        <v>1910</v>
      </c>
      <c r="F405" s="207" t="s">
        <v>464</v>
      </c>
      <c r="G405" s="215" t="s">
        <v>1911</v>
      </c>
      <c r="H405" s="227" t="s">
        <v>1912</v>
      </c>
      <c r="I405" s="207" t="s">
        <v>64</v>
      </c>
      <c r="J405" s="207" t="s">
        <v>64</v>
      </c>
      <c r="K405" s="207">
        <v>5214.4731591671953</v>
      </c>
      <c r="L405" s="246">
        <v>5.2144731591671949E-3</v>
      </c>
      <c r="M405" s="185"/>
      <c r="N405" s="185"/>
      <c r="O405" s="185"/>
      <c r="P405" s="185"/>
      <c r="Q405" s="185"/>
      <c r="R405" s="185"/>
      <c r="S405" s="185"/>
      <c r="T405" s="185"/>
      <c r="U405" s="185"/>
      <c r="V405" s="185"/>
      <c r="W405" s="185"/>
      <c r="X405" s="185"/>
      <c r="Y405" s="185"/>
      <c r="Z405" s="185"/>
      <c r="AA405" s="185"/>
      <c r="AB405" s="185"/>
      <c r="AC405" s="185"/>
      <c r="AD405" s="185"/>
      <c r="AE405" s="185"/>
      <c r="AF405" s="185"/>
      <c r="AG405" s="185"/>
      <c r="AH405" s="185"/>
      <c r="AI405" s="185"/>
    </row>
    <row r="406" spans="2:35" ht="24" customHeight="1">
      <c r="B406" s="213" t="s">
        <v>1913</v>
      </c>
      <c r="C406" s="207" t="s">
        <v>346</v>
      </c>
      <c r="D406" s="208" t="s">
        <v>1914</v>
      </c>
      <c r="E406" s="207" t="s">
        <v>358</v>
      </c>
      <c r="F406" s="207" t="s">
        <v>1915</v>
      </c>
      <c r="G406" s="215" t="s">
        <v>1916</v>
      </c>
      <c r="H406" s="215" t="s">
        <v>1917</v>
      </c>
      <c r="I406" s="207" t="s">
        <v>64</v>
      </c>
      <c r="J406" s="207" t="s">
        <v>64</v>
      </c>
      <c r="K406" s="207">
        <v>5178.9686172335269</v>
      </c>
      <c r="L406" s="246">
        <v>5.1789686172335272E-3</v>
      </c>
      <c r="M406" s="185"/>
      <c r="N406" s="185"/>
      <c r="O406" s="185"/>
      <c r="P406" s="185"/>
      <c r="Q406" s="185"/>
      <c r="R406" s="185"/>
      <c r="S406" s="185"/>
      <c r="T406" s="185"/>
      <c r="U406" s="185"/>
      <c r="V406" s="185"/>
      <c r="W406" s="185"/>
      <c r="X406" s="185"/>
      <c r="Y406" s="185"/>
      <c r="Z406" s="185"/>
      <c r="AA406" s="185"/>
      <c r="AB406" s="185"/>
      <c r="AC406" s="185"/>
      <c r="AD406" s="185"/>
      <c r="AE406" s="185"/>
      <c r="AF406" s="185"/>
      <c r="AG406" s="185"/>
      <c r="AH406" s="185"/>
      <c r="AI406" s="185"/>
    </row>
    <row r="407" spans="2:35" ht="24" customHeight="1">
      <c r="B407" s="213" t="s">
        <v>1918</v>
      </c>
      <c r="C407" s="207" t="s">
        <v>346</v>
      </c>
      <c r="D407" s="208" t="s">
        <v>1919</v>
      </c>
      <c r="E407" s="207" t="s">
        <v>358</v>
      </c>
      <c r="F407" s="207" t="s">
        <v>1920</v>
      </c>
      <c r="G407" s="215" t="s">
        <v>1921</v>
      </c>
      <c r="H407" s="215" t="s">
        <v>1922</v>
      </c>
      <c r="I407" s="207" t="s">
        <v>64</v>
      </c>
      <c r="J407" s="207" t="s">
        <v>64</v>
      </c>
      <c r="K407" s="207">
        <v>5159.831608102716</v>
      </c>
      <c r="L407" s="246">
        <v>5.1598316081027159E-3</v>
      </c>
      <c r="M407" s="185"/>
      <c r="N407" s="185"/>
      <c r="O407" s="185"/>
      <c r="P407" s="185"/>
      <c r="Q407" s="185"/>
      <c r="R407" s="185"/>
      <c r="S407" s="185"/>
      <c r="T407" s="185"/>
      <c r="U407" s="185"/>
      <c r="V407" s="185"/>
      <c r="W407" s="185"/>
      <c r="X407" s="185"/>
      <c r="Y407" s="185"/>
      <c r="Z407" s="185"/>
      <c r="AA407" s="185"/>
      <c r="AB407" s="185"/>
      <c r="AC407" s="185"/>
      <c r="AD407" s="185"/>
      <c r="AE407" s="185"/>
      <c r="AF407" s="185"/>
      <c r="AG407" s="185"/>
      <c r="AH407" s="185"/>
      <c r="AI407" s="185"/>
    </row>
    <row r="408" spans="2:35" ht="24" customHeight="1">
      <c r="B408" s="213" t="s">
        <v>1923</v>
      </c>
      <c r="C408" s="207" t="s">
        <v>346</v>
      </c>
      <c r="D408" s="208" t="s">
        <v>1924</v>
      </c>
      <c r="E408" s="207" t="s">
        <v>358</v>
      </c>
      <c r="F408" s="207" t="s">
        <v>1925</v>
      </c>
      <c r="G408" s="215" t="s">
        <v>1926</v>
      </c>
      <c r="H408" s="227" t="s">
        <v>1927</v>
      </c>
      <c r="I408" s="207" t="s">
        <v>64</v>
      </c>
      <c r="J408" s="207" t="s">
        <v>64</v>
      </c>
      <c r="K408" s="207">
        <v>5011.1399666690131</v>
      </c>
      <c r="L408" s="246">
        <v>5.0111399666690135E-3</v>
      </c>
      <c r="M408" s="185"/>
      <c r="N408" s="185"/>
      <c r="O408" s="185"/>
      <c r="P408" s="185"/>
      <c r="Q408" s="185"/>
      <c r="R408" s="185"/>
      <c r="S408" s="185"/>
      <c r="T408" s="185"/>
      <c r="U408" s="185"/>
      <c r="V408" s="185"/>
      <c r="W408" s="185"/>
      <c r="X408" s="185"/>
      <c r="Y408" s="185"/>
      <c r="Z408" s="185"/>
      <c r="AA408" s="185"/>
      <c r="AB408" s="185"/>
      <c r="AC408" s="185"/>
      <c r="AD408" s="185"/>
      <c r="AE408" s="185"/>
      <c r="AF408" s="185"/>
      <c r="AG408" s="185"/>
      <c r="AH408" s="185"/>
      <c r="AI408" s="185"/>
    </row>
    <row r="409" spans="2:35" ht="24" customHeight="1">
      <c r="B409" s="214" t="s">
        <v>1928</v>
      </c>
      <c r="C409" s="207" t="s">
        <v>346</v>
      </c>
      <c r="D409" s="208" t="s">
        <v>1929</v>
      </c>
      <c r="E409" s="207" t="s">
        <v>741</v>
      </c>
      <c r="F409" s="207" t="s">
        <v>572</v>
      </c>
      <c r="G409" s="215" t="s">
        <v>1930</v>
      </c>
      <c r="H409" s="223" t="s">
        <v>506</v>
      </c>
      <c r="I409" s="207" t="s">
        <v>64</v>
      </c>
      <c r="J409" s="207" t="s">
        <v>64</v>
      </c>
      <c r="K409" s="207">
        <v>4894.4909982865056</v>
      </c>
      <c r="L409" s="246">
        <v>4.894490998286506E-3</v>
      </c>
      <c r="M409" s="185"/>
      <c r="N409" s="185"/>
      <c r="O409" s="185"/>
      <c r="P409" s="185"/>
      <c r="Q409" s="185"/>
      <c r="R409" s="185"/>
      <c r="S409" s="185"/>
      <c r="T409" s="185"/>
      <c r="U409" s="185"/>
      <c r="V409" s="185"/>
      <c r="W409" s="185"/>
      <c r="X409" s="185"/>
      <c r="Y409" s="185"/>
      <c r="Z409" s="185"/>
      <c r="AA409" s="185"/>
      <c r="AB409" s="185"/>
      <c r="AC409" s="185"/>
      <c r="AD409" s="185"/>
      <c r="AE409" s="185"/>
      <c r="AF409" s="185"/>
      <c r="AG409" s="185"/>
      <c r="AH409" s="185"/>
      <c r="AI409" s="185"/>
    </row>
    <row r="410" spans="2:35" ht="24" customHeight="1">
      <c r="B410" s="214" t="s">
        <v>1931</v>
      </c>
      <c r="C410" s="207" t="s">
        <v>346</v>
      </c>
      <c r="D410" s="208" t="s">
        <v>1932</v>
      </c>
      <c r="E410" s="207" t="s">
        <v>741</v>
      </c>
      <c r="F410" s="207" t="s">
        <v>1933</v>
      </c>
      <c r="G410" s="215" t="s">
        <v>1934</v>
      </c>
      <c r="H410" s="223" t="s">
        <v>506</v>
      </c>
      <c r="I410" s="207" t="s">
        <v>64</v>
      </c>
      <c r="J410" s="207" t="s">
        <v>64</v>
      </c>
      <c r="K410" s="207">
        <v>4643.5180621083018</v>
      </c>
      <c r="L410" s="246">
        <v>4.6435180621083021E-3</v>
      </c>
      <c r="M410" s="185"/>
      <c r="N410" s="185"/>
      <c r="O410" s="185"/>
      <c r="P410" s="185"/>
      <c r="Q410" s="185"/>
      <c r="R410" s="185"/>
      <c r="S410" s="185"/>
      <c r="T410" s="185"/>
      <c r="U410" s="185"/>
      <c r="V410" s="185"/>
      <c r="W410" s="185"/>
      <c r="X410" s="185"/>
      <c r="Y410" s="185"/>
      <c r="Z410" s="185"/>
      <c r="AA410" s="185"/>
      <c r="AB410" s="185"/>
      <c r="AC410" s="185"/>
      <c r="AD410" s="185"/>
      <c r="AE410" s="185"/>
      <c r="AF410" s="185"/>
      <c r="AG410" s="185"/>
      <c r="AH410" s="185"/>
      <c r="AI410" s="185"/>
    </row>
    <row r="411" spans="2:35" ht="24" customHeight="1">
      <c r="B411" s="214" t="s">
        <v>1935</v>
      </c>
      <c r="C411" s="207" t="s">
        <v>346</v>
      </c>
      <c r="D411" s="208" t="s">
        <v>1936</v>
      </c>
      <c r="E411" s="207" t="s">
        <v>741</v>
      </c>
      <c r="F411" s="207" t="s">
        <v>742</v>
      </c>
      <c r="G411" s="215" t="s">
        <v>1937</v>
      </c>
      <c r="H411" s="224" t="s">
        <v>506</v>
      </c>
      <c r="I411" s="207" t="s">
        <v>64</v>
      </c>
      <c r="J411" s="207" t="s">
        <v>64</v>
      </c>
      <c r="K411" s="207">
        <v>4592.3620402319093</v>
      </c>
      <c r="L411" s="246">
        <v>4.592362040231909E-3</v>
      </c>
      <c r="M411" s="185"/>
      <c r="N411" s="185"/>
      <c r="O411" s="185"/>
      <c r="P411" s="185"/>
      <c r="Q411" s="185"/>
      <c r="R411" s="185"/>
      <c r="S411" s="185"/>
      <c r="T411" s="185"/>
      <c r="U411" s="185"/>
      <c r="V411" s="185"/>
      <c r="W411" s="185"/>
      <c r="X411" s="185"/>
      <c r="Y411" s="185"/>
      <c r="Z411" s="185"/>
      <c r="AA411" s="185"/>
      <c r="AB411" s="185"/>
      <c r="AC411" s="185"/>
      <c r="AD411" s="185"/>
      <c r="AE411" s="185"/>
      <c r="AF411" s="185"/>
      <c r="AG411" s="185"/>
      <c r="AH411" s="185"/>
      <c r="AI411" s="185"/>
    </row>
    <row r="412" spans="2:35" ht="24" customHeight="1">
      <c r="B412" s="214" t="s">
        <v>1938</v>
      </c>
      <c r="C412" s="207" t="s">
        <v>346</v>
      </c>
      <c r="D412" s="208" t="s">
        <v>1939</v>
      </c>
      <c r="E412" s="207" t="s">
        <v>741</v>
      </c>
      <c r="F412" s="207" t="s">
        <v>1370</v>
      </c>
      <c r="G412" s="215" t="s">
        <v>1940</v>
      </c>
      <c r="H412" s="215" t="s">
        <v>1941</v>
      </c>
      <c r="I412" s="207" t="s">
        <v>64</v>
      </c>
      <c r="J412" s="207" t="s">
        <v>64</v>
      </c>
      <c r="K412" s="207">
        <v>4562.5021242635494</v>
      </c>
      <c r="L412" s="246">
        <v>4.5625021242635495E-3</v>
      </c>
      <c r="M412" s="185"/>
      <c r="N412" s="185"/>
      <c r="O412" s="185"/>
      <c r="P412" s="185"/>
      <c r="Q412" s="185"/>
      <c r="R412" s="185"/>
      <c r="S412" s="185"/>
      <c r="T412" s="185"/>
      <c r="U412" s="185"/>
      <c r="V412" s="185"/>
      <c r="W412" s="185"/>
      <c r="X412" s="185"/>
      <c r="Y412" s="185"/>
      <c r="Z412" s="185"/>
      <c r="AA412" s="185"/>
      <c r="AB412" s="185"/>
      <c r="AC412" s="185"/>
      <c r="AD412" s="185"/>
      <c r="AE412" s="185"/>
      <c r="AF412" s="185"/>
      <c r="AG412" s="185"/>
      <c r="AH412" s="185"/>
      <c r="AI412" s="185"/>
    </row>
    <row r="413" spans="2:35" ht="24" customHeight="1">
      <c r="B413" s="213" t="s">
        <v>1942</v>
      </c>
      <c r="C413" s="207" t="s">
        <v>346</v>
      </c>
      <c r="D413" s="208" t="s">
        <v>1943</v>
      </c>
      <c r="E413" s="207" t="s">
        <v>358</v>
      </c>
      <c r="F413" s="207" t="s">
        <v>1871</v>
      </c>
      <c r="G413" s="215" t="s">
        <v>1944</v>
      </c>
      <c r="H413" s="215" t="s">
        <v>1945</v>
      </c>
      <c r="I413" s="207" t="s">
        <v>64</v>
      </c>
      <c r="J413" s="207" t="s">
        <v>64</v>
      </c>
      <c r="K413" s="207">
        <v>4497.7108419594861</v>
      </c>
      <c r="L413" s="246">
        <v>4.4977108419594859E-3</v>
      </c>
      <c r="M413" s="185"/>
      <c r="N413" s="185"/>
      <c r="O413" s="185"/>
      <c r="P413" s="185"/>
      <c r="Q413" s="185"/>
      <c r="R413" s="185"/>
      <c r="S413" s="185"/>
      <c r="T413" s="185"/>
      <c r="U413" s="185"/>
      <c r="V413" s="185"/>
      <c r="W413" s="185"/>
      <c r="X413" s="185"/>
      <c r="Y413" s="185"/>
      <c r="Z413" s="185"/>
      <c r="AA413" s="185"/>
      <c r="AB413" s="185"/>
      <c r="AC413" s="185"/>
      <c r="AD413" s="185"/>
      <c r="AE413" s="185"/>
      <c r="AF413" s="185"/>
      <c r="AG413" s="185"/>
      <c r="AH413" s="185"/>
      <c r="AI413" s="185"/>
    </row>
    <row r="414" spans="2:35" ht="24" customHeight="1">
      <c r="B414" s="213" t="s">
        <v>1946</v>
      </c>
      <c r="C414" s="207" t="s">
        <v>346</v>
      </c>
      <c r="D414" s="208" t="s">
        <v>1947</v>
      </c>
      <c r="E414" s="207" t="s">
        <v>358</v>
      </c>
      <c r="F414" s="207" t="s">
        <v>1028</v>
      </c>
      <c r="G414" s="215" t="s">
        <v>1948</v>
      </c>
      <c r="H414" s="224" t="s">
        <v>506</v>
      </c>
      <c r="I414" s="207" t="s">
        <v>64</v>
      </c>
      <c r="J414" s="207" t="s">
        <v>64</v>
      </c>
      <c r="K414" s="207">
        <v>4420.780226744595</v>
      </c>
      <c r="L414" s="246">
        <v>4.4207802267445953E-3</v>
      </c>
      <c r="M414" s="185"/>
      <c r="N414" s="185"/>
      <c r="O414" s="185"/>
      <c r="P414" s="185"/>
      <c r="Q414" s="185"/>
      <c r="R414" s="185"/>
      <c r="S414" s="185"/>
      <c r="T414" s="185"/>
      <c r="U414" s="185"/>
      <c r="V414" s="185"/>
      <c r="W414" s="185"/>
      <c r="X414" s="185"/>
      <c r="Y414" s="185"/>
      <c r="Z414" s="185"/>
      <c r="AA414" s="185"/>
      <c r="AB414" s="185"/>
      <c r="AC414" s="185"/>
      <c r="AD414" s="185"/>
      <c r="AE414" s="185"/>
      <c r="AF414" s="185"/>
      <c r="AG414" s="185"/>
      <c r="AH414" s="185"/>
      <c r="AI414" s="185"/>
    </row>
    <row r="415" spans="2:35" ht="24" customHeight="1">
      <c r="B415" s="213" t="s">
        <v>1949</v>
      </c>
      <c r="C415" s="207" t="s">
        <v>346</v>
      </c>
      <c r="D415" s="208" t="s">
        <v>1950</v>
      </c>
      <c r="E415" s="207" t="s">
        <v>358</v>
      </c>
      <c r="F415" s="207" t="s">
        <v>1871</v>
      </c>
      <c r="G415" s="215" t="s">
        <v>1951</v>
      </c>
      <c r="H415" s="223" t="s">
        <v>506</v>
      </c>
      <c r="I415" s="207" t="s">
        <v>64</v>
      </c>
      <c r="J415" s="207" t="s">
        <v>64</v>
      </c>
      <c r="K415" s="207">
        <v>4398.6550242940639</v>
      </c>
      <c r="L415" s="246">
        <v>4.3986550242940637E-3</v>
      </c>
      <c r="M415" s="185"/>
      <c r="N415" s="185"/>
      <c r="O415" s="185"/>
      <c r="P415" s="185"/>
      <c r="Q415" s="185"/>
      <c r="R415" s="185"/>
      <c r="S415" s="185"/>
      <c r="T415" s="185"/>
      <c r="U415" s="185"/>
      <c r="V415" s="185"/>
      <c r="W415" s="185"/>
      <c r="X415" s="185"/>
      <c r="Y415" s="185"/>
      <c r="Z415" s="185"/>
      <c r="AA415" s="185"/>
      <c r="AB415" s="185"/>
      <c r="AC415" s="185"/>
      <c r="AD415" s="185"/>
      <c r="AE415" s="185"/>
      <c r="AF415" s="185"/>
      <c r="AG415" s="185"/>
      <c r="AH415" s="185"/>
      <c r="AI415" s="185"/>
    </row>
    <row r="416" spans="2:35" ht="24" customHeight="1">
      <c r="B416" s="213" t="s">
        <v>1952</v>
      </c>
      <c r="C416" s="207" t="s">
        <v>346</v>
      </c>
      <c r="D416" s="208" t="s">
        <v>1953</v>
      </c>
      <c r="E416" s="207" t="s">
        <v>358</v>
      </c>
      <c r="F416" s="207" t="s">
        <v>460</v>
      </c>
      <c r="G416" s="215" t="s">
        <v>1954</v>
      </c>
      <c r="H416" s="215" t="s">
        <v>1955</v>
      </c>
      <c r="I416" s="207" t="s">
        <v>64</v>
      </c>
      <c r="J416" s="207" t="s">
        <v>64</v>
      </c>
      <c r="K416" s="207">
        <v>4380.6928854775488</v>
      </c>
      <c r="L416" s="246">
        <v>4.3806928854775483E-3</v>
      </c>
      <c r="M416" s="185"/>
      <c r="N416" s="185"/>
      <c r="O416" s="185"/>
      <c r="P416" s="185"/>
      <c r="Q416" s="185"/>
      <c r="R416" s="185"/>
      <c r="S416" s="185"/>
      <c r="T416" s="185"/>
      <c r="U416" s="185"/>
      <c r="V416" s="185"/>
      <c r="W416" s="185"/>
      <c r="X416" s="185"/>
      <c r="Y416" s="185"/>
      <c r="Z416" s="185"/>
      <c r="AA416" s="185"/>
      <c r="AB416" s="185"/>
      <c r="AC416" s="185"/>
      <c r="AD416" s="185"/>
      <c r="AE416" s="185"/>
      <c r="AF416" s="185"/>
      <c r="AG416" s="185"/>
      <c r="AH416" s="185"/>
      <c r="AI416" s="185"/>
    </row>
    <row r="417" spans="2:35" ht="24" customHeight="1">
      <c r="B417" s="214" t="s">
        <v>1956</v>
      </c>
      <c r="C417" s="207" t="s">
        <v>346</v>
      </c>
      <c r="D417" s="208" t="s">
        <v>1957</v>
      </c>
      <c r="E417" s="207" t="s">
        <v>358</v>
      </c>
      <c r="F417" s="207" t="s">
        <v>1958</v>
      </c>
      <c r="G417" s="215" t="s">
        <v>1959</v>
      </c>
      <c r="H417" s="215" t="s">
        <v>1960</v>
      </c>
      <c r="I417" s="207" t="s">
        <v>64</v>
      </c>
      <c r="J417" s="207" t="s">
        <v>64</v>
      </c>
      <c r="K417" s="207">
        <v>4189.03241555759</v>
      </c>
      <c r="L417" s="246">
        <v>4.1890324155575897E-3</v>
      </c>
      <c r="M417" s="185"/>
      <c r="N417" s="185"/>
      <c r="O417" s="185"/>
      <c r="P417" s="185"/>
      <c r="Q417" s="185"/>
      <c r="R417" s="185"/>
      <c r="S417" s="185"/>
      <c r="T417" s="185"/>
      <c r="U417" s="185"/>
      <c r="V417" s="185"/>
      <c r="W417" s="185"/>
      <c r="X417" s="185"/>
      <c r="Y417" s="185"/>
      <c r="Z417" s="185"/>
      <c r="AA417" s="185"/>
      <c r="AB417" s="185"/>
      <c r="AC417" s="185"/>
      <c r="AD417" s="185"/>
      <c r="AE417" s="185"/>
      <c r="AF417" s="185"/>
      <c r="AG417" s="185"/>
      <c r="AH417" s="185"/>
      <c r="AI417" s="185"/>
    </row>
    <row r="418" spans="2:35" ht="24" customHeight="1">
      <c r="B418" s="214" t="s">
        <v>1961</v>
      </c>
      <c r="C418" s="207" t="s">
        <v>346</v>
      </c>
      <c r="D418" s="208" t="s">
        <v>1962</v>
      </c>
      <c r="E418" s="207" t="s">
        <v>1963</v>
      </c>
      <c r="F418" s="207" t="s">
        <v>1964</v>
      </c>
      <c r="G418" s="215" t="s">
        <v>1965</v>
      </c>
      <c r="H418" s="223" t="s">
        <v>506</v>
      </c>
      <c r="I418" s="207" t="s">
        <v>64</v>
      </c>
      <c r="J418" s="207" t="s">
        <v>64</v>
      </c>
      <c r="K418" s="207">
        <v>4075.9805647489611</v>
      </c>
      <c r="L418" s="246">
        <v>4.075980564748961E-3</v>
      </c>
      <c r="M418" s="185"/>
      <c r="N418" s="185"/>
      <c r="O418" s="185"/>
      <c r="P418" s="185"/>
      <c r="Q418" s="185"/>
      <c r="R418" s="185"/>
      <c r="S418" s="185"/>
      <c r="T418" s="185"/>
      <c r="U418" s="185"/>
      <c r="V418" s="185"/>
      <c r="W418" s="185"/>
      <c r="X418" s="185"/>
      <c r="Y418" s="185"/>
      <c r="Z418" s="185"/>
      <c r="AA418" s="185"/>
      <c r="AB418" s="185"/>
      <c r="AC418" s="185"/>
      <c r="AD418" s="185"/>
      <c r="AE418" s="185"/>
      <c r="AF418" s="185"/>
      <c r="AG418" s="185"/>
      <c r="AH418" s="185"/>
      <c r="AI418" s="185"/>
    </row>
    <row r="419" spans="2:35" ht="24" customHeight="1">
      <c r="B419" s="214" t="s">
        <v>1966</v>
      </c>
      <c r="C419" s="207" t="s">
        <v>346</v>
      </c>
      <c r="D419" s="208" t="s">
        <v>1967</v>
      </c>
      <c r="E419" s="207" t="s">
        <v>348</v>
      </c>
      <c r="F419" s="207" t="s">
        <v>572</v>
      </c>
      <c r="G419" s="215" t="s">
        <v>1968</v>
      </c>
      <c r="H419" s="224" t="s">
        <v>506</v>
      </c>
      <c r="I419" s="207" t="s">
        <v>64</v>
      </c>
      <c r="J419" s="207" t="s">
        <v>64</v>
      </c>
      <c r="K419" s="207">
        <v>3950.0293406567612</v>
      </c>
      <c r="L419" s="246">
        <v>3.9500293406567613E-3</v>
      </c>
      <c r="M419" s="185"/>
      <c r="N419" s="185"/>
      <c r="O419" s="185"/>
      <c r="P419" s="185"/>
      <c r="Q419" s="185"/>
      <c r="R419" s="185"/>
      <c r="S419" s="185"/>
      <c r="T419" s="185"/>
      <c r="U419" s="185"/>
      <c r="V419" s="185"/>
      <c r="W419" s="185"/>
      <c r="X419" s="185"/>
      <c r="Y419" s="185"/>
      <c r="Z419" s="185"/>
      <c r="AA419" s="185"/>
      <c r="AB419" s="185"/>
      <c r="AC419" s="185"/>
      <c r="AD419" s="185"/>
      <c r="AE419" s="185"/>
      <c r="AF419" s="185"/>
      <c r="AG419" s="185"/>
      <c r="AH419" s="185"/>
      <c r="AI419" s="185"/>
    </row>
    <row r="420" spans="2:35" ht="24" customHeight="1">
      <c r="B420" s="213" t="s">
        <v>1969</v>
      </c>
      <c r="C420" s="207" t="s">
        <v>346</v>
      </c>
      <c r="D420" s="208" t="s">
        <v>1970</v>
      </c>
      <c r="E420" s="207" t="s">
        <v>358</v>
      </c>
      <c r="F420" s="207" t="s">
        <v>1971</v>
      </c>
      <c r="G420" s="215" t="s">
        <v>1972</v>
      </c>
      <c r="H420" s="215" t="s">
        <v>1973</v>
      </c>
      <c r="I420" s="207" t="s">
        <v>64</v>
      </c>
      <c r="J420" s="207" t="s">
        <v>64</v>
      </c>
      <c r="K420" s="207">
        <v>3936.8531324085161</v>
      </c>
      <c r="L420" s="246">
        <v>3.9368531324085161E-3</v>
      </c>
      <c r="M420" s="185"/>
      <c r="N420" s="185"/>
      <c r="O420" s="185"/>
      <c r="P420" s="185"/>
      <c r="Q420" s="185"/>
      <c r="R420" s="185"/>
      <c r="S420" s="185"/>
      <c r="T420" s="185"/>
      <c r="U420" s="185"/>
      <c r="V420" s="185"/>
      <c r="W420" s="185"/>
      <c r="X420" s="185"/>
      <c r="Y420" s="185"/>
      <c r="Z420" s="185"/>
      <c r="AA420" s="185"/>
      <c r="AB420" s="185"/>
      <c r="AC420" s="185"/>
      <c r="AD420" s="185"/>
      <c r="AE420" s="185"/>
      <c r="AF420" s="185"/>
      <c r="AG420" s="185"/>
      <c r="AH420" s="185"/>
      <c r="AI420" s="185"/>
    </row>
    <row r="421" spans="2:35" ht="24" customHeight="1">
      <c r="B421" s="213" t="s">
        <v>1974</v>
      </c>
      <c r="C421" s="207" t="s">
        <v>346</v>
      </c>
      <c r="D421" s="208" t="s">
        <v>1975</v>
      </c>
      <c r="E421" s="207" t="s">
        <v>358</v>
      </c>
      <c r="F421" s="207" t="s">
        <v>1976</v>
      </c>
      <c r="G421" s="215" t="s">
        <v>1977</v>
      </c>
      <c r="H421" s="223" t="s">
        <v>506</v>
      </c>
      <c r="I421" s="207" t="s">
        <v>64</v>
      </c>
      <c r="J421" s="207" t="s">
        <v>64</v>
      </c>
      <c r="K421" s="207">
        <v>3926.7492899561062</v>
      </c>
      <c r="L421" s="246">
        <v>3.9267492899561062E-3</v>
      </c>
      <c r="M421" s="185"/>
      <c r="N421" s="185"/>
      <c r="O421" s="185"/>
      <c r="P421" s="185"/>
      <c r="Q421" s="185"/>
      <c r="R421" s="185"/>
      <c r="S421" s="185"/>
      <c r="T421" s="185"/>
      <c r="U421" s="185"/>
      <c r="V421" s="185"/>
      <c r="W421" s="185"/>
      <c r="X421" s="185"/>
      <c r="Y421" s="185"/>
      <c r="Z421" s="185"/>
      <c r="AA421" s="185"/>
      <c r="AB421" s="185"/>
      <c r="AC421" s="185"/>
      <c r="AD421" s="185"/>
      <c r="AE421" s="185"/>
      <c r="AF421" s="185"/>
      <c r="AG421" s="185"/>
      <c r="AH421" s="185"/>
      <c r="AI421" s="185"/>
    </row>
    <row r="422" spans="2:35" ht="24" customHeight="1">
      <c r="B422" s="213" t="s">
        <v>1978</v>
      </c>
      <c r="C422" s="207" t="s">
        <v>346</v>
      </c>
      <c r="D422" s="208" t="s">
        <v>1979</v>
      </c>
      <c r="E422" s="207" t="s">
        <v>1980</v>
      </c>
      <c r="F422" s="207" t="s">
        <v>1981</v>
      </c>
      <c r="G422" s="215" t="s">
        <v>1982</v>
      </c>
      <c r="H422" s="223" t="s">
        <v>506</v>
      </c>
      <c r="I422" s="207" t="s">
        <v>64</v>
      </c>
      <c r="J422" s="207" t="s">
        <v>64</v>
      </c>
      <c r="K422" s="207">
        <v>3874.6731450836792</v>
      </c>
      <c r="L422" s="246">
        <v>3.8746731450836794E-3</v>
      </c>
      <c r="M422" s="185"/>
      <c r="N422" s="185"/>
      <c r="O422" s="185"/>
      <c r="P422" s="185"/>
      <c r="Q422" s="185"/>
      <c r="R422" s="185"/>
      <c r="S422" s="185"/>
      <c r="T422" s="185"/>
      <c r="U422" s="185"/>
      <c r="V422" s="185"/>
      <c r="W422" s="185"/>
      <c r="X422" s="185"/>
      <c r="Y422" s="185"/>
      <c r="Z422" s="185"/>
      <c r="AA422" s="185"/>
      <c r="AB422" s="185"/>
      <c r="AC422" s="185"/>
      <c r="AD422" s="185"/>
      <c r="AE422" s="185"/>
      <c r="AF422" s="185"/>
      <c r="AG422" s="185"/>
      <c r="AH422" s="185"/>
      <c r="AI422" s="185"/>
    </row>
    <row r="423" spans="2:35" ht="24" customHeight="1">
      <c r="B423" s="214" t="s">
        <v>1983</v>
      </c>
      <c r="C423" s="207" t="s">
        <v>346</v>
      </c>
      <c r="D423" s="208" t="s">
        <v>1984</v>
      </c>
      <c r="E423" s="207" t="s">
        <v>476</v>
      </c>
      <c r="F423" s="207" t="s">
        <v>742</v>
      </c>
      <c r="G423" s="226" t="s">
        <v>195</v>
      </c>
      <c r="H423" s="224" t="s">
        <v>506</v>
      </c>
      <c r="I423" s="207" t="s">
        <v>64</v>
      </c>
      <c r="J423" s="207" t="s">
        <v>64</v>
      </c>
      <c r="K423" s="207">
        <v>3762.0871769593691</v>
      </c>
      <c r="L423" s="246">
        <v>3.7620871769593689E-3</v>
      </c>
      <c r="M423" s="185"/>
      <c r="N423" s="185"/>
      <c r="O423" s="185"/>
      <c r="P423" s="185"/>
      <c r="Q423" s="185"/>
      <c r="R423" s="185"/>
      <c r="S423" s="185"/>
      <c r="T423" s="185"/>
      <c r="U423" s="185"/>
      <c r="V423" s="185"/>
      <c r="W423" s="185"/>
      <c r="X423" s="185"/>
      <c r="Y423" s="185"/>
      <c r="Z423" s="185"/>
      <c r="AA423" s="185"/>
      <c r="AB423" s="185"/>
      <c r="AC423" s="185"/>
      <c r="AD423" s="185"/>
      <c r="AE423" s="185"/>
      <c r="AF423" s="185"/>
      <c r="AG423" s="185"/>
      <c r="AH423" s="185"/>
      <c r="AI423" s="185"/>
    </row>
    <row r="424" spans="2:35" ht="24" customHeight="1">
      <c r="B424" s="214" t="s">
        <v>1985</v>
      </c>
      <c r="C424" s="207" t="s">
        <v>346</v>
      </c>
      <c r="D424" s="208" t="s">
        <v>1986</v>
      </c>
      <c r="E424" s="207" t="s">
        <v>1987</v>
      </c>
      <c r="F424" s="207" t="s">
        <v>742</v>
      </c>
      <c r="G424" s="215" t="s">
        <v>1988</v>
      </c>
      <c r="H424" s="223" t="s">
        <v>506</v>
      </c>
      <c r="I424" s="207" t="s">
        <v>64</v>
      </c>
      <c r="J424" s="207" t="s">
        <v>64</v>
      </c>
      <c r="K424" s="207">
        <v>3739.8305283665468</v>
      </c>
      <c r="L424" s="246">
        <v>3.7398305283665467E-3</v>
      </c>
      <c r="M424" s="185"/>
      <c r="N424" s="185"/>
      <c r="O424" s="185"/>
      <c r="P424" s="185"/>
      <c r="Q424" s="185"/>
      <c r="R424" s="185"/>
      <c r="S424" s="185"/>
      <c r="T424" s="185"/>
      <c r="U424" s="185"/>
      <c r="V424" s="185"/>
      <c r="W424" s="185"/>
      <c r="X424" s="185"/>
      <c r="Y424" s="185"/>
      <c r="Z424" s="185"/>
      <c r="AA424" s="185"/>
      <c r="AB424" s="185"/>
      <c r="AC424" s="185"/>
      <c r="AD424" s="185"/>
      <c r="AE424" s="185"/>
      <c r="AF424" s="185"/>
      <c r="AG424" s="185"/>
      <c r="AH424" s="185"/>
      <c r="AI424" s="185"/>
    </row>
    <row r="425" spans="2:35" ht="24" customHeight="1">
      <c r="B425" s="214" t="s">
        <v>1989</v>
      </c>
      <c r="C425" s="207" t="s">
        <v>346</v>
      </c>
      <c r="D425" s="208" t="s">
        <v>1990</v>
      </c>
      <c r="E425" s="207" t="s">
        <v>358</v>
      </c>
      <c r="F425" s="207" t="s">
        <v>391</v>
      </c>
      <c r="G425" s="215" t="s">
        <v>1991</v>
      </c>
      <c r="H425" s="215" t="s">
        <v>1992</v>
      </c>
      <c r="I425" s="207" t="s">
        <v>64</v>
      </c>
      <c r="J425" s="207" t="s">
        <v>64</v>
      </c>
      <c r="K425" s="207">
        <v>3707.7271553646451</v>
      </c>
      <c r="L425" s="246">
        <v>3.7077271553646453E-3</v>
      </c>
      <c r="M425" s="185"/>
      <c r="N425" s="185"/>
      <c r="O425" s="185"/>
      <c r="P425" s="185"/>
      <c r="Q425" s="185"/>
      <c r="R425" s="185"/>
      <c r="S425" s="185"/>
      <c r="T425" s="185"/>
      <c r="U425" s="185"/>
      <c r="V425" s="185"/>
      <c r="W425" s="185"/>
      <c r="X425" s="185"/>
      <c r="Y425" s="185"/>
      <c r="Z425" s="185"/>
      <c r="AA425" s="185"/>
      <c r="AB425" s="185"/>
      <c r="AC425" s="185"/>
      <c r="AD425" s="185"/>
      <c r="AE425" s="185"/>
      <c r="AF425" s="185"/>
      <c r="AG425" s="185"/>
      <c r="AH425" s="185"/>
      <c r="AI425" s="185"/>
    </row>
    <row r="426" spans="2:35" ht="24" customHeight="1">
      <c r="B426" s="214" t="s">
        <v>1993</v>
      </c>
      <c r="C426" s="207" t="s">
        <v>346</v>
      </c>
      <c r="D426" s="208" t="s">
        <v>1994</v>
      </c>
      <c r="E426" s="207" t="s">
        <v>358</v>
      </c>
      <c r="F426" s="207" t="s">
        <v>1995</v>
      </c>
      <c r="G426" s="215" t="s">
        <v>1996</v>
      </c>
      <c r="H426" s="227" t="s">
        <v>1997</v>
      </c>
      <c r="I426" s="207" t="s">
        <v>64</v>
      </c>
      <c r="J426" s="207" t="s">
        <v>64</v>
      </c>
      <c r="K426" s="207">
        <v>3639.6596483815692</v>
      </c>
      <c r="L426" s="246">
        <v>3.6396596483815693E-3</v>
      </c>
      <c r="M426" s="185"/>
      <c r="N426" s="185"/>
      <c r="O426" s="185"/>
      <c r="P426" s="185"/>
      <c r="Q426" s="185"/>
      <c r="R426" s="185"/>
      <c r="S426" s="185"/>
      <c r="T426" s="185"/>
      <c r="U426" s="185"/>
      <c r="V426" s="185"/>
      <c r="W426" s="185"/>
      <c r="X426" s="185"/>
      <c r="Y426" s="185"/>
      <c r="Z426" s="185"/>
      <c r="AA426" s="185"/>
      <c r="AB426" s="185"/>
      <c r="AC426" s="185"/>
      <c r="AD426" s="185"/>
      <c r="AE426" s="185"/>
      <c r="AF426" s="185"/>
      <c r="AG426" s="185"/>
      <c r="AH426" s="185"/>
      <c r="AI426" s="185"/>
    </row>
    <row r="427" spans="2:35" ht="24" customHeight="1">
      <c r="B427" s="214" t="s">
        <v>1998</v>
      </c>
      <c r="C427" s="207" t="s">
        <v>346</v>
      </c>
      <c r="D427" s="208" t="s">
        <v>1999</v>
      </c>
      <c r="E427" s="207" t="s">
        <v>741</v>
      </c>
      <c r="F427" s="207" t="s">
        <v>391</v>
      </c>
      <c r="G427" s="215" t="s">
        <v>2000</v>
      </c>
      <c r="H427" s="224" t="s">
        <v>506</v>
      </c>
      <c r="I427" s="207" t="s">
        <v>64</v>
      </c>
      <c r="J427" s="207" t="s">
        <v>64</v>
      </c>
      <c r="K427" s="207">
        <v>3551.5088843508674</v>
      </c>
      <c r="L427" s="246">
        <v>3.5515088843508674E-3</v>
      </c>
      <c r="M427" s="185"/>
      <c r="N427" s="185"/>
      <c r="O427" s="185"/>
      <c r="P427" s="185"/>
      <c r="Q427" s="185"/>
      <c r="R427" s="185"/>
      <c r="S427" s="185"/>
      <c r="T427" s="185"/>
      <c r="U427" s="185"/>
      <c r="V427" s="185"/>
      <c r="W427" s="185"/>
      <c r="X427" s="185"/>
      <c r="Y427" s="185"/>
      <c r="Z427" s="185"/>
      <c r="AA427" s="185"/>
      <c r="AB427" s="185"/>
      <c r="AC427" s="185"/>
      <c r="AD427" s="185"/>
      <c r="AE427" s="185"/>
      <c r="AF427" s="185"/>
      <c r="AG427" s="185"/>
      <c r="AH427" s="185"/>
      <c r="AI427" s="185"/>
    </row>
    <row r="428" spans="2:35" ht="24" customHeight="1">
      <c r="B428" s="214" t="s">
        <v>2001</v>
      </c>
      <c r="C428" s="207" t="s">
        <v>346</v>
      </c>
      <c r="D428" s="208" t="s">
        <v>2002</v>
      </c>
      <c r="E428" s="207" t="s">
        <v>476</v>
      </c>
      <c r="F428" s="207" t="s">
        <v>1669</v>
      </c>
      <c r="G428" s="215" t="s">
        <v>2003</v>
      </c>
      <c r="H428" s="215" t="s">
        <v>2004</v>
      </c>
      <c r="I428" s="207" t="s">
        <v>64</v>
      </c>
      <c r="J428" s="207" t="s">
        <v>64</v>
      </c>
      <c r="K428" s="207">
        <v>3544.8278290261246</v>
      </c>
      <c r="L428" s="246">
        <v>3.5448278290261246E-3</v>
      </c>
      <c r="M428" s="185"/>
      <c r="N428" s="185"/>
      <c r="O428" s="185"/>
      <c r="P428" s="185"/>
      <c r="Q428" s="185"/>
      <c r="R428" s="185"/>
      <c r="S428" s="185"/>
      <c r="T428" s="185"/>
      <c r="U428" s="185"/>
      <c r="V428" s="185"/>
      <c r="W428" s="185"/>
      <c r="X428" s="185"/>
      <c r="Y428" s="185"/>
      <c r="Z428" s="185"/>
      <c r="AA428" s="185"/>
      <c r="AB428" s="185"/>
      <c r="AC428" s="185"/>
      <c r="AD428" s="185"/>
      <c r="AE428" s="185"/>
      <c r="AF428" s="185"/>
      <c r="AG428" s="185"/>
      <c r="AH428" s="185"/>
      <c r="AI428" s="185"/>
    </row>
    <row r="429" spans="2:35" ht="24" customHeight="1">
      <c r="B429" s="214" t="s">
        <v>2005</v>
      </c>
      <c r="C429" s="207" t="s">
        <v>346</v>
      </c>
      <c r="D429" s="208" t="s">
        <v>2006</v>
      </c>
      <c r="E429" s="207" t="s">
        <v>348</v>
      </c>
      <c r="F429" s="207" t="s">
        <v>572</v>
      </c>
      <c r="G429" s="215" t="s">
        <v>2007</v>
      </c>
      <c r="H429" s="224" t="s">
        <v>506</v>
      </c>
      <c r="I429" s="207" t="s">
        <v>64</v>
      </c>
      <c r="J429" s="207" t="s">
        <v>64</v>
      </c>
      <c r="K429" s="207">
        <v>3486.1014482548176</v>
      </c>
      <c r="L429" s="246">
        <v>3.4861014482548175E-3</v>
      </c>
      <c r="M429" s="185"/>
      <c r="N429" s="185"/>
      <c r="O429" s="185"/>
      <c r="P429" s="185"/>
      <c r="Q429" s="185"/>
      <c r="R429" s="185"/>
      <c r="S429" s="185"/>
      <c r="T429" s="185"/>
      <c r="U429" s="185"/>
      <c r="V429" s="185"/>
      <c r="W429" s="185"/>
      <c r="X429" s="185"/>
      <c r="Y429" s="185"/>
      <c r="Z429" s="185"/>
      <c r="AA429" s="185"/>
      <c r="AB429" s="185"/>
      <c r="AC429" s="185"/>
      <c r="AD429" s="185"/>
      <c r="AE429" s="185"/>
      <c r="AF429" s="185"/>
      <c r="AG429" s="185"/>
      <c r="AH429" s="185"/>
      <c r="AI429" s="185"/>
    </row>
    <row r="430" spans="2:35" ht="24" customHeight="1">
      <c r="B430" s="214" t="s">
        <v>2008</v>
      </c>
      <c r="C430" s="207" t="s">
        <v>346</v>
      </c>
      <c r="D430" s="208" t="s">
        <v>2009</v>
      </c>
      <c r="E430" s="207" t="s">
        <v>358</v>
      </c>
      <c r="F430" s="207" t="s">
        <v>1660</v>
      </c>
      <c r="G430" s="215" t="s">
        <v>2010</v>
      </c>
      <c r="H430" s="224" t="s">
        <v>506</v>
      </c>
      <c r="I430" s="207" t="s">
        <v>64</v>
      </c>
      <c r="J430" s="207" t="s">
        <v>64</v>
      </c>
      <c r="K430" s="207">
        <v>3464.1618665352203</v>
      </c>
      <c r="L430" s="246">
        <v>3.4641618665352202E-3</v>
      </c>
      <c r="M430" s="185"/>
      <c r="N430" s="185"/>
      <c r="O430" s="185"/>
      <c r="P430" s="185"/>
      <c r="Q430" s="185"/>
      <c r="R430" s="185"/>
      <c r="S430" s="185"/>
      <c r="T430" s="185"/>
      <c r="U430" s="185"/>
      <c r="V430" s="185"/>
      <c r="W430" s="185"/>
      <c r="X430" s="185"/>
      <c r="Y430" s="185"/>
      <c r="Z430" s="185"/>
      <c r="AA430" s="185"/>
      <c r="AB430" s="185"/>
      <c r="AC430" s="185"/>
      <c r="AD430" s="185"/>
      <c r="AE430" s="185"/>
      <c r="AF430" s="185"/>
      <c r="AG430" s="185"/>
      <c r="AH430" s="185"/>
      <c r="AI430" s="185"/>
    </row>
    <row r="431" spans="2:35" ht="24" customHeight="1">
      <c r="B431" s="213" t="s">
        <v>2011</v>
      </c>
      <c r="C431" s="207" t="s">
        <v>346</v>
      </c>
      <c r="D431" s="208" t="s">
        <v>2012</v>
      </c>
      <c r="E431" s="207" t="s">
        <v>358</v>
      </c>
      <c r="F431" s="207" t="s">
        <v>2013</v>
      </c>
      <c r="G431" s="215" t="s">
        <v>2014</v>
      </c>
      <c r="H431" s="215" t="s">
        <v>2015</v>
      </c>
      <c r="I431" s="207" t="s">
        <v>64</v>
      </c>
      <c r="J431" s="207" t="s">
        <v>64</v>
      </c>
      <c r="K431" s="207">
        <v>3415.0434006994815</v>
      </c>
      <c r="L431" s="246">
        <v>3.4150434006994814E-3</v>
      </c>
      <c r="M431" s="185"/>
      <c r="N431" s="185"/>
      <c r="O431" s="185"/>
      <c r="P431" s="185"/>
      <c r="Q431" s="185"/>
      <c r="R431" s="185"/>
      <c r="S431" s="185"/>
      <c r="T431" s="185"/>
      <c r="U431" s="185"/>
      <c r="V431" s="185"/>
      <c r="W431" s="185"/>
      <c r="X431" s="185"/>
      <c r="Y431" s="185"/>
      <c r="Z431" s="185"/>
      <c r="AA431" s="185"/>
      <c r="AB431" s="185"/>
      <c r="AC431" s="185"/>
      <c r="AD431" s="185"/>
      <c r="AE431" s="185"/>
      <c r="AF431" s="185"/>
      <c r="AG431" s="185"/>
      <c r="AH431" s="185"/>
      <c r="AI431" s="185"/>
    </row>
    <row r="432" spans="2:35" ht="24" customHeight="1">
      <c r="B432" s="213" t="s">
        <v>2016</v>
      </c>
      <c r="C432" s="207" t="s">
        <v>346</v>
      </c>
      <c r="D432" s="208" t="s">
        <v>2017</v>
      </c>
      <c r="E432" s="207" t="s">
        <v>741</v>
      </c>
      <c r="F432" s="207"/>
      <c r="G432" s="215" t="s">
        <v>2018</v>
      </c>
      <c r="H432" s="224" t="s">
        <v>506</v>
      </c>
      <c r="I432" s="207" t="s">
        <v>64</v>
      </c>
      <c r="J432" s="207" t="s">
        <v>64</v>
      </c>
      <c r="K432" s="207">
        <v>3241.8274534657185</v>
      </c>
      <c r="L432" s="246">
        <v>3.2418274534657186E-3</v>
      </c>
      <c r="M432" s="185"/>
      <c r="N432" s="185"/>
      <c r="O432" s="185"/>
      <c r="P432" s="185"/>
      <c r="Q432" s="185"/>
      <c r="R432" s="185"/>
      <c r="S432" s="185"/>
      <c r="T432" s="185"/>
      <c r="U432" s="185"/>
      <c r="V432" s="185"/>
      <c r="W432" s="185"/>
      <c r="X432" s="185"/>
      <c r="Y432" s="185"/>
      <c r="Z432" s="185"/>
      <c r="AA432" s="185"/>
      <c r="AB432" s="185"/>
      <c r="AC432" s="185"/>
      <c r="AD432" s="185"/>
      <c r="AE432" s="185"/>
      <c r="AF432" s="185"/>
      <c r="AG432" s="185"/>
      <c r="AH432" s="185"/>
      <c r="AI432" s="185"/>
    </row>
    <row r="433" spans="2:35" ht="24" customHeight="1">
      <c r="B433" s="214" t="s">
        <v>2019</v>
      </c>
      <c r="C433" s="207" t="s">
        <v>346</v>
      </c>
      <c r="D433" s="208" t="s">
        <v>2020</v>
      </c>
      <c r="E433" s="207" t="s">
        <v>358</v>
      </c>
      <c r="F433" s="207" t="s">
        <v>396</v>
      </c>
      <c r="G433" s="215" t="s">
        <v>2021</v>
      </c>
      <c r="H433" s="215" t="s">
        <v>2022</v>
      </c>
      <c r="I433" s="207" t="s">
        <v>64</v>
      </c>
      <c r="J433" s="207" t="s">
        <v>64</v>
      </c>
      <c r="K433" s="207">
        <v>3239.4386076097921</v>
      </c>
      <c r="L433" s="246">
        <v>3.2394386076097922E-3</v>
      </c>
      <c r="M433" s="185"/>
      <c r="N433" s="185"/>
      <c r="O433" s="185"/>
      <c r="P433" s="185"/>
      <c r="Q433" s="185"/>
      <c r="R433" s="185"/>
      <c r="S433" s="185"/>
      <c r="T433" s="185"/>
      <c r="U433" s="185"/>
      <c r="V433" s="185"/>
      <c r="W433" s="185"/>
      <c r="X433" s="185"/>
      <c r="Y433" s="185"/>
      <c r="Z433" s="185"/>
      <c r="AA433" s="185"/>
      <c r="AB433" s="185"/>
      <c r="AC433" s="185"/>
      <c r="AD433" s="185"/>
      <c r="AE433" s="185"/>
      <c r="AF433" s="185"/>
      <c r="AG433" s="185"/>
      <c r="AH433" s="185"/>
      <c r="AI433" s="185"/>
    </row>
    <row r="434" spans="2:35" ht="24" customHeight="1">
      <c r="B434" s="214" t="s">
        <v>2023</v>
      </c>
      <c r="C434" s="207" t="s">
        <v>346</v>
      </c>
      <c r="D434" s="208" t="s">
        <v>2024</v>
      </c>
      <c r="E434" s="207" t="s">
        <v>348</v>
      </c>
      <c r="F434" s="207" t="s">
        <v>572</v>
      </c>
      <c r="G434" s="215" t="s">
        <v>1886</v>
      </c>
      <c r="H434" s="215" t="s">
        <v>1887</v>
      </c>
      <c r="I434" s="207" t="s">
        <v>64</v>
      </c>
      <c r="J434" s="207" t="s">
        <v>64</v>
      </c>
      <c r="K434" s="207">
        <v>2925.8849846254957</v>
      </c>
      <c r="L434" s="246">
        <v>2.9258849846254958E-3</v>
      </c>
      <c r="M434" s="185"/>
      <c r="N434" s="185"/>
      <c r="O434" s="185"/>
      <c r="P434" s="185"/>
      <c r="Q434" s="185"/>
      <c r="R434" s="185"/>
      <c r="S434" s="185"/>
      <c r="T434" s="185"/>
      <c r="U434" s="185"/>
      <c r="V434" s="185"/>
      <c r="W434" s="185"/>
      <c r="X434" s="185"/>
      <c r="Y434" s="185"/>
      <c r="Z434" s="185"/>
      <c r="AA434" s="185"/>
      <c r="AB434" s="185"/>
      <c r="AC434" s="185"/>
      <c r="AD434" s="185"/>
      <c r="AE434" s="185"/>
      <c r="AF434" s="185"/>
      <c r="AG434" s="185"/>
      <c r="AH434" s="185"/>
      <c r="AI434" s="185"/>
    </row>
    <row r="435" spans="2:35" ht="24" customHeight="1">
      <c r="B435" s="213" t="s">
        <v>2025</v>
      </c>
      <c r="C435" s="207" t="s">
        <v>346</v>
      </c>
      <c r="D435" s="208" t="s">
        <v>2026</v>
      </c>
      <c r="E435" s="207" t="s">
        <v>358</v>
      </c>
      <c r="F435" s="207" t="s">
        <v>759</v>
      </c>
      <c r="G435" s="215" t="s">
        <v>2027</v>
      </c>
      <c r="H435" s="224" t="s">
        <v>506</v>
      </c>
      <c r="I435" s="207" t="s">
        <v>64</v>
      </c>
      <c r="J435" s="207" t="s">
        <v>64</v>
      </c>
      <c r="K435" s="207">
        <v>2807.7492899561066</v>
      </c>
      <c r="L435" s="246">
        <v>2.8077492899561064E-3</v>
      </c>
      <c r="M435" s="185"/>
      <c r="N435" s="185"/>
      <c r="O435" s="185"/>
      <c r="P435" s="185"/>
      <c r="Q435" s="185"/>
      <c r="R435" s="185"/>
      <c r="S435" s="185"/>
      <c r="T435" s="185"/>
      <c r="U435" s="185"/>
      <c r="V435" s="185"/>
      <c r="W435" s="185"/>
      <c r="X435" s="185"/>
      <c r="Y435" s="185"/>
      <c r="Z435" s="185"/>
      <c r="AA435" s="185"/>
      <c r="AB435" s="185"/>
      <c r="AC435" s="185"/>
      <c r="AD435" s="185"/>
      <c r="AE435" s="185"/>
      <c r="AF435" s="185"/>
      <c r="AG435" s="185"/>
      <c r="AH435" s="185"/>
      <c r="AI435" s="185"/>
    </row>
    <row r="436" spans="2:35" ht="24" customHeight="1">
      <c r="B436" s="214" t="s">
        <v>2028</v>
      </c>
      <c r="C436" s="207" t="s">
        <v>346</v>
      </c>
      <c r="D436" s="208" t="s">
        <v>2029</v>
      </c>
      <c r="E436" s="207" t="s">
        <v>358</v>
      </c>
      <c r="F436" s="207" t="s">
        <v>460</v>
      </c>
      <c r="G436" s="215" t="s">
        <v>2030</v>
      </c>
      <c r="H436" s="224" t="s">
        <v>506</v>
      </c>
      <c r="I436" s="207" t="s">
        <v>64</v>
      </c>
      <c r="J436" s="207" t="s">
        <v>64</v>
      </c>
      <c r="K436" s="207">
        <v>2646.1892354998472</v>
      </c>
      <c r="L436" s="246">
        <v>2.6461892354998472E-3</v>
      </c>
      <c r="M436" s="185"/>
      <c r="N436" s="185"/>
      <c r="O436" s="185"/>
      <c r="P436" s="185"/>
      <c r="Q436" s="185"/>
      <c r="R436" s="185"/>
      <c r="S436" s="185"/>
      <c r="T436" s="185"/>
      <c r="U436" s="185"/>
      <c r="V436" s="185"/>
      <c r="W436" s="185"/>
      <c r="X436" s="185"/>
      <c r="Y436" s="185"/>
      <c r="Z436" s="185"/>
      <c r="AA436" s="185"/>
      <c r="AB436" s="185"/>
      <c r="AC436" s="185"/>
      <c r="AD436" s="185"/>
      <c r="AE436" s="185"/>
      <c r="AF436" s="185"/>
      <c r="AG436" s="185"/>
      <c r="AH436" s="185"/>
      <c r="AI436" s="185"/>
    </row>
    <row r="437" spans="2:35" ht="24" customHeight="1">
      <c r="B437" s="214" t="s">
        <v>2031</v>
      </c>
      <c r="C437" s="207" t="s">
        <v>346</v>
      </c>
      <c r="D437" s="208" t="s">
        <v>2032</v>
      </c>
      <c r="E437" s="207" t="s">
        <v>741</v>
      </c>
      <c r="F437" s="207" t="s">
        <v>742</v>
      </c>
      <c r="G437" s="215" t="s">
        <v>2033</v>
      </c>
      <c r="H437" s="224" t="s">
        <v>506</v>
      </c>
      <c r="I437" s="207" t="s">
        <v>64</v>
      </c>
      <c r="J437" s="207" t="s">
        <v>64</v>
      </c>
      <c r="K437" s="207">
        <v>2487.8285566744125</v>
      </c>
      <c r="L437" s="246">
        <v>2.4878285566744124E-3</v>
      </c>
      <c r="M437" s="185"/>
      <c r="N437" s="185"/>
      <c r="O437" s="185"/>
      <c r="P437" s="185"/>
      <c r="Q437" s="185"/>
      <c r="R437" s="185"/>
      <c r="S437" s="185"/>
      <c r="T437" s="185"/>
      <c r="U437" s="185"/>
      <c r="V437" s="185"/>
      <c r="W437" s="185"/>
      <c r="X437" s="185"/>
      <c r="Y437" s="185"/>
      <c r="Z437" s="185"/>
      <c r="AA437" s="185"/>
      <c r="AB437" s="185"/>
      <c r="AC437" s="185"/>
      <c r="AD437" s="185"/>
      <c r="AE437" s="185"/>
      <c r="AF437" s="185"/>
      <c r="AG437" s="185"/>
      <c r="AH437" s="185"/>
      <c r="AI437" s="185"/>
    </row>
    <row r="438" spans="2:35" ht="24" customHeight="1">
      <c r="B438" s="214" t="s">
        <v>2034</v>
      </c>
      <c r="C438" s="207" t="s">
        <v>346</v>
      </c>
      <c r="D438" s="208" t="s">
        <v>2035</v>
      </c>
      <c r="E438" s="207" t="s">
        <v>741</v>
      </c>
      <c r="F438" s="207" t="s">
        <v>2036</v>
      </c>
      <c r="G438" s="215" t="s">
        <v>2037</v>
      </c>
      <c r="H438" s="215" t="s">
        <v>2038</v>
      </c>
      <c r="I438" s="207" t="s">
        <v>64</v>
      </c>
      <c r="J438" s="207" t="s">
        <v>64</v>
      </c>
      <c r="K438" s="207">
        <v>2447.5840199047011</v>
      </c>
      <c r="L438" s="246">
        <v>2.4475840199047012E-3</v>
      </c>
      <c r="M438" s="185"/>
      <c r="N438" s="185"/>
      <c r="O438" s="185"/>
      <c r="P438" s="185"/>
      <c r="Q438" s="185"/>
      <c r="R438" s="185"/>
      <c r="S438" s="185"/>
      <c r="T438" s="185"/>
      <c r="U438" s="185"/>
      <c r="V438" s="185"/>
      <c r="W438" s="185"/>
      <c r="X438" s="185"/>
      <c r="Y438" s="185"/>
      <c r="Z438" s="185"/>
      <c r="AA438" s="185"/>
      <c r="AB438" s="185"/>
      <c r="AC438" s="185"/>
      <c r="AD438" s="185"/>
      <c r="AE438" s="185"/>
      <c r="AF438" s="185"/>
      <c r="AG438" s="185"/>
      <c r="AH438" s="185"/>
      <c r="AI438" s="185"/>
    </row>
    <row r="439" spans="2:35" ht="24" customHeight="1">
      <c r="B439" s="214" t="s">
        <v>2039</v>
      </c>
      <c r="C439" s="207" t="s">
        <v>346</v>
      </c>
      <c r="D439" s="208" t="s">
        <v>2040</v>
      </c>
      <c r="E439" s="207" t="s">
        <v>741</v>
      </c>
      <c r="F439" s="207" t="s">
        <v>460</v>
      </c>
      <c r="G439" s="215" t="s">
        <v>2041</v>
      </c>
      <c r="H439" s="215" t="s">
        <v>2042</v>
      </c>
      <c r="I439" s="207" t="s">
        <v>64</v>
      </c>
      <c r="J439" s="207" t="s">
        <v>64</v>
      </c>
      <c r="K439" s="207">
        <v>2405.4526676525124</v>
      </c>
      <c r="L439" s="246">
        <v>2.4054526676525125E-3</v>
      </c>
      <c r="M439" s="185"/>
      <c r="N439" s="185"/>
      <c r="O439" s="185"/>
      <c r="P439" s="185"/>
      <c r="Q439" s="185"/>
      <c r="R439" s="185"/>
      <c r="S439" s="185"/>
      <c r="T439" s="185"/>
      <c r="U439" s="185"/>
      <c r="V439" s="185"/>
      <c r="W439" s="185"/>
      <c r="X439" s="185"/>
      <c r="Y439" s="185"/>
      <c r="Z439" s="185"/>
      <c r="AA439" s="185"/>
      <c r="AB439" s="185"/>
      <c r="AC439" s="185"/>
      <c r="AD439" s="185"/>
      <c r="AE439" s="185"/>
      <c r="AF439" s="185"/>
      <c r="AG439" s="185"/>
      <c r="AH439" s="185"/>
      <c r="AI439" s="185"/>
    </row>
    <row r="440" spans="2:35" ht="24" customHeight="1">
      <c r="B440" s="212" t="s">
        <v>2043</v>
      </c>
      <c r="C440" s="207" t="s">
        <v>363</v>
      </c>
      <c r="D440" s="208" t="s">
        <v>2044</v>
      </c>
      <c r="E440" s="207" t="s">
        <v>358</v>
      </c>
      <c r="F440" s="207" t="s">
        <v>1638</v>
      </c>
      <c r="G440" s="215" t="s">
        <v>2045</v>
      </c>
      <c r="H440" s="215" t="s">
        <v>2046</v>
      </c>
      <c r="I440" s="207" t="s">
        <v>64</v>
      </c>
      <c r="J440" s="207" t="s">
        <v>64</v>
      </c>
      <c r="K440" s="207">
        <v>2227.7451822641597</v>
      </c>
      <c r="L440" s="246">
        <v>2.2277451822641597E-3</v>
      </c>
      <c r="M440" s="185"/>
      <c r="N440" s="185"/>
      <c r="O440" s="185"/>
      <c r="P440" s="185"/>
      <c r="Q440" s="185"/>
      <c r="R440" s="185"/>
      <c r="S440" s="185"/>
      <c r="T440" s="185"/>
      <c r="U440" s="185"/>
      <c r="V440" s="185"/>
      <c r="W440" s="185"/>
      <c r="X440" s="185"/>
      <c r="Y440" s="185"/>
      <c r="Z440" s="185"/>
      <c r="AA440" s="185"/>
      <c r="AB440" s="185"/>
      <c r="AC440" s="185"/>
      <c r="AD440" s="185"/>
      <c r="AE440" s="185"/>
      <c r="AF440" s="185"/>
      <c r="AG440" s="185"/>
      <c r="AH440" s="185"/>
      <c r="AI440" s="185"/>
    </row>
    <row r="441" spans="2:35" ht="24" customHeight="1">
      <c r="B441" s="214" t="s">
        <v>2047</v>
      </c>
      <c r="C441" s="207" t="s">
        <v>346</v>
      </c>
      <c r="D441" s="208" t="s">
        <v>2048</v>
      </c>
      <c r="E441" s="207" t="s">
        <v>1910</v>
      </c>
      <c r="F441" s="207" t="s">
        <v>1915</v>
      </c>
      <c r="G441" s="215" t="s">
        <v>2049</v>
      </c>
      <c r="H441" s="227" t="s">
        <v>2050</v>
      </c>
      <c r="I441" s="207" t="s">
        <v>64</v>
      </c>
      <c r="J441" s="207" t="s">
        <v>64</v>
      </c>
      <c r="K441" s="207">
        <v>2192.6037602985703</v>
      </c>
      <c r="L441" s="246">
        <v>2.1926037602985702E-3</v>
      </c>
      <c r="M441" s="185"/>
      <c r="N441" s="185"/>
      <c r="O441" s="185"/>
      <c r="P441" s="185"/>
      <c r="Q441" s="185"/>
      <c r="R441" s="185"/>
      <c r="S441" s="185"/>
      <c r="T441" s="185"/>
      <c r="U441" s="185"/>
      <c r="V441" s="185"/>
      <c r="W441" s="185"/>
      <c r="X441" s="185"/>
      <c r="Y441" s="185"/>
      <c r="Z441" s="185"/>
      <c r="AA441" s="185"/>
      <c r="AB441" s="185"/>
      <c r="AC441" s="185"/>
      <c r="AD441" s="185"/>
      <c r="AE441" s="185"/>
      <c r="AF441" s="185"/>
      <c r="AG441" s="185"/>
      <c r="AH441" s="185"/>
      <c r="AI441" s="185"/>
    </row>
    <row r="442" spans="2:35" ht="24" customHeight="1">
      <c r="B442" s="214" t="s">
        <v>2051</v>
      </c>
      <c r="C442" s="207" t="s">
        <v>346</v>
      </c>
      <c r="D442" s="208" t="s">
        <v>2052</v>
      </c>
      <c r="E442" s="207" t="s">
        <v>1062</v>
      </c>
      <c r="F442" s="207"/>
      <c r="G442" s="215" t="s">
        <v>2053</v>
      </c>
      <c r="H442" s="223" t="s">
        <v>506</v>
      </c>
      <c r="I442" s="207" t="s">
        <v>64</v>
      </c>
      <c r="J442" s="207" t="s">
        <v>64</v>
      </c>
      <c r="K442" s="207">
        <v>2184.6348848672628</v>
      </c>
      <c r="L442" s="246">
        <v>2.1846348848672628E-3</v>
      </c>
      <c r="M442" s="185"/>
      <c r="N442" s="185"/>
      <c r="O442" s="185"/>
      <c r="P442" s="185"/>
      <c r="Q442" s="185"/>
      <c r="R442" s="185"/>
      <c r="S442" s="185"/>
      <c r="T442" s="185"/>
      <c r="U442" s="185"/>
      <c r="V442" s="185"/>
      <c r="W442" s="185"/>
      <c r="X442" s="185"/>
      <c r="Y442" s="185"/>
      <c r="Z442" s="185"/>
      <c r="AA442" s="185"/>
      <c r="AB442" s="185"/>
      <c r="AC442" s="185"/>
      <c r="AD442" s="185"/>
      <c r="AE442" s="185"/>
      <c r="AF442" s="185"/>
      <c r="AG442" s="185"/>
      <c r="AH442" s="185"/>
      <c r="AI442" s="185"/>
    </row>
    <row r="443" spans="2:35" ht="24" customHeight="1">
      <c r="B443" s="213" t="s">
        <v>2054</v>
      </c>
      <c r="C443" s="207" t="s">
        <v>346</v>
      </c>
      <c r="D443" s="208" t="s">
        <v>2055</v>
      </c>
      <c r="E443" s="207" t="s">
        <v>358</v>
      </c>
      <c r="F443" s="207" t="s">
        <v>2056</v>
      </c>
      <c r="G443" s="215" t="s">
        <v>2057</v>
      </c>
      <c r="H443" s="215" t="s">
        <v>2058</v>
      </c>
      <c r="I443" s="207" t="s">
        <v>64</v>
      </c>
      <c r="J443" s="207" t="s">
        <v>64</v>
      </c>
      <c r="K443" s="207">
        <v>2105.5911555524253</v>
      </c>
      <c r="L443" s="246">
        <v>2.1055911555524255E-3</v>
      </c>
      <c r="M443" s="185"/>
      <c r="N443" s="185"/>
      <c r="O443" s="185"/>
      <c r="P443" s="185"/>
      <c r="Q443" s="185"/>
      <c r="R443" s="185"/>
      <c r="S443" s="185"/>
      <c r="T443" s="185"/>
      <c r="U443" s="185"/>
      <c r="V443" s="185"/>
      <c r="W443" s="185"/>
      <c r="X443" s="185"/>
      <c r="Y443" s="185"/>
      <c r="Z443" s="185"/>
      <c r="AA443" s="185"/>
      <c r="AB443" s="185"/>
      <c r="AC443" s="185"/>
      <c r="AD443" s="185"/>
      <c r="AE443" s="185"/>
      <c r="AF443" s="185"/>
      <c r="AG443" s="185"/>
      <c r="AH443" s="185"/>
      <c r="AI443" s="185"/>
    </row>
    <row r="444" spans="2:35" ht="24" customHeight="1">
      <c r="B444" s="214" t="s">
        <v>2059</v>
      </c>
      <c r="C444" s="207" t="s">
        <v>363</v>
      </c>
      <c r="D444" s="208" t="s">
        <v>2060</v>
      </c>
      <c r="E444" s="207" t="s">
        <v>811</v>
      </c>
      <c r="F444" s="207" t="s">
        <v>746</v>
      </c>
      <c r="G444" s="215" t="s">
        <v>2061</v>
      </c>
      <c r="H444" s="227" t="s">
        <v>2062</v>
      </c>
      <c r="I444" s="207" t="s">
        <v>64</v>
      </c>
      <c r="J444" s="207" t="s">
        <v>64</v>
      </c>
      <c r="K444" s="207">
        <v>2027.3220195760862</v>
      </c>
      <c r="L444" s="246">
        <v>2.0273220195760862E-3</v>
      </c>
      <c r="M444" s="185"/>
      <c r="N444" s="185"/>
      <c r="O444" s="185"/>
      <c r="P444" s="185"/>
      <c r="Q444" s="185"/>
      <c r="R444" s="185"/>
      <c r="S444" s="185"/>
      <c r="T444" s="185"/>
      <c r="U444" s="185"/>
      <c r="V444" s="185"/>
      <c r="W444" s="185"/>
      <c r="X444" s="185"/>
      <c r="Y444" s="185"/>
      <c r="Z444" s="185"/>
      <c r="AA444" s="185"/>
      <c r="AB444" s="185"/>
      <c r="AC444" s="185"/>
      <c r="AD444" s="185"/>
      <c r="AE444" s="185"/>
      <c r="AF444" s="185"/>
      <c r="AG444" s="185"/>
      <c r="AH444" s="185"/>
      <c r="AI444" s="185"/>
    </row>
    <row r="445" spans="2:35" ht="24" customHeight="1">
      <c r="B445" s="214" t="s">
        <v>2063</v>
      </c>
      <c r="C445" s="207" t="s">
        <v>346</v>
      </c>
      <c r="D445" s="208" t="s">
        <v>2064</v>
      </c>
      <c r="E445" s="207" t="s">
        <v>348</v>
      </c>
      <c r="F445" s="207" t="s">
        <v>2065</v>
      </c>
      <c r="G445" s="215" t="s">
        <v>2066</v>
      </c>
      <c r="H445" s="223" t="s">
        <v>506</v>
      </c>
      <c r="I445" s="207" t="s">
        <v>64</v>
      </c>
      <c r="J445" s="207" t="s">
        <v>64</v>
      </c>
      <c r="K445" s="207">
        <v>1987.5830340586347</v>
      </c>
      <c r="L445" s="246">
        <v>1.9875830340586346E-3</v>
      </c>
      <c r="M445" s="185"/>
      <c r="N445" s="185"/>
      <c r="O445" s="185"/>
      <c r="P445" s="185"/>
      <c r="Q445" s="185"/>
      <c r="R445" s="185"/>
      <c r="S445" s="185"/>
      <c r="T445" s="185"/>
      <c r="U445" s="185"/>
      <c r="V445" s="185"/>
      <c r="W445" s="185"/>
      <c r="X445" s="185"/>
      <c r="Y445" s="185"/>
      <c r="Z445" s="185"/>
      <c r="AA445" s="185"/>
      <c r="AB445" s="185"/>
      <c r="AC445" s="185"/>
      <c r="AD445" s="185"/>
      <c r="AE445" s="185"/>
      <c r="AF445" s="185"/>
      <c r="AG445" s="185"/>
      <c r="AH445" s="185"/>
      <c r="AI445" s="185"/>
    </row>
    <row r="446" spans="2:35" ht="24" customHeight="1">
      <c r="B446" s="214" t="s">
        <v>2067</v>
      </c>
      <c r="C446" s="207" t="s">
        <v>346</v>
      </c>
      <c r="D446" s="208" t="s">
        <v>2068</v>
      </c>
      <c r="E446" s="207" t="s">
        <v>358</v>
      </c>
      <c r="F446" s="207" t="s">
        <v>2069</v>
      </c>
      <c r="G446" s="215" t="s">
        <v>2070</v>
      </c>
      <c r="H446" s="227" t="s">
        <v>2071</v>
      </c>
      <c r="I446" s="207" t="s">
        <v>64</v>
      </c>
      <c r="J446" s="207" t="s">
        <v>64</v>
      </c>
      <c r="K446" s="207">
        <v>1973.6614792385515</v>
      </c>
      <c r="L446" s="246">
        <v>1.9736614792385514E-3</v>
      </c>
      <c r="M446" s="185"/>
      <c r="N446" s="185"/>
      <c r="O446" s="185"/>
      <c r="P446" s="185"/>
      <c r="Q446" s="185"/>
      <c r="R446" s="185"/>
      <c r="S446" s="185"/>
      <c r="T446" s="185"/>
      <c r="U446" s="185"/>
      <c r="V446" s="185"/>
      <c r="W446" s="185"/>
      <c r="X446" s="185"/>
      <c r="Y446" s="185"/>
      <c r="Z446" s="185"/>
      <c r="AA446" s="185"/>
      <c r="AB446" s="185"/>
      <c r="AC446" s="185"/>
      <c r="AD446" s="185"/>
      <c r="AE446" s="185"/>
      <c r="AF446" s="185"/>
      <c r="AG446" s="185"/>
      <c r="AH446" s="185"/>
      <c r="AI446" s="185"/>
    </row>
    <row r="447" spans="2:35" ht="24" customHeight="1">
      <c r="B447" s="214" t="s">
        <v>2072</v>
      </c>
      <c r="C447" s="207" t="s">
        <v>346</v>
      </c>
      <c r="D447" s="208" t="s">
        <v>2073</v>
      </c>
      <c r="E447" s="207" t="s">
        <v>348</v>
      </c>
      <c r="F447" s="207" t="s">
        <v>572</v>
      </c>
      <c r="G447" s="215" t="s">
        <v>2074</v>
      </c>
      <c r="H447" s="215" t="s">
        <v>2075</v>
      </c>
      <c r="I447" s="207" t="s">
        <v>64</v>
      </c>
      <c r="J447" s="207" t="s">
        <v>64</v>
      </c>
      <c r="K447" s="207">
        <v>1921.6353777902964</v>
      </c>
      <c r="L447" s="246">
        <v>1.9216353777902963E-3</v>
      </c>
      <c r="M447" s="185"/>
      <c r="N447" s="185"/>
      <c r="O447" s="185"/>
      <c r="P447" s="185"/>
      <c r="Q447" s="185"/>
      <c r="R447" s="185"/>
      <c r="S447" s="185"/>
      <c r="T447" s="185"/>
      <c r="U447" s="185"/>
      <c r="V447" s="185"/>
      <c r="W447" s="185"/>
      <c r="X447" s="185"/>
      <c r="Y447" s="185"/>
      <c r="Z447" s="185"/>
      <c r="AA447" s="185"/>
      <c r="AB447" s="185"/>
      <c r="AC447" s="185"/>
      <c r="AD447" s="185"/>
      <c r="AE447" s="185"/>
      <c r="AF447" s="185"/>
      <c r="AG447" s="185"/>
      <c r="AH447" s="185"/>
      <c r="AI447" s="185"/>
    </row>
    <row r="448" spans="2:35" ht="24" customHeight="1">
      <c r="B448" s="213" t="s">
        <v>2076</v>
      </c>
      <c r="C448" s="207" t="s">
        <v>346</v>
      </c>
      <c r="D448" s="208" t="s">
        <v>2077</v>
      </c>
      <c r="E448" s="207" t="s">
        <v>358</v>
      </c>
      <c r="F448" s="207" t="s">
        <v>1630</v>
      </c>
      <c r="G448" s="215" t="s">
        <v>2078</v>
      </c>
      <c r="H448" s="224" t="s">
        <v>506</v>
      </c>
      <c r="I448" s="207" t="s">
        <v>64</v>
      </c>
      <c r="J448" s="207" t="s">
        <v>64</v>
      </c>
      <c r="K448" s="207">
        <v>1877.48724268244</v>
      </c>
      <c r="L448" s="246">
        <v>1.8774872426824401E-3</v>
      </c>
      <c r="M448" s="185"/>
      <c r="N448" s="185"/>
      <c r="O448" s="185"/>
      <c r="P448" s="185"/>
      <c r="Q448" s="185"/>
      <c r="R448" s="185"/>
      <c r="S448" s="185"/>
      <c r="T448" s="185"/>
      <c r="U448" s="185"/>
      <c r="V448" s="185"/>
      <c r="W448" s="185"/>
      <c r="X448" s="185"/>
      <c r="Y448" s="185"/>
      <c r="Z448" s="185"/>
      <c r="AA448" s="185"/>
      <c r="AB448" s="185"/>
      <c r="AC448" s="185"/>
      <c r="AD448" s="185"/>
      <c r="AE448" s="185"/>
      <c r="AF448" s="185"/>
      <c r="AG448" s="185"/>
      <c r="AH448" s="185"/>
      <c r="AI448" s="185"/>
    </row>
    <row r="449" spans="2:35" ht="24" customHeight="1">
      <c r="B449" s="214" t="s">
        <v>2079</v>
      </c>
      <c r="C449" s="207" t="s">
        <v>346</v>
      </c>
      <c r="D449" s="208" t="s">
        <v>2080</v>
      </c>
      <c r="E449" s="207" t="s">
        <v>358</v>
      </c>
      <c r="F449" s="207" t="s">
        <v>742</v>
      </c>
      <c r="G449" s="215" t="s">
        <v>2081</v>
      </c>
      <c r="H449" s="224" t="s">
        <v>506</v>
      </c>
      <c r="I449" s="207" t="s">
        <v>64</v>
      </c>
      <c r="J449" s="207" t="s">
        <v>64</v>
      </c>
      <c r="K449" s="207">
        <v>1788.371710912377</v>
      </c>
      <c r="L449" s="246">
        <v>1.7883717109123771E-3</v>
      </c>
      <c r="M449" s="185"/>
      <c r="N449" s="185"/>
      <c r="O449" s="185"/>
      <c r="P449" s="185"/>
      <c r="Q449" s="185"/>
      <c r="R449" s="185"/>
      <c r="S449" s="185"/>
      <c r="T449" s="185"/>
      <c r="U449" s="185"/>
      <c r="V449" s="185"/>
      <c r="W449" s="185"/>
      <c r="X449" s="185"/>
      <c r="Y449" s="185"/>
      <c r="Z449" s="185"/>
      <c r="AA449" s="185"/>
      <c r="AB449" s="185"/>
      <c r="AC449" s="185"/>
      <c r="AD449" s="185"/>
      <c r="AE449" s="185"/>
      <c r="AF449" s="185"/>
      <c r="AG449" s="185"/>
      <c r="AH449" s="185"/>
      <c r="AI449" s="185"/>
    </row>
    <row r="450" spans="2:35" ht="24" customHeight="1">
      <c r="B450" s="214" t="s">
        <v>2082</v>
      </c>
      <c r="C450" s="207" t="s">
        <v>346</v>
      </c>
      <c r="D450" s="208" t="s">
        <v>2083</v>
      </c>
      <c r="E450" s="207" t="s">
        <v>358</v>
      </c>
      <c r="F450" s="207" t="s">
        <v>424</v>
      </c>
      <c r="G450" s="215" t="s">
        <v>2084</v>
      </c>
      <c r="H450" s="215" t="s">
        <v>2085</v>
      </c>
      <c r="I450" s="207" t="s">
        <v>64</v>
      </c>
      <c r="J450" s="207" t="s">
        <v>64</v>
      </c>
      <c r="K450" s="207">
        <v>1723.9487829495574</v>
      </c>
      <c r="L450" s="246">
        <v>1.7239487829495575E-3</v>
      </c>
      <c r="M450" s="185"/>
      <c r="N450" s="185"/>
      <c r="O450" s="185"/>
      <c r="P450" s="185"/>
      <c r="Q450" s="185"/>
      <c r="R450" s="185"/>
      <c r="S450" s="185"/>
      <c r="T450" s="185"/>
      <c r="U450" s="185"/>
      <c r="V450" s="185"/>
      <c r="W450" s="185"/>
      <c r="X450" s="185"/>
      <c r="Y450" s="185"/>
      <c r="Z450" s="185"/>
      <c r="AA450" s="185"/>
      <c r="AB450" s="185"/>
      <c r="AC450" s="185"/>
      <c r="AD450" s="185"/>
      <c r="AE450" s="185"/>
      <c r="AF450" s="185"/>
      <c r="AG450" s="185"/>
      <c r="AH450" s="185"/>
      <c r="AI450" s="185"/>
    </row>
    <row r="451" spans="2:35" ht="24" customHeight="1">
      <c r="B451" s="213" t="s">
        <v>2086</v>
      </c>
      <c r="C451" s="207" t="s">
        <v>346</v>
      </c>
      <c r="D451" s="208" t="s">
        <v>2087</v>
      </c>
      <c r="E451" s="207" t="s">
        <v>358</v>
      </c>
      <c r="F451" s="207" t="s">
        <v>1571</v>
      </c>
      <c r="G451" s="215" t="s">
        <v>2088</v>
      </c>
      <c r="H451" s="224" t="s">
        <v>506</v>
      </c>
      <c r="I451" s="207" t="s">
        <v>64</v>
      </c>
      <c r="J451" s="207" t="s">
        <v>64</v>
      </c>
      <c r="K451" s="207">
        <v>1713.7948031828744</v>
      </c>
      <c r="L451" s="246">
        <v>1.7137948031828744E-3</v>
      </c>
      <c r="M451" s="185"/>
      <c r="N451" s="185"/>
      <c r="O451" s="185"/>
      <c r="P451" s="185"/>
      <c r="Q451" s="185"/>
      <c r="R451" s="185"/>
      <c r="S451" s="185"/>
      <c r="T451" s="185"/>
      <c r="U451" s="185"/>
      <c r="V451" s="185"/>
      <c r="W451" s="185"/>
      <c r="X451" s="185"/>
      <c r="Y451" s="185"/>
      <c r="Z451" s="185"/>
      <c r="AA451" s="185"/>
      <c r="AB451" s="185"/>
      <c r="AC451" s="185"/>
      <c r="AD451" s="185"/>
      <c r="AE451" s="185"/>
      <c r="AF451" s="185"/>
      <c r="AG451" s="185"/>
      <c r="AH451" s="185"/>
      <c r="AI451" s="185"/>
    </row>
    <row r="452" spans="2:35" ht="24" customHeight="1">
      <c r="B452" s="214" t="s">
        <v>2089</v>
      </c>
      <c r="C452" s="207" t="s">
        <v>346</v>
      </c>
      <c r="D452" s="208" t="s">
        <v>2090</v>
      </c>
      <c r="E452" s="207" t="s">
        <v>358</v>
      </c>
      <c r="F452" s="207" t="s">
        <v>1370</v>
      </c>
      <c r="G452" s="215" t="s">
        <v>2091</v>
      </c>
      <c r="H452" s="215" t="s">
        <v>2092</v>
      </c>
      <c r="I452" s="207" t="s">
        <v>64</v>
      </c>
      <c r="J452" s="207" t="s">
        <v>64</v>
      </c>
      <c r="K452" s="207">
        <v>1663.7326479355911</v>
      </c>
      <c r="L452" s="246">
        <v>1.663732647935591E-3</v>
      </c>
      <c r="M452" s="185"/>
      <c r="N452" s="185"/>
      <c r="O452" s="185"/>
      <c r="P452" s="185"/>
      <c r="Q452" s="185"/>
      <c r="R452" s="185"/>
      <c r="S452" s="185"/>
      <c r="T452" s="185"/>
      <c r="U452" s="185"/>
      <c r="V452" s="185"/>
      <c r="W452" s="185"/>
      <c r="X452" s="185"/>
      <c r="Y452" s="185"/>
      <c r="Z452" s="185"/>
      <c r="AA452" s="185"/>
      <c r="AB452" s="185"/>
      <c r="AC452" s="185"/>
      <c r="AD452" s="185"/>
      <c r="AE452" s="185"/>
      <c r="AF452" s="185"/>
      <c r="AG452" s="185"/>
      <c r="AH452" s="185"/>
      <c r="AI452" s="185"/>
    </row>
    <row r="453" spans="2:35" ht="24" customHeight="1">
      <c r="B453" s="214" t="s">
        <v>2093</v>
      </c>
      <c r="C453" s="207" t="s">
        <v>346</v>
      </c>
      <c r="D453" s="208" t="s">
        <v>2094</v>
      </c>
      <c r="E453" s="207" t="s">
        <v>348</v>
      </c>
      <c r="F453" s="207" t="s">
        <v>419</v>
      </c>
      <c r="G453" s="215" t="s">
        <v>2095</v>
      </c>
      <c r="H453" s="224" t="s">
        <v>506</v>
      </c>
      <c r="I453" s="207" t="s">
        <v>64</v>
      </c>
      <c r="J453" s="207" t="s">
        <v>64</v>
      </c>
      <c r="K453" s="207">
        <v>1626.7211229256154</v>
      </c>
      <c r="L453" s="246">
        <v>1.6267211229256155E-3</v>
      </c>
      <c r="M453" s="185"/>
      <c r="N453" s="185"/>
      <c r="O453" s="185"/>
      <c r="P453" s="185"/>
      <c r="Q453" s="185"/>
      <c r="R453" s="185"/>
      <c r="S453" s="185"/>
      <c r="T453" s="185"/>
      <c r="U453" s="185"/>
      <c r="V453" s="185"/>
      <c r="W453" s="185"/>
      <c r="X453" s="185"/>
      <c r="Y453" s="185"/>
      <c r="Z453" s="185"/>
      <c r="AA453" s="185"/>
      <c r="AB453" s="185"/>
      <c r="AC453" s="185"/>
      <c r="AD453" s="185"/>
      <c r="AE453" s="185"/>
      <c r="AF453" s="185"/>
      <c r="AG453" s="185"/>
      <c r="AH453" s="185"/>
      <c r="AI453" s="185"/>
    </row>
    <row r="454" spans="2:35" ht="24" customHeight="1">
      <c r="B454" s="213" t="s">
        <v>2096</v>
      </c>
      <c r="C454" s="207" t="s">
        <v>346</v>
      </c>
      <c r="D454" s="208" t="s">
        <v>2097</v>
      </c>
      <c r="E454" s="207" t="s">
        <v>358</v>
      </c>
      <c r="F454" s="207" t="s">
        <v>1124</v>
      </c>
      <c r="G454" s="215" t="s">
        <v>2098</v>
      </c>
      <c r="H454" s="227" t="s">
        <v>2099</v>
      </c>
      <c r="I454" s="207" t="s">
        <v>64</v>
      </c>
      <c r="J454" s="207" t="s">
        <v>64</v>
      </c>
      <c r="K454" s="207">
        <v>1526.8807360983967</v>
      </c>
      <c r="L454" s="246">
        <v>1.5268807360983966E-3</v>
      </c>
      <c r="M454" s="185"/>
      <c r="N454" s="185"/>
      <c r="O454" s="185"/>
      <c r="P454" s="185"/>
      <c r="Q454" s="185"/>
      <c r="R454" s="185"/>
      <c r="S454" s="185"/>
      <c r="T454" s="185"/>
      <c r="U454" s="185"/>
      <c r="V454" s="185"/>
      <c r="W454" s="185"/>
      <c r="X454" s="185"/>
      <c r="Y454" s="185"/>
      <c r="Z454" s="185"/>
      <c r="AA454" s="185"/>
      <c r="AB454" s="185"/>
      <c r="AC454" s="185"/>
      <c r="AD454" s="185"/>
      <c r="AE454" s="185"/>
      <c r="AF454" s="185"/>
      <c r="AG454" s="185"/>
      <c r="AH454" s="185"/>
      <c r="AI454" s="185"/>
    </row>
    <row r="455" spans="2:35" ht="24" customHeight="1">
      <c r="B455" s="213" t="s">
        <v>2100</v>
      </c>
      <c r="C455" s="207" t="s">
        <v>346</v>
      </c>
      <c r="D455" s="208" t="s">
        <v>2101</v>
      </c>
      <c r="E455" s="207" t="s">
        <v>358</v>
      </c>
      <c r="F455" s="207" t="s">
        <v>2102</v>
      </c>
      <c r="G455" s="215" t="s">
        <v>2103</v>
      </c>
      <c r="H455" s="215" t="s">
        <v>2104</v>
      </c>
      <c r="I455" s="207" t="s">
        <v>64</v>
      </c>
      <c r="J455" s="207" t="s">
        <v>64</v>
      </c>
      <c r="K455" s="207">
        <v>1520.2990399737107</v>
      </c>
      <c r="L455" s="246">
        <v>1.5202990399737107E-3</v>
      </c>
      <c r="M455" s="185"/>
      <c r="N455" s="185"/>
      <c r="O455" s="185"/>
      <c r="P455" s="185"/>
      <c r="Q455" s="185"/>
      <c r="R455" s="185"/>
      <c r="S455" s="185"/>
      <c r="T455" s="185"/>
      <c r="U455" s="185"/>
      <c r="V455" s="185"/>
      <c r="W455" s="185"/>
      <c r="X455" s="185"/>
      <c r="Y455" s="185"/>
      <c r="Z455" s="185"/>
      <c r="AA455" s="185"/>
      <c r="AB455" s="185"/>
      <c r="AC455" s="185"/>
      <c r="AD455" s="185"/>
      <c r="AE455" s="185"/>
      <c r="AF455" s="185"/>
      <c r="AG455" s="185"/>
      <c r="AH455" s="185"/>
      <c r="AI455" s="185"/>
    </row>
    <row r="456" spans="2:35" ht="24" customHeight="1">
      <c r="B456" s="214" t="s">
        <v>2105</v>
      </c>
      <c r="C456" s="207" t="s">
        <v>346</v>
      </c>
      <c r="D456" s="208" t="s">
        <v>2106</v>
      </c>
      <c r="E456" s="207" t="s">
        <v>789</v>
      </c>
      <c r="F456" s="207" t="s">
        <v>2107</v>
      </c>
      <c r="G456" s="215" t="s">
        <v>2108</v>
      </c>
      <c r="H456" s="215" t="s">
        <v>2109</v>
      </c>
      <c r="I456" s="207" t="s">
        <v>64</v>
      </c>
      <c r="J456" s="207" t="s">
        <v>64</v>
      </c>
      <c r="K456" s="207">
        <v>1511.5930333544584</v>
      </c>
      <c r="L456" s="246">
        <v>1.5115930333544584E-3</v>
      </c>
      <c r="M456" s="185"/>
      <c r="N456" s="185"/>
      <c r="O456" s="185"/>
      <c r="P456" s="185"/>
      <c r="Q456" s="185"/>
      <c r="R456" s="185"/>
      <c r="S456" s="185"/>
      <c r="T456" s="185"/>
      <c r="U456" s="185"/>
      <c r="V456" s="185"/>
      <c r="W456" s="185"/>
      <c r="X456" s="185"/>
      <c r="Y456" s="185"/>
      <c r="Z456" s="185"/>
      <c r="AA456" s="185"/>
      <c r="AB456" s="185"/>
      <c r="AC456" s="185"/>
      <c r="AD456" s="185"/>
      <c r="AE456" s="185"/>
      <c r="AF456" s="185"/>
      <c r="AG456" s="185"/>
      <c r="AH456" s="185"/>
      <c r="AI456" s="185"/>
    </row>
    <row r="457" spans="2:35" ht="24" customHeight="1">
      <c r="B457" s="214" t="s">
        <v>2110</v>
      </c>
      <c r="C457" s="207" t="s">
        <v>346</v>
      </c>
      <c r="D457" s="208" t="s">
        <v>2111</v>
      </c>
      <c r="E457" s="207" t="s">
        <v>358</v>
      </c>
      <c r="F457" s="207" t="s">
        <v>1324</v>
      </c>
      <c r="G457" s="215" t="s">
        <v>2112</v>
      </c>
      <c r="H457" s="215" t="s">
        <v>2113</v>
      </c>
      <c r="I457" s="207" t="s">
        <v>64</v>
      </c>
      <c r="J457" s="207" t="s">
        <v>64</v>
      </c>
      <c r="K457" s="207">
        <v>1509.2880783043449</v>
      </c>
      <c r="L457" s="246">
        <v>1.5092880783043449E-3</v>
      </c>
      <c r="M457" s="185"/>
      <c r="N457" s="185"/>
      <c r="O457" s="185"/>
      <c r="P457" s="185"/>
      <c r="Q457" s="185"/>
      <c r="R457" s="185"/>
      <c r="S457" s="185"/>
      <c r="T457" s="185"/>
      <c r="U457" s="185"/>
      <c r="V457" s="185"/>
      <c r="W457" s="185"/>
      <c r="X457" s="185"/>
      <c r="Y457" s="185"/>
      <c r="Z457" s="185"/>
      <c r="AA457" s="185"/>
      <c r="AB457" s="185"/>
      <c r="AC457" s="185"/>
      <c r="AD457" s="185"/>
      <c r="AE457" s="185"/>
      <c r="AF457" s="185"/>
      <c r="AG457" s="185"/>
      <c r="AH457" s="185"/>
      <c r="AI457" s="185"/>
    </row>
    <row r="458" spans="2:35" ht="24" customHeight="1">
      <c r="B458" s="214" t="s">
        <v>2114</v>
      </c>
      <c r="C458" s="207" t="s">
        <v>346</v>
      </c>
      <c r="D458" s="208" t="s">
        <v>2115</v>
      </c>
      <c r="E458" s="207" t="s">
        <v>358</v>
      </c>
      <c r="F458" s="207" t="s">
        <v>2116</v>
      </c>
      <c r="G458" s="215" t="s">
        <v>2117</v>
      </c>
      <c r="H458" s="215" t="s">
        <v>2118</v>
      </c>
      <c r="I458" s="207" t="s">
        <v>64</v>
      </c>
      <c r="J458" s="207" t="s">
        <v>64</v>
      </c>
      <c r="K458" s="207">
        <v>1481.140999460132</v>
      </c>
      <c r="L458" s="246">
        <v>1.481140999460132E-3</v>
      </c>
      <c r="M458" s="185"/>
      <c r="N458" s="185"/>
      <c r="O458" s="185"/>
      <c r="P458" s="185"/>
      <c r="Q458" s="185"/>
      <c r="R458" s="185"/>
      <c r="S458" s="185"/>
      <c r="T458" s="185"/>
      <c r="U458" s="185"/>
      <c r="V458" s="185"/>
      <c r="W458" s="185"/>
      <c r="X458" s="185"/>
      <c r="Y458" s="185"/>
      <c r="Z458" s="185"/>
      <c r="AA458" s="185"/>
      <c r="AB458" s="185"/>
      <c r="AC458" s="185"/>
      <c r="AD458" s="185"/>
      <c r="AE458" s="185"/>
      <c r="AF458" s="185"/>
      <c r="AG458" s="185"/>
      <c r="AH458" s="185"/>
      <c r="AI458" s="185"/>
    </row>
    <row r="459" spans="2:35" ht="24" customHeight="1">
      <c r="B459" s="214" t="s">
        <v>2119</v>
      </c>
      <c r="C459" s="207" t="s">
        <v>346</v>
      </c>
      <c r="D459" s="208" t="s">
        <v>2120</v>
      </c>
      <c r="E459" s="207" t="s">
        <v>358</v>
      </c>
      <c r="F459" s="207" t="s">
        <v>2121</v>
      </c>
      <c r="G459" s="215" t="s">
        <v>2122</v>
      </c>
      <c r="H459" s="227" t="s">
        <v>2123</v>
      </c>
      <c r="I459" s="207" t="s">
        <v>64</v>
      </c>
      <c r="J459" s="207" t="s">
        <v>64</v>
      </c>
      <c r="K459" s="207">
        <v>1421.3506091120344</v>
      </c>
      <c r="L459" s="246">
        <v>1.4213506091120343E-3</v>
      </c>
      <c r="M459" s="185"/>
      <c r="N459" s="185"/>
      <c r="O459" s="185"/>
      <c r="P459" s="185"/>
      <c r="Q459" s="185"/>
      <c r="R459" s="185"/>
      <c r="S459" s="185"/>
      <c r="T459" s="185"/>
      <c r="U459" s="185"/>
      <c r="V459" s="185"/>
      <c r="W459" s="185"/>
      <c r="X459" s="185"/>
      <c r="Y459" s="185"/>
      <c r="Z459" s="185"/>
      <c r="AA459" s="185"/>
      <c r="AB459" s="185"/>
      <c r="AC459" s="185"/>
      <c r="AD459" s="185"/>
      <c r="AE459" s="185"/>
      <c r="AF459" s="185"/>
      <c r="AG459" s="185"/>
      <c r="AH459" s="185"/>
      <c r="AI459" s="185"/>
    </row>
    <row r="460" spans="2:35" ht="24" customHeight="1">
      <c r="B460" s="214" t="s">
        <v>2124</v>
      </c>
      <c r="C460" s="207" t="s">
        <v>346</v>
      </c>
      <c r="D460" s="208" t="s">
        <v>2125</v>
      </c>
      <c r="E460" s="207" t="s">
        <v>358</v>
      </c>
      <c r="F460" s="207" t="s">
        <v>2126</v>
      </c>
      <c r="G460" s="215" t="s">
        <v>2127</v>
      </c>
      <c r="H460" s="227" t="s">
        <v>2128</v>
      </c>
      <c r="I460" s="207" t="s">
        <v>64</v>
      </c>
      <c r="J460" s="207" t="s">
        <v>64</v>
      </c>
      <c r="K460" s="207">
        <v>1416.0927634204163</v>
      </c>
      <c r="L460" s="246">
        <v>1.4160927634204164E-3</v>
      </c>
      <c r="M460" s="185"/>
      <c r="N460" s="185"/>
      <c r="O460" s="185"/>
      <c r="P460" s="185"/>
      <c r="Q460" s="185"/>
      <c r="R460" s="185"/>
      <c r="S460" s="185"/>
      <c r="T460" s="185"/>
      <c r="U460" s="185"/>
      <c r="V460" s="185"/>
      <c r="W460" s="185"/>
      <c r="X460" s="185"/>
      <c r="Y460" s="185"/>
      <c r="Z460" s="185"/>
      <c r="AA460" s="185"/>
      <c r="AB460" s="185"/>
      <c r="AC460" s="185"/>
      <c r="AD460" s="185"/>
      <c r="AE460" s="185"/>
      <c r="AF460" s="185"/>
      <c r="AG460" s="185"/>
      <c r="AH460" s="185"/>
      <c r="AI460" s="185"/>
    </row>
    <row r="461" spans="2:35" ht="24" customHeight="1">
      <c r="B461" s="214" t="s">
        <v>2129</v>
      </c>
      <c r="C461" s="207" t="s">
        <v>346</v>
      </c>
      <c r="D461" s="208" t="s">
        <v>2130</v>
      </c>
      <c r="E461" s="207" t="s">
        <v>358</v>
      </c>
      <c r="F461" s="207" t="s">
        <v>2131</v>
      </c>
      <c r="G461" s="215" t="s">
        <v>2132</v>
      </c>
      <c r="H461" s="227" t="s">
        <v>2133</v>
      </c>
      <c r="I461" s="207" t="s">
        <v>64</v>
      </c>
      <c r="J461" s="207" t="s">
        <v>64</v>
      </c>
      <c r="K461" s="207">
        <v>1382.8952890641503</v>
      </c>
      <c r="L461" s="246">
        <v>1.3828952890641503E-3</v>
      </c>
      <c r="M461" s="185"/>
      <c r="N461" s="185"/>
      <c r="O461" s="185"/>
      <c r="P461" s="185"/>
      <c r="Q461" s="185"/>
      <c r="R461" s="185"/>
      <c r="S461" s="185"/>
      <c r="T461" s="185"/>
      <c r="U461" s="185"/>
      <c r="V461" s="185"/>
      <c r="W461" s="185"/>
      <c r="X461" s="185"/>
      <c r="Y461" s="185"/>
      <c r="Z461" s="185"/>
      <c r="AA461" s="185"/>
      <c r="AB461" s="185"/>
      <c r="AC461" s="185"/>
      <c r="AD461" s="185"/>
      <c r="AE461" s="185"/>
      <c r="AF461" s="185"/>
      <c r="AG461" s="185"/>
      <c r="AH461" s="185"/>
      <c r="AI461" s="185"/>
    </row>
    <row r="462" spans="2:35" ht="24" customHeight="1">
      <c r="B462" s="214" t="s">
        <v>2134</v>
      </c>
      <c r="C462" s="207" t="s">
        <v>346</v>
      </c>
      <c r="D462" s="208" t="s">
        <v>2135</v>
      </c>
      <c r="E462" s="207" t="s">
        <v>358</v>
      </c>
      <c r="F462" s="207" t="s">
        <v>2136</v>
      </c>
      <c r="G462" s="215" t="s">
        <v>2137</v>
      </c>
      <c r="H462" s="215" t="s">
        <v>2138</v>
      </c>
      <c r="I462" s="207" t="s">
        <v>64</v>
      </c>
      <c r="J462" s="207" t="s">
        <v>64</v>
      </c>
      <c r="K462" s="207">
        <v>1360.5591155552424</v>
      </c>
      <c r="L462" s="246">
        <v>1.3605591155552424E-3</v>
      </c>
      <c r="M462" s="185"/>
      <c r="N462" s="185"/>
      <c r="O462" s="185"/>
      <c r="P462" s="185"/>
      <c r="Q462" s="185"/>
      <c r="R462" s="185"/>
      <c r="S462" s="185"/>
      <c r="T462" s="185"/>
      <c r="U462" s="185"/>
      <c r="V462" s="185"/>
      <c r="W462" s="185"/>
      <c r="X462" s="185"/>
      <c r="Y462" s="185"/>
      <c r="Z462" s="185"/>
      <c r="AA462" s="185"/>
      <c r="AB462" s="185"/>
      <c r="AC462" s="185"/>
      <c r="AD462" s="185"/>
      <c r="AE462" s="185"/>
      <c r="AF462" s="185"/>
      <c r="AG462" s="185"/>
      <c r="AH462" s="185"/>
      <c r="AI462" s="185"/>
    </row>
    <row r="463" spans="2:35" ht="24" customHeight="1">
      <c r="B463" s="214" t="s">
        <v>2139</v>
      </c>
      <c r="C463" s="207" t="s">
        <v>346</v>
      </c>
      <c r="D463" s="208" t="s">
        <v>2140</v>
      </c>
      <c r="E463" s="207" t="s">
        <v>348</v>
      </c>
      <c r="F463" s="207" t="s">
        <v>572</v>
      </c>
      <c r="G463" s="215" t="s">
        <v>2141</v>
      </c>
      <c r="H463" s="215" t="s">
        <v>2142</v>
      </c>
      <c r="I463" s="207" t="s">
        <v>64</v>
      </c>
      <c r="J463" s="207" t="s">
        <v>64</v>
      </c>
      <c r="K463" s="207">
        <v>1334.6494847780671</v>
      </c>
      <c r="L463" s="246">
        <v>1.3346494847780671E-3</v>
      </c>
      <c r="M463" s="185"/>
      <c r="N463" s="185"/>
      <c r="O463" s="185"/>
      <c r="P463" s="185"/>
      <c r="Q463" s="185"/>
      <c r="R463" s="185"/>
      <c r="S463" s="185"/>
      <c r="T463" s="185"/>
      <c r="U463" s="185"/>
      <c r="V463" s="185"/>
      <c r="W463" s="185"/>
      <c r="X463" s="185"/>
      <c r="Y463" s="185"/>
      <c r="Z463" s="185"/>
      <c r="AA463" s="185"/>
      <c r="AB463" s="185"/>
      <c r="AC463" s="185"/>
      <c r="AD463" s="185"/>
      <c r="AE463" s="185"/>
      <c r="AF463" s="185"/>
      <c r="AG463" s="185"/>
      <c r="AH463" s="185"/>
      <c r="AI463" s="185"/>
    </row>
    <row r="464" spans="2:35" ht="24" customHeight="1">
      <c r="B464" s="214" t="s">
        <v>2143</v>
      </c>
      <c r="C464" s="207" t="s">
        <v>346</v>
      </c>
      <c r="D464" s="208" t="s">
        <v>2144</v>
      </c>
      <c r="E464" s="207" t="s">
        <v>741</v>
      </c>
      <c r="F464" s="207" t="s">
        <v>2145</v>
      </c>
      <c r="G464" s="215" t="s">
        <v>2146</v>
      </c>
      <c r="H464" s="215" t="s">
        <v>2147</v>
      </c>
      <c r="I464" s="207" t="s">
        <v>64</v>
      </c>
      <c r="J464" s="207" t="s">
        <v>64</v>
      </c>
      <c r="K464" s="207">
        <v>1296.9603079595333</v>
      </c>
      <c r="L464" s="246">
        <v>1.2969603079595333E-3</v>
      </c>
      <c r="M464" s="185"/>
      <c r="N464" s="185"/>
      <c r="O464" s="185"/>
      <c r="P464" s="185"/>
      <c r="Q464" s="185"/>
      <c r="R464" s="185"/>
      <c r="S464" s="185"/>
      <c r="T464" s="185"/>
      <c r="U464" s="185"/>
      <c r="V464" s="185"/>
      <c r="W464" s="185"/>
      <c r="X464" s="185"/>
      <c r="Y464" s="185"/>
      <c r="Z464" s="185"/>
      <c r="AA464" s="185"/>
      <c r="AB464" s="185"/>
      <c r="AC464" s="185"/>
      <c r="AD464" s="185"/>
      <c r="AE464" s="185"/>
      <c r="AF464" s="185"/>
      <c r="AG464" s="185"/>
      <c r="AH464" s="185"/>
      <c r="AI464" s="185"/>
    </row>
    <row r="465" spans="2:35" ht="24" customHeight="1">
      <c r="B465" s="241" t="s">
        <v>2148</v>
      </c>
      <c r="C465" s="207" t="s">
        <v>346</v>
      </c>
      <c r="D465" s="208" t="s">
        <v>2149</v>
      </c>
      <c r="E465" s="207" t="s">
        <v>358</v>
      </c>
      <c r="F465" s="229" t="s">
        <v>2056</v>
      </c>
      <c r="G465" s="227" t="s">
        <v>2150</v>
      </c>
      <c r="H465" s="227" t="s">
        <v>2151</v>
      </c>
      <c r="I465" s="207" t="s">
        <v>64</v>
      </c>
      <c r="J465" s="207" t="s">
        <v>64</v>
      </c>
      <c r="K465" s="207">
        <v>1253.5431777104898</v>
      </c>
      <c r="L465" s="246">
        <v>1.2535431777104897E-3</v>
      </c>
      <c r="M465" s="185"/>
      <c r="N465" s="185"/>
      <c r="O465" s="185"/>
      <c r="P465" s="185"/>
      <c r="Q465" s="185"/>
      <c r="R465" s="185"/>
      <c r="S465" s="185"/>
      <c r="T465" s="185"/>
      <c r="U465" s="185"/>
      <c r="V465" s="185"/>
      <c r="W465" s="185"/>
      <c r="X465" s="185"/>
      <c r="Y465" s="185"/>
      <c r="Z465" s="185"/>
      <c r="AA465" s="185"/>
      <c r="AB465" s="185"/>
      <c r="AC465" s="185"/>
      <c r="AD465" s="185"/>
      <c r="AE465" s="185"/>
      <c r="AF465" s="185"/>
      <c r="AG465" s="185"/>
      <c r="AH465" s="185"/>
      <c r="AI465" s="185"/>
    </row>
    <row r="466" spans="2:35" ht="24" customHeight="1">
      <c r="B466" s="213" t="s">
        <v>2152</v>
      </c>
      <c r="C466" s="207" t="s">
        <v>346</v>
      </c>
      <c r="D466" s="208" t="s">
        <v>2153</v>
      </c>
      <c r="E466" s="207" t="s">
        <v>358</v>
      </c>
      <c r="F466" s="207" t="s">
        <v>2154</v>
      </c>
      <c r="G466" s="215" t="s">
        <v>2155</v>
      </c>
      <c r="H466" s="227" t="s">
        <v>2156</v>
      </c>
      <c r="I466" s="207" t="s">
        <v>64</v>
      </c>
      <c r="J466" s="207" t="s">
        <v>64</v>
      </c>
      <c r="K466" s="207">
        <v>1243.3540830457946</v>
      </c>
      <c r="L466" s="246">
        <v>1.2433540830457945E-3</v>
      </c>
      <c r="M466" s="185"/>
      <c r="N466" s="185"/>
      <c r="O466" s="185"/>
      <c r="P466" s="185"/>
      <c r="Q466" s="185"/>
      <c r="R466" s="185"/>
      <c r="S466" s="185"/>
      <c r="T466" s="185"/>
      <c r="U466" s="185"/>
      <c r="V466" s="185"/>
      <c r="W466" s="185"/>
      <c r="X466" s="185"/>
      <c r="Y466" s="185"/>
      <c r="Z466" s="185"/>
      <c r="AA466" s="185"/>
      <c r="AB466" s="185"/>
      <c r="AC466" s="185"/>
      <c r="AD466" s="185"/>
      <c r="AE466" s="185"/>
      <c r="AF466" s="185"/>
      <c r="AG466" s="185"/>
      <c r="AH466" s="185"/>
      <c r="AI466" s="185"/>
    </row>
    <row r="467" spans="2:35" ht="24" customHeight="1">
      <c r="B467" s="214" t="s">
        <v>2157</v>
      </c>
      <c r="C467" s="207" t="s">
        <v>346</v>
      </c>
      <c r="D467" s="208" t="s">
        <v>2158</v>
      </c>
      <c r="E467" s="207" t="s">
        <v>741</v>
      </c>
      <c r="F467" s="207" t="s">
        <v>2056</v>
      </c>
      <c r="G467" s="215" t="s">
        <v>2159</v>
      </c>
      <c r="H467" s="215" t="s">
        <v>2160</v>
      </c>
      <c r="I467" s="207" t="s">
        <v>64</v>
      </c>
      <c r="J467" s="207" t="s">
        <v>64</v>
      </c>
      <c r="K467" s="207">
        <v>1209.2579865267703</v>
      </c>
      <c r="L467" s="246">
        <v>1.2092579865267703E-3</v>
      </c>
      <c r="M467" s="185"/>
      <c r="N467" s="185"/>
      <c r="O467" s="185"/>
      <c r="P467" s="185"/>
      <c r="Q467" s="185"/>
      <c r="R467" s="185"/>
      <c r="S467" s="185"/>
      <c r="T467" s="185"/>
      <c r="U467" s="185"/>
      <c r="V467" s="185"/>
      <c r="W467" s="185"/>
      <c r="X467" s="185"/>
      <c r="Y467" s="185"/>
      <c r="Z467" s="185"/>
      <c r="AA467" s="185"/>
      <c r="AB467" s="185"/>
      <c r="AC467" s="185"/>
      <c r="AD467" s="185"/>
      <c r="AE467" s="185"/>
      <c r="AF467" s="185"/>
      <c r="AG467" s="185"/>
      <c r="AH467" s="185"/>
      <c r="AI467" s="185"/>
    </row>
    <row r="468" spans="2:35" ht="24" customHeight="1">
      <c r="B468" s="214" t="s">
        <v>2161</v>
      </c>
      <c r="C468" s="207" t="s">
        <v>346</v>
      </c>
      <c r="D468" s="208" t="s">
        <v>2162</v>
      </c>
      <c r="E468" s="207" t="s">
        <v>358</v>
      </c>
      <c r="F468" s="207" t="s">
        <v>1816</v>
      </c>
      <c r="G468" s="215" t="s">
        <v>2163</v>
      </c>
      <c r="H468" s="224" t="s">
        <v>506</v>
      </c>
      <c r="I468" s="207" t="s">
        <v>64</v>
      </c>
      <c r="J468" s="207" t="s">
        <v>64</v>
      </c>
      <c r="K468" s="207">
        <v>1128.9416238293077</v>
      </c>
      <c r="L468" s="246">
        <v>1.1289416238293077E-3</v>
      </c>
      <c r="M468" s="185"/>
      <c r="N468" s="185"/>
      <c r="O468" s="185"/>
      <c r="P468" s="185"/>
      <c r="Q468" s="185"/>
      <c r="R468" s="185"/>
      <c r="S468" s="185"/>
      <c r="T468" s="185"/>
      <c r="U468" s="185"/>
      <c r="V468" s="185"/>
      <c r="W468" s="185"/>
      <c r="X468" s="185"/>
      <c r="Y468" s="185"/>
      <c r="Z468" s="185"/>
      <c r="AA468" s="185"/>
      <c r="AB468" s="185"/>
      <c r="AC468" s="185"/>
      <c r="AD468" s="185"/>
      <c r="AE468" s="185"/>
      <c r="AF468" s="185"/>
      <c r="AG468" s="185"/>
      <c r="AH468" s="185"/>
      <c r="AI468" s="185"/>
    </row>
    <row r="469" spans="2:35" ht="24" customHeight="1">
      <c r="B469" s="214" t="s">
        <v>2164</v>
      </c>
      <c r="C469" s="207" t="s">
        <v>346</v>
      </c>
      <c r="D469" s="208" t="s">
        <v>2165</v>
      </c>
      <c r="E469" s="207" t="s">
        <v>1910</v>
      </c>
      <c r="F469" s="207" t="s">
        <v>2166</v>
      </c>
      <c r="G469" s="215" t="s">
        <v>2167</v>
      </c>
      <c r="H469" s="224" t="s">
        <v>506</v>
      </c>
      <c r="I469" s="207" t="s">
        <v>64</v>
      </c>
      <c r="J469" s="207" t="s">
        <v>64</v>
      </c>
      <c r="K469" s="207">
        <v>1107.3234279276105</v>
      </c>
      <c r="L469" s="246">
        <v>1.1073234279276106E-3</v>
      </c>
      <c r="M469" s="185"/>
      <c r="N469" s="185"/>
      <c r="O469" s="185"/>
      <c r="P469" s="185"/>
      <c r="Q469" s="185"/>
      <c r="R469" s="185"/>
      <c r="S469" s="185"/>
      <c r="T469" s="185"/>
      <c r="U469" s="185"/>
      <c r="V469" s="185"/>
      <c r="W469" s="185"/>
      <c r="X469" s="185"/>
      <c r="Y469" s="185"/>
      <c r="Z469" s="185"/>
      <c r="AA469" s="185"/>
      <c r="AB469" s="185"/>
      <c r="AC469" s="185"/>
      <c r="AD469" s="185"/>
      <c r="AE469" s="185"/>
      <c r="AF469" s="185"/>
      <c r="AG469" s="185"/>
      <c r="AH469" s="185"/>
      <c r="AI469" s="185"/>
    </row>
    <row r="470" spans="2:35" ht="24" customHeight="1">
      <c r="B470" s="214" t="s">
        <v>2168</v>
      </c>
      <c r="C470" s="207" t="s">
        <v>346</v>
      </c>
      <c r="D470" s="208" t="s">
        <v>2169</v>
      </c>
      <c r="E470" s="207" t="s">
        <v>358</v>
      </c>
      <c r="F470" s="207" t="s">
        <v>2056</v>
      </c>
      <c r="G470" s="215" t="s">
        <v>2170</v>
      </c>
      <c r="H470" s="215" t="s">
        <v>2171</v>
      </c>
      <c r="I470" s="207" t="s">
        <v>64</v>
      </c>
      <c r="J470" s="207" t="s">
        <v>64</v>
      </c>
      <c r="K470" s="207">
        <v>1092.3549984742856</v>
      </c>
      <c r="L470" s="246">
        <v>1.0923549984742857E-3</v>
      </c>
      <c r="M470" s="185"/>
      <c r="N470" s="185"/>
      <c r="O470" s="185"/>
      <c r="P470" s="185"/>
      <c r="Q470" s="185"/>
      <c r="R470" s="185"/>
      <c r="S470" s="185"/>
      <c r="T470" s="185"/>
      <c r="U470" s="185"/>
      <c r="V470" s="185"/>
      <c r="W470" s="185"/>
      <c r="X470" s="185"/>
      <c r="Y470" s="185"/>
      <c r="Z470" s="185"/>
      <c r="AA470" s="185"/>
      <c r="AB470" s="185"/>
      <c r="AC470" s="185"/>
      <c r="AD470" s="185"/>
      <c r="AE470" s="185"/>
      <c r="AF470" s="185"/>
      <c r="AG470" s="185"/>
      <c r="AH470" s="185"/>
      <c r="AI470" s="185"/>
    </row>
    <row r="471" spans="2:35" ht="24" customHeight="1">
      <c r="B471" s="213" t="s">
        <v>2172</v>
      </c>
      <c r="C471" s="207" t="s">
        <v>346</v>
      </c>
      <c r="D471" s="208" t="s">
        <v>2173</v>
      </c>
      <c r="E471" s="207" t="s">
        <v>348</v>
      </c>
      <c r="F471" s="207" t="s">
        <v>572</v>
      </c>
      <c r="G471" s="215" t="s">
        <v>2174</v>
      </c>
      <c r="H471" s="223" t="s">
        <v>506</v>
      </c>
      <c r="I471" s="207" t="s">
        <v>64</v>
      </c>
      <c r="J471" s="207" t="s">
        <v>64</v>
      </c>
      <c r="K471" s="207">
        <v>1079.9685468159519</v>
      </c>
      <c r="L471" s="246">
        <v>1.0799685468159518E-3</v>
      </c>
      <c r="M471" s="185"/>
      <c r="N471" s="185"/>
      <c r="O471" s="185"/>
      <c r="P471" s="185"/>
      <c r="Q471" s="185"/>
      <c r="R471" s="185"/>
      <c r="S471" s="185"/>
      <c r="T471" s="185"/>
      <c r="U471" s="185"/>
      <c r="V471" s="185"/>
      <c r="W471" s="185"/>
      <c r="X471" s="185"/>
      <c r="Y471" s="185"/>
      <c r="Z471" s="185"/>
      <c r="AA471" s="185"/>
      <c r="AB471" s="185"/>
      <c r="AC471" s="185"/>
      <c r="AD471" s="185"/>
      <c r="AE471" s="185"/>
      <c r="AF471" s="185"/>
      <c r="AG471" s="185"/>
      <c r="AH471" s="185"/>
      <c r="AI471" s="185"/>
    </row>
    <row r="472" spans="2:35" ht="24" customHeight="1">
      <c r="B472" s="214" t="s">
        <v>2175</v>
      </c>
      <c r="C472" s="207" t="s">
        <v>346</v>
      </c>
      <c r="D472" s="208" t="s">
        <v>2176</v>
      </c>
      <c r="E472" s="207" t="s">
        <v>476</v>
      </c>
      <c r="F472" s="207" t="s">
        <v>1249</v>
      </c>
      <c r="G472" s="215" t="s">
        <v>2177</v>
      </c>
      <c r="H472" s="224" t="s">
        <v>506</v>
      </c>
      <c r="I472" s="207" t="s">
        <v>64</v>
      </c>
      <c r="J472" s="207" t="s">
        <v>64</v>
      </c>
      <c r="K472" s="207">
        <v>1053.7515667910707</v>
      </c>
      <c r="L472" s="246">
        <v>1.0537515667910706E-3</v>
      </c>
      <c r="M472" s="185"/>
      <c r="N472" s="185"/>
      <c r="O472" s="185"/>
      <c r="P472" s="185"/>
      <c r="Q472" s="185"/>
      <c r="R472" s="185"/>
      <c r="S472" s="185"/>
      <c r="T472" s="185"/>
      <c r="U472" s="185"/>
      <c r="V472" s="185"/>
      <c r="W472" s="185"/>
      <c r="X472" s="185"/>
      <c r="Y472" s="185"/>
      <c r="Z472" s="185"/>
      <c r="AA472" s="185"/>
      <c r="AB472" s="185"/>
      <c r="AC472" s="185"/>
      <c r="AD472" s="185"/>
      <c r="AE472" s="185"/>
      <c r="AF472" s="185"/>
      <c r="AG472" s="185"/>
      <c r="AH472" s="185"/>
      <c r="AI472" s="185"/>
    </row>
    <row r="473" spans="2:35" ht="24" customHeight="1">
      <c r="B473" s="214" t="s">
        <v>2178</v>
      </c>
      <c r="C473" s="207" t="s">
        <v>346</v>
      </c>
      <c r="D473" s="208" t="s">
        <v>2179</v>
      </c>
      <c r="E473" s="207" t="s">
        <v>741</v>
      </c>
      <c r="F473" s="207" t="s">
        <v>1669</v>
      </c>
      <c r="G473" s="215" t="s">
        <v>2180</v>
      </c>
      <c r="H473" s="223" t="s">
        <v>506</v>
      </c>
      <c r="I473" s="207" t="s">
        <v>64</v>
      </c>
      <c r="J473" s="207" t="s">
        <v>64</v>
      </c>
      <c r="K473" s="207">
        <v>1039.3070910499259</v>
      </c>
      <c r="L473" s="246">
        <v>1.039307091049926E-3</v>
      </c>
      <c r="M473" s="185"/>
      <c r="N473" s="185"/>
      <c r="O473" s="185"/>
      <c r="P473" s="185"/>
      <c r="Q473" s="185"/>
      <c r="R473" s="185"/>
      <c r="S473" s="185"/>
      <c r="T473" s="185"/>
      <c r="U473" s="185"/>
      <c r="V473" s="185"/>
      <c r="W473" s="185"/>
      <c r="X473" s="185"/>
      <c r="Y473" s="185"/>
      <c r="Z473" s="185"/>
      <c r="AA473" s="185"/>
      <c r="AB473" s="185"/>
      <c r="AC473" s="185"/>
      <c r="AD473" s="185"/>
      <c r="AE473" s="185"/>
      <c r="AF473" s="185"/>
      <c r="AG473" s="185"/>
      <c r="AH473" s="185"/>
      <c r="AI473" s="185"/>
    </row>
    <row r="474" spans="2:35" ht="24" customHeight="1">
      <c r="B474" s="214" t="s">
        <v>2181</v>
      </c>
      <c r="C474" s="207" t="s">
        <v>346</v>
      </c>
      <c r="D474" s="208" t="s">
        <v>2182</v>
      </c>
      <c r="E474" s="207" t="s">
        <v>1167</v>
      </c>
      <c r="F474" s="207" t="s">
        <v>824</v>
      </c>
      <c r="G474" s="215" t="s">
        <v>2183</v>
      </c>
      <c r="H474" s="215" t="s">
        <v>2184</v>
      </c>
      <c r="I474" s="207" t="s">
        <v>64</v>
      </c>
      <c r="J474" s="207" t="s">
        <v>64</v>
      </c>
      <c r="K474" s="207">
        <v>1025.268173602798</v>
      </c>
      <c r="L474" s="246">
        <v>1.0252681736027979E-3</v>
      </c>
      <c r="M474" s="185"/>
      <c r="N474" s="185"/>
      <c r="O474" s="185"/>
      <c r="P474" s="185"/>
      <c r="Q474" s="185"/>
      <c r="R474" s="185"/>
      <c r="S474" s="185"/>
      <c r="T474" s="185"/>
      <c r="U474" s="185"/>
      <c r="V474" s="185"/>
      <c r="W474" s="185"/>
      <c r="X474" s="185"/>
      <c r="Y474" s="185"/>
      <c r="Z474" s="185"/>
      <c r="AA474" s="185"/>
      <c r="AB474" s="185"/>
      <c r="AC474" s="185"/>
      <c r="AD474" s="185"/>
      <c r="AE474" s="185"/>
      <c r="AF474" s="185"/>
      <c r="AG474" s="185"/>
      <c r="AH474" s="185"/>
      <c r="AI474" s="185"/>
    </row>
    <row r="475" spans="2:35" ht="24" customHeight="1">
      <c r="B475" s="214" t="s">
        <v>2185</v>
      </c>
      <c r="C475" s="207" t="s">
        <v>346</v>
      </c>
      <c r="D475" s="208" t="s">
        <v>2186</v>
      </c>
      <c r="E475" s="207" t="s">
        <v>1028</v>
      </c>
      <c r="F475" s="207" t="s">
        <v>424</v>
      </c>
      <c r="G475" s="215" t="s">
        <v>2187</v>
      </c>
      <c r="H475" s="215" t="s">
        <v>2188</v>
      </c>
      <c r="I475" s="207" t="s">
        <v>64</v>
      </c>
      <c r="J475" s="207" t="s">
        <v>64</v>
      </c>
      <c r="K475" s="207">
        <v>1013.6640612163461</v>
      </c>
      <c r="L475" s="246">
        <v>1.0136640612163461E-3</v>
      </c>
      <c r="M475" s="185"/>
      <c r="N475" s="185"/>
      <c r="O475" s="185"/>
      <c r="P475" s="185"/>
      <c r="Q475" s="185"/>
      <c r="R475" s="185"/>
      <c r="S475" s="185"/>
      <c r="T475" s="185"/>
      <c r="U475" s="185"/>
      <c r="V475" s="185"/>
      <c r="W475" s="185"/>
      <c r="X475" s="185"/>
      <c r="Y475" s="185"/>
      <c r="Z475" s="185"/>
      <c r="AA475" s="185"/>
      <c r="AB475" s="185"/>
      <c r="AC475" s="185"/>
      <c r="AD475" s="185"/>
      <c r="AE475" s="185"/>
      <c r="AF475" s="185"/>
      <c r="AG475" s="185"/>
      <c r="AH475" s="185"/>
      <c r="AI475" s="185"/>
    </row>
    <row r="476" spans="2:35" ht="24" customHeight="1">
      <c r="B476" s="213" t="s">
        <v>2189</v>
      </c>
      <c r="C476" s="207" t="s">
        <v>346</v>
      </c>
      <c r="D476" s="208" t="s">
        <v>2190</v>
      </c>
      <c r="E476" s="207" t="s">
        <v>358</v>
      </c>
      <c r="F476" s="207" t="s">
        <v>2191</v>
      </c>
      <c r="G476" s="215" t="s">
        <v>2192</v>
      </c>
      <c r="H476" s="215" t="s">
        <v>2193</v>
      </c>
      <c r="I476" s="207" t="s">
        <v>64</v>
      </c>
      <c r="J476" s="207" t="s">
        <v>64</v>
      </c>
      <c r="K476" s="207">
        <v>1013.5071708565122</v>
      </c>
      <c r="L476" s="246">
        <v>1.0135071708565122E-3</v>
      </c>
      <c r="M476" s="185"/>
      <c r="N476" s="185"/>
      <c r="O476" s="185"/>
      <c r="P476" s="185"/>
      <c r="Q476" s="185"/>
      <c r="R476" s="185"/>
      <c r="S476" s="185"/>
      <c r="T476" s="185"/>
      <c r="U476" s="185"/>
      <c r="V476" s="185"/>
      <c r="W476" s="185"/>
      <c r="X476" s="185"/>
      <c r="Y476" s="185"/>
      <c r="Z476" s="185"/>
      <c r="AA476" s="185"/>
      <c r="AB476" s="185"/>
      <c r="AC476" s="185"/>
      <c r="AD476" s="185"/>
      <c r="AE476" s="185"/>
      <c r="AF476" s="185"/>
      <c r="AG476" s="185"/>
      <c r="AH476" s="185"/>
      <c r="AI476" s="185"/>
    </row>
    <row r="477" spans="2:35" ht="24" customHeight="1">
      <c r="B477" s="213" t="s">
        <v>2194</v>
      </c>
      <c r="C477" s="207" t="s">
        <v>346</v>
      </c>
      <c r="D477" s="208" t="s">
        <v>2195</v>
      </c>
      <c r="E477" s="207" t="s">
        <v>358</v>
      </c>
      <c r="F477" s="207" t="s">
        <v>2056</v>
      </c>
      <c r="G477" s="215" t="s">
        <v>2196</v>
      </c>
      <c r="H477" s="215" t="s">
        <v>2197</v>
      </c>
      <c r="I477" s="207" t="s">
        <v>64</v>
      </c>
      <c r="J477" s="207" t="s">
        <v>64</v>
      </c>
      <c r="K477" s="207">
        <v>998.15975400793377</v>
      </c>
      <c r="L477" s="246">
        <v>9.9815975400793376E-4</v>
      </c>
      <c r="M477" s="185"/>
      <c r="N477" s="185"/>
      <c r="O477" s="185"/>
      <c r="P477" s="185"/>
      <c r="Q477" s="185"/>
      <c r="R477" s="185"/>
      <c r="S477" s="185"/>
      <c r="T477" s="185"/>
      <c r="U477" s="185"/>
      <c r="V477" s="185"/>
      <c r="W477" s="185"/>
      <c r="X477" s="185"/>
      <c r="Y477" s="185"/>
      <c r="Z477" s="185"/>
      <c r="AA477" s="185"/>
      <c r="AB477" s="185"/>
      <c r="AC477" s="185"/>
      <c r="AD477" s="185"/>
      <c r="AE477" s="185"/>
      <c r="AF477" s="185"/>
      <c r="AG477" s="185"/>
      <c r="AH477" s="185"/>
      <c r="AI477" s="185"/>
    </row>
    <row r="478" spans="2:35" ht="24" customHeight="1">
      <c r="B478" s="213" t="s">
        <v>2198</v>
      </c>
      <c r="C478" s="207" t="s">
        <v>346</v>
      </c>
      <c r="D478" s="208" t="s">
        <v>2199</v>
      </c>
      <c r="E478" s="207" t="s">
        <v>358</v>
      </c>
      <c r="F478" s="207" t="s">
        <v>2200</v>
      </c>
      <c r="G478" s="215" t="s">
        <v>2201</v>
      </c>
      <c r="H478" s="215" t="s">
        <v>2202</v>
      </c>
      <c r="I478" s="207" t="s">
        <v>64</v>
      </c>
      <c r="J478" s="207" t="s">
        <v>64</v>
      </c>
      <c r="K478" s="207">
        <v>965.71133488251996</v>
      </c>
      <c r="L478" s="246">
        <v>9.6571133488252E-4</v>
      </c>
      <c r="M478" s="185"/>
      <c r="N478" s="185"/>
      <c r="O478" s="185"/>
      <c r="P478" s="185"/>
      <c r="Q478" s="185"/>
      <c r="R478" s="185"/>
      <c r="S478" s="185"/>
      <c r="T478" s="185"/>
      <c r="U478" s="185"/>
      <c r="V478" s="185"/>
      <c r="W478" s="185"/>
      <c r="X478" s="185"/>
      <c r="Y478" s="185"/>
      <c r="Z478" s="185"/>
      <c r="AA478" s="185"/>
      <c r="AB478" s="185"/>
      <c r="AC478" s="185"/>
      <c r="AD478" s="185"/>
      <c r="AE478" s="185"/>
      <c r="AF478" s="185"/>
      <c r="AG478" s="185"/>
      <c r="AH478" s="185"/>
      <c r="AI478" s="185"/>
    </row>
    <row r="479" spans="2:35" ht="24" customHeight="1">
      <c r="B479" s="213" t="s">
        <v>2203</v>
      </c>
      <c r="C479" s="207" t="s">
        <v>346</v>
      </c>
      <c r="D479" s="208" t="s">
        <v>2204</v>
      </c>
      <c r="E479" s="207" t="s">
        <v>358</v>
      </c>
      <c r="F479" s="207" t="s">
        <v>460</v>
      </c>
      <c r="G479" s="215" t="s">
        <v>2205</v>
      </c>
      <c r="H479" s="215" t="s">
        <v>2206</v>
      </c>
      <c r="I479" s="207" t="s">
        <v>64</v>
      </c>
      <c r="J479" s="207" t="s">
        <v>64</v>
      </c>
      <c r="K479" s="207">
        <v>924.44726897166868</v>
      </c>
      <c r="L479" s="246">
        <v>9.2444726897166862E-4</v>
      </c>
      <c r="M479" s="185"/>
      <c r="N479" s="185"/>
      <c r="O479" s="185"/>
      <c r="P479" s="185"/>
      <c r="Q479" s="185"/>
      <c r="R479" s="185"/>
      <c r="S479" s="185"/>
      <c r="T479" s="185"/>
      <c r="U479" s="185"/>
      <c r="V479" s="185"/>
      <c r="W479" s="185"/>
      <c r="X479" s="185"/>
      <c r="Y479" s="185"/>
      <c r="Z479" s="185"/>
      <c r="AA479" s="185"/>
      <c r="AB479" s="185"/>
      <c r="AC479" s="185"/>
      <c r="AD479" s="185"/>
      <c r="AE479" s="185"/>
      <c r="AF479" s="185"/>
      <c r="AG479" s="185"/>
      <c r="AH479" s="185"/>
      <c r="AI479" s="185"/>
    </row>
    <row r="480" spans="2:35" ht="24" customHeight="1">
      <c r="B480" s="214" t="s">
        <v>2207</v>
      </c>
      <c r="C480" s="207" t="s">
        <v>346</v>
      </c>
      <c r="D480" s="208" t="s">
        <v>2208</v>
      </c>
      <c r="E480" s="207" t="s">
        <v>348</v>
      </c>
      <c r="F480" s="207" t="s">
        <v>572</v>
      </c>
      <c r="G480" s="215" t="s">
        <v>2209</v>
      </c>
      <c r="H480" s="215" t="s">
        <v>2210</v>
      </c>
      <c r="I480" s="207" t="s">
        <v>64</v>
      </c>
      <c r="J480" s="207" t="s">
        <v>64</v>
      </c>
      <c r="K480" s="207">
        <v>847.27601342628452</v>
      </c>
      <c r="L480" s="246">
        <v>8.472760134262845E-4</v>
      </c>
      <c r="M480" s="185"/>
      <c r="N480" s="185"/>
      <c r="O480" s="185"/>
      <c r="P480" s="185"/>
      <c r="Q480" s="185"/>
      <c r="R480" s="185"/>
      <c r="S480" s="185"/>
      <c r="T480" s="185"/>
      <c r="U480" s="185"/>
      <c r="V480" s="185"/>
      <c r="W480" s="185"/>
      <c r="X480" s="185"/>
      <c r="Y480" s="185"/>
      <c r="Z480" s="185"/>
      <c r="AA480" s="185"/>
      <c r="AB480" s="185"/>
      <c r="AC480" s="185"/>
      <c r="AD480" s="185"/>
      <c r="AE480" s="185"/>
      <c r="AF480" s="185"/>
      <c r="AG480" s="185"/>
      <c r="AH480" s="185"/>
      <c r="AI480" s="185"/>
    </row>
    <row r="481" spans="2:35" ht="24" customHeight="1">
      <c r="B481" s="213" t="s">
        <v>2211</v>
      </c>
      <c r="C481" s="207" t="s">
        <v>346</v>
      </c>
      <c r="D481" s="208" t="s">
        <v>2195</v>
      </c>
      <c r="E481" s="207" t="s">
        <v>358</v>
      </c>
      <c r="F481" s="207" t="s">
        <v>2056</v>
      </c>
      <c r="G481" s="215" t="s">
        <v>2212</v>
      </c>
      <c r="H481" s="224" t="s">
        <v>506</v>
      </c>
      <c r="I481" s="207" t="s">
        <v>64</v>
      </c>
      <c r="J481" s="207" t="s">
        <v>64</v>
      </c>
      <c r="K481" s="207">
        <v>844.56728399408485</v>
      </c>
      <c r="L481" s="246">
        <v>8.4456728399408482E-4</v>
      </c>
      <c r="M481" s="185"/>
      <c r="N481" s="185"/>
      <c r="O481" s="185"/>
      <c r="P481" s="185"/>
      <c r="Q481" s="185"/>
      <c r="R481" s="185"/>
      <c r="S481" s="185"/>
      <c r="T481" s="185"/>
      <c r="U481" s="185"/>
      <c r="V481" s="185"/>
      <c r="W481" s="185"/>
      <c r="X481" s="185"/>
      <c r="Y481" s="185"/>
      <c r="Z481" s="185"/>
      <c r="AA481" s="185"/>
      <c r="AB481" s="185"/>
      <c r="AC481" s="185"/>
      <c r="AD481" s="185"/>
      <c r="AE481" s="185"/>
      <c r="AF481" s="185"/>
      <c r="AG481" s="185"/>
      <c r="AH481" s="185"/>
      <c r="AI481" s="185"/>
    </row>
    <row r="482" spans="2:35" ht="24" customHeight="1">
      <c r="B482" s="214" t="s">
        <v>2213</v>
      </c>
      <c r="C482" s="207" t="s">
        <v>346</v>
      </c>
      <c r="D482" s="208" t="s">
        <v>2214</v>
      </c>
      <c r="E482" s="207" t="s">
        <v>2215</v>
      </c>
      <c r="F482" s="207" t="s">
        <v>84</v>
      </c>
      <c r="G482" s="215" t="s">
        <v>2216</v>
      </c>
      <c r="H482" s="215" t="s">
        <v>2217</v>
      </c>
      <c r="I482" s="207" t="s">
        <v>64</v>
      </c>
      <c r="J482" s="207" t="s">
        <v>64</v>
      </c>
      <c r="K482" s="207">
        <v>806.06999507076955</v>
      </c>
      <c r="L482" s="246">
        <v>8.0606999507076957E-4</v>
      </c>
      <c r="M482" s="185"/>
      <c r="N482" s="185"/>
      <c r="O482" s="185"/>
      <c r="P482" s="185"/>
      <c r="Q482" s="185"/>
      <c r="R482" s="185"/>
      <c r="S482" s="185"/>
      <c r="T482" s="185"/>
      <c r="U482" s="185"/>
      <c r="V482" s="185"/>
      <c r="W482" s="185"/>
      <c r="X482" s="185"/>
      <c r="Y482" s="185"/>
      <c r="Z482" s="185"/>
      <c r="AA482" s="185"/>
      <c r="AB482" s="185"/>
      <c r="AC482" s="185"/>
      <c r="AD482" s="185"/>
      <c r="AE482" s="185"/>
      <c r="AF482" s="185"/>
      <c r="AG482" s="185"/>
      <c r="AH482" s="185"/>
      <c r="AI482" s="185"/>
    </row>
    <row r="483" spans="2:35" ht="24" customHeight="1">
      <c r="B483" s="213" t="s">
        <v>2218</v>
      </c>
      <c r="C483" s="207" t="s">
        <v>346</v>
      </c>
      <c r="D483" s="208" t="s">
        <v>2219</v>
      </c>
      <c r="E483" s="207" t="s">
        <v>358</v>
      </c>
      <c r="F483" s="207" t="s">
        <v>1971</v>
      </c>
      <c r="G483" s="215" t="s">
        <v>2220</v>
      </c>
      <c r="H483" s="215" t="s">
        <v>2221</v>
      </c>
      <c r="I483" s="207" t="s">
        <v>64</v>
      </c>
      <c r="J483" s="207" t="s">
        <v>64</v>
      </c>
      <c r="K483" s="207">
        <v>805.41865596319508</v>
      </c>
      <c r="L483" s="246">
        <v>8.0541865596319513E-4</v>
      </c>
      <c r="M483" s="185"/>
      <c r="N483" s="185"/>
      <c r="O483" s="185"/>
      <c r="P483" s="185"/>
      <c r="Q483" s="185"/>
      <c r="R483" s="185"/>
      <c r="S483" s="185"/>
      <c r="T483" s="185"/>
      <c r="U483" s="185"/>
      <c r="V483" s="185"/>
      <c r="W483" s="185"/>
      <c r="X483" s="185"/>
      <c r="Y483" s="185"/>
      <c r="Z483" s="185"/>
      <c r="AA483" s="185"/>
      <c r="AB483" s="185"/>
      <c r="AC483" s="185"/>
      <c r="AD483" s="185"/>
      <c r="AE483" s="185"/>
      <c r="AF483" s="185"/>
      <c r="AG483" s="185"/>
      <c r="AH483" s="185"/>
      <c r="AI483" s="185"/>
    </row>
    <row r="484" spans="2:35" ht="24" customHeight="1">
      <c r="B484" s="214" t="s">
        <v>2222</v>
      </c>
      <c r="C484" s="207" t="s">
        <v>346</v>
      </c>
      <c r="D484" s="208" t="s">
        <v>2223</v>
      </c>
      <c r="E484" s="207" t="s">
        <v>2224</v>
      </c>
      <c r="F484" s="207" t="s">
        <v>464</v>
      </c>
      <c r="G484" s="215" t="s">
        <v>2225</v>
      </c>
      <c r="H484" s="227" t="s">
        <v>2226</v>
      </c>
      <c r="I484" s="207" t="s">
        <v>64</v>
      </c>
      <c r="J484" s="207" t="s">
        <v>64</v>
      </c>
      <c r="K484" s="207">
        <v>800.78163509612</v>
      </c>
      <c r="L484" s="246">
        <v>8.0078163509611998E-4</v>
      </c>
      <c r="M484" s="185"/>
      <c r="N484" s="185"/>
      <c r="O484" s="185"/>
      <c r="P484" s="185"/>
      <c r="Q484" s="185"/>
      <c r="R484" s="185"/>
      <c r="S484" s="185"/>
      <c r="T484" s="185"/>
      <c r="U484" s="185"/>
      <c r="V484" s="185"/>
      <c r="W484" s="185"/>
      <c r="X484" s="185"/>
      <c r="Y484" s="185"/>
      <c r="Z484" s="185"/>
      <c r="AA484" s="185"/>
      <c r="AB484" s="185"/>
      <c r="AC484" s="185"/>
      <c r="AD484" s="185"/>
      <c r="AE484" s="185"/>
      <c r="AF484" s="185"/>
      <c r="AG484" s="185"/>
      <c r="AH484" s="185"/>
      <c r="AI484" s="185"/>
    </row>
    <row r="485" spans="2:35" ht="24" customHeight="1">
      <c r="B485" s="214" t="s">
        <v>2227</v>
      </c>
      <c r="C485" s="207" t="s">
        <v>346</v>
      </c>
      <c r="D485" s="208" t="s">
        <v>2228</v>
      </c>
      <c r="E485" s="207" t="s">
        <v>358</v>
      </c>
      <c r="F485" s="207" t="s">
        <v>1669</v>
      </c>
      <c r="G485" s="215" t="s">
        <v>2229</v>
      </c>
      <c r="H485" s="215" t="s">
        <v>2230</v>
      </c>
      <c r="I485" s="207" t="s">
        <v>64</v>
      </c>
      <c r="J485" s="207" t="s">
        <v>64</v>
      </c>
      <c r="K485" s="207">
        <v>790.4185151280426</v>
      </c>
      <c r="L485" s="246">
        <v>7.9041851512804263E-4</v>
      </c>
      <c r="M485" s="185"/>
      <c r="N485" s="185"/>
      <c r="O485" s="185"/>
      <c r="P485" s="185"/>
      <c r="Q485" s="185"/>
      <c r="R485" s="185"/>
      <c r="S485" s="185"/>
      <c r="T485" s="185"/>
      <c r="U485" s="185"/>
      <c r="V485" s="185"/>
      <c r="W485" s="185"/>
      <c r="X485" s="185"/>
      <c r="Y485" s="185"/>
      <c r="Z485" s="185"/>
      <c r="AA485" s="185"/>
      <c r="AB485" s="185"/>
      <c r="AC485" s="185"/>
      <c r="AD485" s="185"/>
      <c r="AE485" s="185"/>
      <c r="AF485" s="185"/>
      <c r="AG485" s="185"/>
      <c r="AH485" s="185"/>
      <c r="AI485" s="185"/>
    </row>
    <row r="486" spans="2:35" ht="24" customHeight="1">
      <c r="B486" s="214" t="s">
        <v>2231</v>
      </c>
      <c r="C486" s="207" t="s">
        <v>346</v>
      </c>
      <c r="D486" s="208" t="s">
        <v>2232</v>
      </c>
      <c r="E486" s="207" t="s">
        <v>358</v>
      </c>
      <c r="F486" s="207" t="s">
        <v>1324</v>
      </c>
      <c r="G486" s="226" t="s">
        <v>2233</v>
      </c>
      <c r="H486" s="215" t="s">
        <v>2234</v>
      </c>
      <c r="I486" s="207" t="s">
        <v>64</v>
      </c>
      <c r="J486" s="207" t="s">
        <v>64</v>
      </c>
      <c r="K486" s="207">
        <v>745.83010586108946</v>
      </c>
      <c r="L486" s="246">
        <v>7.4583010586108949E-4</v>
      </c>
      <c r="M486" s="185"/>
      <c r="N486" s="185"/>
      <c r="O486" s="185"/>
      <c r="P486" s="185"/>
      <c r="Q486" s="185"/>
      <c r="R486" s="185"/>
      <c r="S486" s="185"/>
      <c r="T486" s="185"/>
      <c r="U486" s="185"/>
      <c r="V486" s="185"/>
      <c r="W486" s="185"/>
      <c r="X486" s="185"/>
      <c r="Y486" s="185"/>
      <c r="Z486" s="185"/>
      <c r="AA486" s="185"/>
      <c r="AB486" s="185"/>
      <c r="AC486" s="185"/>
      <c r="AD486" s="185"/>
      <c r="AE486" s="185"/>
      <c r="AF486" s="185"/>
      <c r="AG486" s="185"/>
      <c r="AH486" s="185"/>
      <c r="AI486" s="185"/>
    </row>
    <row r="487" spans="2:35" ht="24" customHeight="1">
      <c r="B487" s="214" t="s">
        <v>2235</v>
      </c>
      <c r="C487" s="207" t="s">
        <v>346</v>
      </c>
      <c r="D487" s="208" t="s">
        <v>2236</v>
      </c>
      <c r="E487" s="207" t="s">
        <v>358</v>
      </c>
      <c r="F487" s="207" t="s">
        <v>2056</v>
      </c>
      <c r="G487" s="226" t="s">
        <v>2237</v>
      </c>
      <c r="H487" s="224" t="s">
        <v>2238</v>
      </c>
      <c r="I487" s="207" t="s">
        <v>64</v>
      </c>
      <c r="J487" s="207" t="s">
        <v>64</v>
      </c>
      <c r="K487" s="207">
        <v>744.6916883787527</v>
      </c>
      <c r="L487" s="246">
        <v>7.4469168837875267E-4</v>
      </c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85"/>
      <c r="AC487" s="185"/>
      <c r="AD487" s="185"/>
      <c r="AE487" s="185"/>
      <c r="AF487" s="185"/>
      <c r="AG487" s="185"/>
      <c r="AH487" s="185"/>
      <c r="AI487" s="185"/>
    </row>
    <row r="488" spans="2:35" ht="24" customHeight="1">
      <c r="B488" s="214" t="s">
        <v>2239</v>
      </c>
      <c r="C488" s="207" t="s">
        <v>346</v>
      </c>
      <c r="D488" s="208" t="s">
        <v>2240</v>
      </c>
      <c r="E488" s="207" t="s">
        <v>348</v>
      </c>
      <c r="F488" s="207" t="s">
        <v>572</v>
      </c>
      <c r="G488" s="226" t="s">
        <v>2241</v>
      </c>
      <c r="H488" s="223" t="s">
        <v>506</v>
      </c>
      <c r="I488" s="207" t="s">
        <v>64</v>
      </c>
      <c r="J488" s="207" t="s">
        <v>64</v>
      </c>
      <c r="K488" s="207">
        <v>731.43675328028542</v>
      </c>
      <c r="L488" s="246">
        <v>7.3143675328028539E-4</v>
      </c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85"/>
      <c r="AC488" s="185"/>
      <c r="AD488" s="185"/>
      <c r="AE488" s="185"/>
      <c r="AF488" s="185"/>
      <c r="AG488" s="185"/>
      <c r="AH488" s="185"/>
      <c r="AI488" s="185"/>
    </row>
    <row r="489" spans="2:35" ht="24" customHeight="1">
      <c r="B489" s="214" t="s">
        <v>2242</v>
      </c>
      <c r="C489" s="207" t="s">
        <v>346</v>
      </c>
      <c r="D489" s="208" t="s">
        <v>2243</v>
      </c>
      <c r="E489" s="207" t="s">
        <v>1910</v>
      </c>
      <c r="F489" s="207" t="s">
        <v>2244</v>
      </c>
      <c r="G489" s="215" t="s">
        <v>2245</v>
      </c>
      <c r="H489" s="215" t="s">
        <v>2246</v>
      </c>
      <c r="I489" s="207" t="s">
        <v>64</v>
      </c>
      <c r="J489" s="207" t="s">
        <v>64</v>
      </c>
      <c r="K489" s="207">
        <v>727.64828767927133</v>
      </c>
      <c r="L489" s="246">
        <v>7.2764828767927137E-4</v>
      </c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85"/>
      <c r="AC489" s="185"/>
      <c r="AD489" s="185"/>
      <c r="AE489" s="185"/>
      <c r="AF489" s="185"/>
      <c r="AG489" s="185"/>
      <c r="AH489" s="185"/>
      <c r="AI489" s="185"/>
    </row>
    <row r="490" spans="2:35" ht="24" customHeight="1">
      <c r="B490" s="214" t="s">
        <v>2247</v>
      </c>
      <c r="C490" s="207" t="s">
        <v>346</v>
      </c>
      <c r="D490" s="208" t="s">
        <v>2248</v>
      </c>
      <c r="E490" s="207" t="s">
        <v>2249</v>
      </c>
      <c r="F490" s="207" t="s">
        <v>824</v>
      </c>
      <c r="G490" s="215" t="s">
        <v>2250</v>
      </c>
      <c r="H490" s="215" t="s">
        <v>2251</v>
      </c>
      <c r="I490" s="207" t="s">
        <v>64</v>
      </c>
      <c r="J490" s="207" t="s">
        <v>64</v>
      </c>
      <c r="K490" s="207">
        <v>705.64279510832569</v>
      </c>
      <c r="L490" s="246">
        <v>7.0564279510832567E-4</v>
      </c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85"/>
      <c r="AC490" s="185"/>
      <c r="AD490" s="185"/>
      <c r="AE490" s="185"/>
      <c r="AF490" s="185"/>
      <c r="AG490" s="185"/>
      <c r="AH490" s="185"/>
      <c r="AI490" s="185"/>
    </row>
    <row r="491" spans="2:35" ht="24" customHeight="1">
      <c r="B491" s="214" t="s">
        <v>2252</v>
      </c>
      <c r="C491" s="207" t="s">
        <v>346</v>
      </c>
      <c r="D491" s="208" t="s">
        <v>2253</v>
      </c>
      <c r="E491" s="207" t="s">
        <v>1062</v>
      </c>
      <c r="F491" s="207" t="s">
        <v>1028</v>
      </c>
      <c r="G491" s="215" t="s">
        <v>2254</v>
      </c>
      <c r="H491" s="215" t="s">
        <v>2255</v>
      </c>
      <c r="I491" s="207" t="s">
        <v>64</v>
      </c>
      <c r="J491" s="207" t="s">
        <v>64</v>
      </c>
      <c r="K491" s="207">
        <v>650.23355162781957</v>
      </c>
      <c r="L491" s="246">
        <v>6.5023355162781955E-4</v>
      </c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85"/>
      <c r="AC491" s="185"/>
      <c r="AD491" s="185"/>
      <c r="AE491" s="185"/>
      <c r="AF491" s="185"/>
      <c r="AG491" s="185"/>
      <c r="AH491" s="185"/>
      <c r="AI491" s="185"/>
    </row>
    <row r="492" spans="2:35" ht="24" customHeight="1">
      <c r="B492" s="213" t="s">
        <v>2256</v>
      </c>
      <c r="C492" s="207" t="s">
        <v>346</v>
      </c>
      <c r="D492" s="208" t="s">
        <v>2257</v>
      </c>
      <c r="E492" s="207" t="s">
        <v>358</v>
      </c>
      <c r="F492" s="207" t="s">
        <v>1028</v>
      </c>
      <c r="G492" s="215" t="s">
        <v>2258</v>
      </c>
      <c r="H492" s="215" t="s">
        <v>1158</v>
      </c>
      <c r="I492" s="207" t="s">
        <v>64</v>
      </c>
      <c r="J492" s="207" t="s">
        <v>64</v>
      </c>
      <c r="K492" s="207">
        <v>626.36199328685768</v>
      </c>
      <c r="L492" s="246">
        <v>6.2636199328685769E-4</v>
      </c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85"/>
      <c r="AC492" s="185"/>
      <c r="AD492" s="185"/>
      <c r="AE492" s="185"/>
      <c r="AF492" s="185"/>
      <c r="AG492" s="185"/>
      <c r="AH492" s="185"/>
      <c r="AI492" s="185"/>
    </row>
    <row r="493" spans="2:35" ht="24" customHeight="1">
      <c r="B493" s="214" t="s">
        <v>2259</v>
      </c>
      <c r="C493" s="207" t="s">
        <v>346</v>
      </c>
      <c r="D493" s="208" t="s">
        <v>2260</v>
      </c>
      <c r="E493" s="207" t="s">
        <v>358</v>
      </c>
      <c r="F493" s="207" t="s">
        <v>2261</v>
      </c>
      <c r="G493" s="215" t="s">
        <v>2262</v>
      </c>
      <c r="H493" s="224" t="s">
        <v>506</v>
      </c>
      <c r="I493" s="207" t="s">
        <v>64</v>
      </c>
      <c r="J493" s="207" t="s">
        <v>64</v>
      </c>
      <c r="K493" s="207">
        <v>611.69755651010496</v>
      </c>
      <c r="L493" s="246">
        <v>6.1169755651010495E-4</v>
      </c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85"/>
      <c r="AC493" s="185"/>
      <c r="AD493" s="185"/>
      <c r="AE493" s="185"/>
      <c r="AF493" s="185"/>
      <c r="AG493" s="185"/>
      <c r="AH493" s="185"/>
      <c r="AI493" s="185"/>
    </row>
    <row r="494" spans="2:35" ht="24" customHeight="1">
      <c r="B494" s="214" t="s">
        <v>2263</v>
      </c>
      <c r="C494" s="207" t="s">
        <v>346</v>
      </c>
      <c r="D494" s="208" t="s">
        <v>2264</v>
      </c>
      <c r="E494" s="207" t="s">
        <v>741</v>
      </c>
      <c r="F494" s="207" t="s">
        <v>742</v>
      </c>
      <c r="G494" s="215" t="s">
        <v>2265</v>
      </c>
      <c r="H494" s="215" t="s">
        <v>2266</v>
      </c>
      <c r="I494" s="207" t="s">
        <v>64</v>
      </c>
      <c r="J494" s="207" t="s">
        <v>64</v>
      </c>
      <c r="K494" s="207">
        <v>608.96650470624138</v>
      </c>
      <c r="L494" s="246">
        <v>6.0896650470624138E-4</v>
      </c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85"/>
      <c r="AC494" s="185"/>
      <c r="AD494" s="185"/>
      <c r="AE494" s="185"/>
      <c r="AF494" s="185"/>
      <c r="AG494" s="185"/>
      <c r="AH494" s="185"/>
      <c r="AI494" s="185"/>
    </row>
    <row r="495" spans="2:35" ht="24" customHeight="1">
      <c r="B495" s="214" t="s">
        <v>2267</v>
      </c>
      <c r="C495" s="207" t="s">
        <v>346</v>
      </c>
      <c r="D495" s="208" t="s">
        <v>2268</v>
      </c>
      <c r="E495" s="207" t="s">
        <v>358</v>
      </c>
      <c r="F495" s="207"/>
      <c r="G495" s="215" t="s">
        <v>2269</v>
      </c>
      <c r="H495" s="215" t="s">
        <v>2266</v>
      </c>
      <c r="I495" s="207" t="s">
        <v>64</v>
      </c>
      <c r="J495" s="207" t="s">
        <v>64</v>
      </c>
      <c r="K495" s="207">
        <v>608.22946740839848</v>
      </c>
      <c r="L495" s="246">
        <v>6.0822946740839851E-4</v>
      </c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85"/>
      <c r="AC495" s="185"/>
      <c r="AD495" s="185"/>
      <c r="AE495" s="185"/>
      <c r="AF495" s="185"/>
      <c r="AG495" s="185"/>
      <c r="AH495" s="185"/>
      <c r="AI495" s="185"/>
    </row>
    <row r="496" spans="2:35" ht="24" customHeight="1">
      <c r="B496" s="214" t="s">
        <v>2270</v>
      </c>
      <c r="C496" s="207" t="s">
        <v>346</v>
      </c>
      <c r="D496" s="208" t="s">
        <v>2271</v>
      </c>
      <c r="E496" s="207" t="s">
        <v>348</v>
      </c>
      <c r="F496" s="207" t="s">
        <v>2065</v>
      </c>
      <c r="G496" s="215" t="s">
        <v>2272</v>
      </c>
      <c r="H496" s="215" t="s">
        <v>2273</v>
      </c>
      <c r="I496" s="207" t="s">
        <v>64</v>
      </c>
      <c r="J496" s="207" t="s">
        <v>64</v>
      </c>
      <c r="K496" s="207">
        <v>591.76534516348613</v>
      </c>
      <c r="L496" s="246">
        <v>5.9176534516348618E-4</v>
      </c>
      <c r="M496" s="185"/>
      <c r="N496" s="185"/>
      <c r="O496" s="185"/>
      <c r="P496" s="185"/>
      <c r="Q496" s="185"/>
      <c r="R496" s="185"/>
      <c r="S496" s="185"/>
      <c r="T496" s="185"/>
      <c r="U496" s="185"/>
      <c r="V496" s="185"/>
      <c r="W496" s="185"/>
      <c r="X496" s="185"/>
      <c r="Y496" s="185"/>
      <c r="Z496" s="185"/>
      <c r="AA496" s="185"/>
      <c r="AB496" s="185"/>
      <c r="AC496" s="185"/>
      <c r="AD496" s="185"/>
      <c r="AE496" s="185"/>
      <c r="AF496" s="185"/>
      <c r="AG496" s="185"/>
      <c r="AH496" s="185"/>
      <c r="AI496" s="185"/>
    </row>
    <row r="497" spans="2:35" ht="24" customHeight="1">
      <c r="B497" s="214" t="s">
        <v>2274</v>
      </c>
      <c r="C497" s="207" t="s">
        <v>346</v>
      </c>
      <c r="D497" s="208" t="s">
        <v>2275</v>
      </c>
      <c r="E497" s="207" t="s">
        <v>789</v>
      </c>
      <c r="F497" s="207" t="s">
        <v>1485</v>
      </c>
      <c r="G497" s="215" t="s">
        <v>2276</v>
      </c>
      <c r="H497" s="215" t="s">
        <v>2277</v>
      </c>
      <c r="I497" s="207" t="s">
        <v>64</v>
      </c>
      <c r="J497" s="207" t="s">
        <v>64</v>
      </c>
      <c r="K497" s="207">
        <v>577.57200197169209</v>
      </c>
      <c r="L497" s="246">
        <v>5.7757200197169206E-4</v>
      </c>
      <c r="M497" s="185"/>
      <c r="N497" s="185"/>
      <c r="O497" s="185"/>
      <c r="P497" s="185"/>
      <c r="Q497" s="185"/>
      <c r="R497" s="185"/>
      <c r="S497" s="185"/>
      <c r="T497" s="185"/>
      <c r="U497" s="185"/>
      <c r="V497" s="185"/>
      <c r="W497" s="185"/>
      <c r="X497" s="185"/>
      <c r="Y497" s="185"/>
      <c r="Z497" s="185"/>
      <c r="AA497" s="185"/>
      <c r="AB497" s="185"/>
      <c r="AC497" s="185"/>
      <c r="AD497" s="185"/>
      <c r="AE497" s="185"/>
      <c r="AF497" s="185"/>
      <c r="AG497" s="185"/>
      <c r="AH497" s="185"/>
      <c r="AI497" s="185"/>
    </row>
    <row r="498" spans="2:35" ht="24" customHeight="1">
      <c r="B498" s="214" t="s">
        <v>2278</v>
      </c>
      <c r="C498" s="207" t="s">
        <v>346</v>
      </c>
      <c r="D498" s="208" t="s">
        <v>2279</v>
      </c>
      <c r="E498" s="207" t="s">
        <v>2280</v>
      </c>
      <c r="F498" s="207" t="s">
        <v>460</v>
      </c>
      <c r="G498" s="215" t="s">
        <v>2281</v>
      </c>
      <c r="H498" s="224" t="s">
        <v>506</v>
      </c>
      <c r="I498" s="207" t="s">
        <v>64</v>
      </c>
      <c r="J498" s="207" t="s">
        <v>64</v>
      </c>
      <c r="K498" s="207">
        <v>571.22047743116673</v>
      </c>
      <c r="L498" s="246">
        <v>5.7122047743116675E-4</v>
      </c>
      <c r="M498" s="185"/>
      <c r="N498" s="185"/>
      <c r="O498" s="185"/>
      <c r="P498" s="185"/>
      <c r="Q498" s="185"/>
      <c r="R498" s="185"/>
      <c r="S498" s="185"/>
      <c r="T498" s="185"/>
      <c r="U498" s="185"/>
      <c r="V498" s="185"/>
      <c r="W498" s="185"/>
      <c r="X498" s="185"/>
      <c r="Y498" s="185"/>
      <c r="Z498" s="185"/>
      <c r="AA498" s="185"/>
      <c r="AB498" s="185"/>
      <c r="AC498" s="185"/>
      <c r="AD498" s="185"/>
      <c r="AE498" s="185"/>
      <c r="AF498" s="185"/>
      <c r="AG498" s="185"/>
      <c r="AH498" s="185"/>
      <c r="AI498" s="185"/>
    </row>
    <row r="499" spans="2:35" ht="24" customHeight="1">
      <c r="B499" s="213" t="s">
        <v>2282</v>
      </c>
      <c r="C499" s="207" t="s">
        <v>346</v>
      </c>
      <c r="D499" s="208" t="s">
        <v>2283</v>
      </c>
      <c r="E499" s="207" t="s">
        <v>2224</v>
      </c>
      <c r="F499" s="207" t="s">
        <v>2284</v>
      </c>
      <c r="G499" s="215" t="s">
        <v>2285</v>
      </c>
      <c r="H499" s="215" t="s">
        <v>2286</v>
      </c>
      <c r="I499" s="207" t="s">
        <v>64</v>
      </c>
      <c r="J499" s="207" t="s">
        <v>64</v>
      </c>
      <c r="K499" s="207">
        <v>558.11306715489525</v>
      </c>
      <c r="L499" s="246">
        <v>5.581130671548952E-4</v>
      </c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5"/>
      <c r="Y499" s="185"/>
      <c r="Z499" s="185"/>
      <c r="AA499" s="185"/>
      <c r="AB499" s="185"/>
      <c r="AC499" s="185"/>
      <c r="AD499" s="185"/>
      <c r="AE499" s="185"/>
      <c r="AF499" s="185"/>
      <c r="AG499" s="185"/>
      <c r="AH499" s="185"/>
      <c r="AI499" s="185"/>
    </row>
    <row r="500" spans="2:35" ht="24" customHeight="1">
      <c r="B500" s="214" t="s">
        <v>2287</v>
      </c>
      <c r="C500" s="207" t="s">
        <v>346</v>
      </c>
      <c r="D500" s="208" t="s">
        <v>2288</v>
      </c>
      <c r="E500" s="207" t="s">
        <v>741</v>
      </c>
      <c r="F500" s="207" t="s">
        <v>742</v>
      </c>
      <c r="G500" s="215" t="s">
        <v>2289</v>
      </c>
      <c r="H500" s="224" t="s">
        <v>506</v>
      </c>
      <c r="I500" s="207" t="s">
        <v>64</v>
      </c>
      <c r="J500" s="207" t="s">
        <v>64</v>
      </c>
      <c r="K500" s="207">
        <v>543.23169729831238</v>
      </c>
      <c r="L500" s="246">
        <v>5.4323169729831233E-4</v>
      </c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5"/>
      <c r="Y500" s="185"/>
      <c r="Z500" s="185"/>
      <c r="AA500" s="185"/>
      <c r="AB500" s="185"/>
      <c r="AC500" s="185"/>
      <c r="AD500" s="185"/>
      <c r="AE500" s="185"/>
      <c r="AF500" s="185"/>
      <c r="AG500" s="185"/>
      <c r="AH500" s="185"/>
      <c r="AI500" s="185"/>
    </row>
    <row r="501" spans="2:35" ht="24" customHeight="1">
      <c r="B501" s="214" t="s">
        <v>2290</v>
      </c>
      <c r="C501" s="207" t="s">
        <v>346</v>
      </c>
      <c r="D501" s="208" t="s">
        <v>2291</v>
      </c>
      <c r="E501" s="207" t="s">
        <v>741</v>
      </c>
      <c r="F501" s="207" t="s">
        <v>2292</v>
      </c>
      <c r="G501" s="215" t="s">
        <v>2293</v>
      </c>
      <c r="H501" s="227" t="s">
        <v>2294</v>
      </c>
      <c r="I501" s="207" t="s">
        <v>64</v>
      </c>
      <c r="J501" s="207" t="s">
        <v>64</v>
      </c>
      <c r="K501" s="207">
        <v>530.47489613407504</v>
      </c>
      <c r="L501" s="246">
        <v>5.30474896134075E-4</v>
      </c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5"/>
      <c r="Y501" s="185"/>
      <c r="Z501" s="185"/>
      <c r="AA501" s="185"/>
      <c r="AB501" s="185"/>
      <c r="AC501" s="185"/>
      <c r="AD501" s="185"/>
      <c r="AE501" s="185"/>
      <c r="AF501" s="185"/>
      <c r="AG501" s="185"/>
      <c r="AH501" s="185"/>
      <c r="AI501" s="185"/>
    </row>
    <row r="502" spans="2:35" ht="24" customHeight="1">
      <c r="B502" s="213" t="s">
        <v>2295</v>
      </c>
      <c r="C502" s="207" t="s">
        <v>346</v>
      </c>
      <c r="D502" s="208" t="s">
        <v>2296</v>
      </c>
      <c r="E502" s="207" t="s">
        <v>358</v>
      </c>
      <c r="F502" s="207" t="s">
        <v>2297</v>
      </c>
      <c r="G502" s="215" t="s">
        <v>2298</v>
      </c>
      <c r="H502" s="215" t="s">
        <v>2299</v>
      </c>
      <c r="I502" s="207" t="s">
        <v>64</v>
      </c>
      <c r="J502" s="207" t="s">
        <v>64</v>
      </c>
      <c r="K502" s="207">
        <v>518.374292890172</v>
      </c>
      <c r="L502" s="246">
        <v>5.1837429289017202E-4</v>
      </c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5"/>
      <c r="Y502" s="185"/>
      <c r="Z502" s="185"/>
      <c r="AA502" s="185"/>
      <c r="AB502" s="185"/>
      <c r="AC502" s="185"/>
      <c r="AD502" s="185"/>
      <c r="AE502" s="185"/>
      <c r="AF502" s="185"/>
      <c r="AG502" s="185"/>
      <c r="AH502" s="185"/>
      <c r="AI502" s="185"/>
    </row>
    <row r="503" spans="2:35" ht="24" customHeight="1">
      <c r="B503" s="214" t="s">
        <v>2300</v>
      </c>
      <c r="C503" s="207" t="s">
        <v>346</v>
      </c>
      <c r="D503" s="208" t="s">
        <v>2301</v>
      </c>
      <c r="E503" s="207" t="s">
        <v>741</v>
      </c>
      <c r="F503" s="207" t="s">
        <v>2302</v>
      </c>
      <c r="G503" s="215" t="s">
        <v>2303</v>
      </c>
      <c r="H503" s="215" t="s">
        <v>2304</v>
      </c>
      <c r="I503" s="207" t="s">
        <v>64</v>
      </c>
      <c r="J503" s="207" t="s">
        <v>64</v>
      </c>
      <c r="K503" s="207">
        <v>497.48139802361334</v>
      </c>
      <c r="L503" s="246">
        <v>4.9748139802361334E-4</v>
      </c>
      <c r="M503" s="185"/>
      <c r="N503" s="185"/>
      <c r="O503" s="185"/>
      <c r="P503" s="185"/>
      <c r="Q503" s="185"/>
      <c r="R503" s="185"/>
      <c r="S503" s="185"/>
      <c r="T503" s="185"/>
      <c r="U503" s="185"/>
      <c r="V503" s="185"/>
      <c r="W503" s="185"/>
      <c r="X503" s="185"/>
      <c r="Y503" s="185"/>
      <c r="Z503" s="185"/>
      <c r="AA503" s="185"/>
      <c r="AB503" s="185"/>
      <c r="AC503" s="185"/>
      <c r="AD503" s="185"/>
      <c r="AE503" s="185"/>
      <c r="AF503" s="185"/>
      <c r="AG503" s="185"/>
      <c r="AH503" s="185"/>
      <c r="AI503" s="185"/>
    </row>
    <row r="504" spans="2:35" ht="24" customHeight="1">
      <c r="B504" s="214" t="s">
        <v>2305</v>
      </c>
      <c r="C504" s="207" t="s">
        <v>346</v>
      </c>
      <c r="D504" s="208" t="s">
        <v>2306</v>
      </c>
      <c r="E504" s="207" t="s">
        <v>2224</v>
      </c>
      <c r="F504" s="207" t="s">
        <v>2307</v>
      </c>
      <c r="G504" s="215" t="s">
        <v>2308</v>
      </c>
      <c r="H504" s="227" t="s">
        <v>2309</v>
      </c>
      <c r="I504" s="207" t="s">
        <v>64</v>
      </c>
      <c r="J504" s="207" t="s">
        <v>64</v>
      </c>
      <c r="K504" s="207">
        <v>466.03056122808249</v>
      </c>
      <c r="L504" s="246">
        <v>4.6603056122808249E-4</v>
      </c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5"/>
      <c r="Y504" s="185"/>
      <c r="Z504" s="185"/>
      <c r="AA504" s="185"/>
      <c r="AB504" s="185"/>
      <c r="AC504" s="185"/>
      <c r="AD504" s="185"/>
      <c r="AE504" s="185"/>
      <c r="AF504" s="185"/>
      <c r="AG504" s="185"/>
      <c r="AH504" s="185"/>
      <c r="AI504" s="185"/>
    </row>
    <row r="505" spans="2:35" ht="24" customHeight="1">
      <c r="B505" s="214" t="s">
        <v>2310</v>
      </c>
      <c r="C505" s="207" t="s">
        <v>346</v>
      </c>
      <c r="D505" s="208" t="s">
        <v>2311</v>
      </c>
      <c r="E505" s="207" t="s">
        <v>741</v>
      </c>
      <c r="F505" s="207" t="s">
        <v>396</v>
      </c>
      <c r="G505" s="215" t="s">
        <v>2312</v>
      </c>
      <c r="H505" s="227" t="s">
        <v>2313</v>
      </c>
      <c r="I505" s="207" t="s">
        <v>64</v>
      </c>
      <c r="J505" s="207" t="s">
        <v>64</v>
      </c>
      <c r="K505" s="207">
        <v>464.67737013825314</v>
      </c>
      <c r="L505" s="246">
        <v>4.6467737013825315E-4</v>
      </c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5"/>
      <c r="Y505" s="185"/>
      <c r="Z505" s="185"/>
      <c r="AA505" s="185"/>
      <c r="AB505" s="185"/>
      <c r="AC505" s="185"/>
      <c r="AD505" s="185"/>
      <c r="AE505" s="185"/>
      <c r="AF505" s="185"/>
      <c r="AG505" s="185"/>
      <c r="AH505" s="185"/>
      <c r="AI505" s="185"/>
    </row>
    <row r="506" spans="2:35" ht="24" customHeight="1">
      <c r="B506" s="214" t="s">
        <v>2314</v>
      </c>
      <c r="C506" s="207" t="s">
        <v>346</v>
      </c>
      <c r="D506" s="208" t="s">
        <v>2315</v>
      </c>
      <c r="E506" s="207" t="s">
        <v>348</v>
      </c>
      <c r="F506" s="207" t="s">
        <v>2316</v>
      </c>
      <c r="G506" s="215" t="s">
        <v>2317</v>
      </c>
      <c r="H506" s="215" t="s">
        <v>2318</v>
      </c>
      <c r="I506" s="207" t="s">
        <v>64</v>
      </c>
      <c r="J506" s="207" t="s">
        <v>64</v>
      </c>
      <c r="K506" s="207">
        <v>421.34826185949345</v>
      </c>
      <c r="L506" s="246">
        <v>4.2134826185949344E-4</v>
      </c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185"/>
      <c r="Y506" s="185"/>
      <c r="Z506" s="185"/>
      <c r="AA506" s="185"/>
      <c r="AB506" s="185"/>
      <c r="AC506" s="185"/>
      <c r="AD506" s="185"/>
      <c r="AE506" s="185"/>
      <c r="AF506" s="185"/>
      <c r="AG506" s="185"/>
      <c r="AH506" s="185"/>
      <c r="AI506" s="185"/>
    </row>
    <row r="507" spans="2:35" ht="24" customHeight="1">
      <c r="B507" s="214" t="s">
        <v>2319</v>
      </c>
      <c r="C507" s="207" t="s">
        <v>346</v>
      </c>
      <c r="D507" s="208" t="s">
        <v>2320</v>
      </c>
      <c r="E507" s="207" t="s">
        <v>741</v>
      </c>
      <c r="F507" s="207" t="s">
        <v>2321</v>
      </c>
      <c r="G507" s="215" t="s">
        <v>2322</v>
      </c>
      <c r="H507" s="227" t="s">
        <v>2323</v>
      </c>
      <c r="I507" s="207" t="s">
        <v>64</v>
      </c>
      <c r="J507" s="207" t="s">
        <v>64</v>
      </c>
      <c r="K507" s="207">
        <v>396.68333215970699</v>
      </c>
      <c r="L507" s="246">
        <v>3.9668333215970702E-4</v>
      </c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5"/>
      <c r="Y507" s="185"/>
      <c r="Z507" s="185"/>
      <c r="AA507" s="185"/>
      <c r="AB507" s="185"/>
      <c r="AC507" s="185"/>
      <c r="AD507" s="185"/>
      <c r="AE507" s="185"/>
      <c r="AF507" s="185"/>
      <c r="AG507" s="185"/>
      <c r="AH507" s="185"/>
      <c r="AI507" s="185"/>
    </row>
    <row r="508" spans="2:35" ht="24" customHeight="1">
      <c r="B508" s="214" t="s">
        <v>2324</v>
      </c>
      <c r="C508" s="207" t="s">
        <v>346</v>
      </c>
      <c r="D508" s="208" t="s">
        <v>2325</v>
      </c>
      <c r="E508" s="207" t="s">
        <v>348</v>
      </c>
      <c r="F508" s="207" t="s">
        <v>2326</v>
      </c>
      <c r="G508" s="215" t="s">
        <v>2327</v>
      </c>
      <c r="H508" s="227" t="s">
        <v>2328</v>
      </c>
      <c r="I508" s="207" t="s">
        <v>64</v>
      </c>
      <c r="J508" s="207" t="s">
        <v>64</v>
      </c>
      <c r="K508" s="207">
        <v>365.04471516090416</v>
      </c>
      <c r="L508" s="246">
        <v>3.6504471516090415E-4</v>
      </c>
      <c r="M508" s="185"/>
      <c r="N508" s="185"/>
      <c r="O508" s="185"/>
      <c r="P508" s="185"/>
      <c r="Q508" s="185"/>
      <c r="R508" s="185"/>
      <c r="S508" s="185"/>
      <c r="T508" s="185"/>
      <c r="U508" s="185"/>
      <c r="V508" s="185"/>
      <c r="W508" s="185"/>
      <c r="X508" s="185"/>
      <c r="Y508" s="185"/>
      <c r="Z508" s="185"/>
      <c r="AA508" s="185"/>
      <c r="AB508" s="185"/>
      <c r="AC508" s="185"/>
      <c r="AD508" s="185"/>
      <c r="AE508" s="185"/>
      <c r="AF508" s="185"/>
      <c r="AG508" s="185"/>
      <c r="AH508" s="185"/>
      <c r="AI508" s="185"/>
    </row>
    <row r="509" spans="2:35" ht="24" customHeight="1">
      <c r="B509" s="214" t="s">
        <v>2329</v>
      </c>
      <c r="C509" s="207" t="s">
        <v>346</v>
      </c>
      <c r="D509" s="208" t="s">
        <v>2330</v>
      </c>
      <c r="E509" s="207" t="s">
        <v>358</v>
      </c>
      <c r="F509" s="207" t="s">
        <v>2331</v>
      </c>
      <c r="G509" s="215" t="s">
        <v>2332</v>
      </c>
      <c r="H509" s="215" t="s">
        <v>2333</v>
      </c>
      <c r="I509" s="207" t="s">
        <v>64</v>
      </c>
      <c r="J509" s="207" t="s">
        <v>64</v>
      </c>
      <c r="K509" s="207">
        <v>356.95138839987794</v>
      </c>
      <c r="L509" s="246">
        <v>3.5695138839987795E-4</v>
      </c>
      <c r="M509" s="185"/>
      <c r="N509" s="185"/>
      <c r="O509" s="185"/>
      <c r="P509" s="185"/>
      <c r="Q509" s="185"/>
      <c r="R509" s="185"/>
      <c r="S509" s="185"/>
      <c r="T509" s="185"/>
      <c r="U509" s="185"/>
      <c r="V509" s="185"/>
      <c r="W509" s="185"/>
      <c r="X509" s="185"/>
      <c r="Y509" s="185"/>
      <c r="Z509" s="185"/>
      <c r="AA509" s="185"/>
      <c r="AB509" s="185"/>
      <c r="AC509" s="185"/>
      <c r="AD509" s="185"/>
      <c r="AE509" s="185"/>
      <c r="AF509" s="185"/>
      <c r="AG509" s="185"/>
      <c r="AH509" s="185"/>
      <c r="AI509" s="185"/>
    </row>
    <row r="510" spans="2:35" ht="24" customHeight="1">
      <c r="B510" s="214" t="s">
        <v>2334</v>
      </c>
      <c r="C510" s="207" t="s">
        <v>346</v>
      </c>
      <c r="D510" s="208" t="s">
        <v>2335</v>
      </c>
      <c r="E510" s="207" t="s">
        <v>741</v>
      </c>
      <c r="F510" s="207" t="s">
        <v>2336</v>
      </c>
      <c r="G510" s="215" t="s">
        <v>2337</v>
      </c>
      <c r="H510" s="215" t="s">
        <v>2338</v>
      </c>
      <c r="I510" s="207" t="s">
        <v>64</v>
      </c>
      <c r="J510" s="207" t="s">
        <v>64</v>
      </c>
      <c r="K510" s="207">
        <v>356.78238621693311</v>
      </c>
      <c r="L510" s="246">
        <v>3.567823862169331E-4</v>
      </c>
      <c r="M510" s="185"/>
      <c r="N510" s="185"/>
      <c r="O510" s="185"/>
      <c r="P510" s="185"/>
      <c r="Q510" s="185"/>
      <c r="R510" s="185"/>
      <c r="S510" s="185"/>
      <c r="T510" s="185"/>
      <c r="U510" s="185"/>
      <c r="V510" s="185"/>
      <c r="W510" s="185"/>
      <c r="X510" s="185"/>
      <c r="Y510" s="185"/>
      <c r="Z510" s="185"/>
      <c r="AA510" s="185"/>
      <c r="AB510" s="185"/>
      <c r="AC510" s="185"/>
      <c r="AD510" s="185"/>
      <c r="AE510" s="185"/>
      <c r="AF510" s="185"/>
      <c r="AG510" s="185"/>
      <c r="AH510" s="185"/>
      <c r="AI510" s="185"/>
    </row>
    <row r="511" spans="2:35" ht="24" customHeight="1">
      <c r="B511" s="214" t="s">
        <v>2339</v>
      </c>
      <c r="C511" s="207" t="s">
        <v>346</v>
      </c>
      <c r="D511" s="208" t="s">
        <v>2340</v>
      </c>
      <c r="E511" s="207" t="s">
        <v>1360</v>
      </c>
      <c r="F511" s="207" t="s">
        <v>195</v>
      </c>
      <c r="G511" s="215" t="s">
        <v>2341</v>
      </c>
      <c r="H511" s="224" t="s">
        <v>506</v>
      </c>
      <c r="I511" s="207" t="s">
        <v>64</v>
      </c>
      <c r="J511" s="207" t="s">
        <v>64</v>
      </c>
      <c r="K511" s="207">
        <v>335.48792338567699</v>
      </c>
      <c r="L511" s="246">
        <v>3.3548792338567698E-4</v>
      </c>
      <c r="M511" s="185"/>
      <c r="N511" s="185"/>
      <c r="O511" s="185"/>
      <c r="P511" s="185"/>
      <c r="Q511" s="185"/>
      <c r="R511" s="185"/>
      <c r="S511" s="185"/>
      <c r="T511" s="185"/>
      <c r="U511" s="185"/>
      <c r="V511" s="185"/>
      <c r="W511" s="185"/>
      <c r="X511" s="185"/>
      <c r="Y511" s="185"/>
      <c r="Z511" s="185"/>
      <c r="AA511" s="185"/>
      <c r="AB511" s="185"/>
      <c r="AC511" s="185"/>
      <c r="AD511" s="185"/>
      <c r="AE511" s="185"/>
      <c r="AF511" s="185"/>
      <c r="AG511" s="185"/>
      <c r="AH511" s="185"/>
      <c r="AI511" s="185"/>
    </row>
    <row r="512" spans="2:35" ht="24" customHeight="1">
      <c r="B512" s="213" t="s">
        <v>2342</v>
      </c>
      <c r="C512" s="207" t="s">
        <v>346</v>
      </c>
      <c r="D512" s="208" t="s">
        <v>2343</v>
      </c>
      <c r="E512" s="207" t="s">
        <v>2224</v>
      </c>
      <c r="F512" s="207" t="s">
        <v>2336</v>
      </c>
      <c r="G512" s="215" t="s">
        <v>2344</v>
      </c>
      <c r="H512" s="215" t="s">
        <v>2345</v>
      </c>
      <c r="I512" s="207" t="s">
        <v>64</v>
      </c>
      <c r="J512" s="207" t="s">
        <v>64</v>
      </c>
      <c r="K512" s="207">
        <v>332.37095979156396</v>
      </c>
      <c r="L512" s="246">
        <v>3.3237095979156395E-4</v>
      </c>
      <c r="M512" s="185"/>
      <c r="N512" s="185"/>
      <c r="O512" s="185"/>
      <c r="P512" s="185"/>
      <c r="Q512" s="185"/>
      <c r="R512" s="185"/>
      <c r="S512" s="185"/>
      <c r="T512" s="185"/>
      <c r="U512" s="185"/>
      <c r="V512" s="185"/>
      <c r="W512" s="185"/>
      <c r="X512" s="185"/>
      <c r="Y512" s="185"/>
      <c r="Z512" s="185"/>
      <c r="AA512" s="185"/>
      <c r="AB512" s="185"/>
      <c r="AC512" s="185"/>
      <c r="AD512" s="185"/>
      <c r="AE512" s="185"/>
      <c r="AF512" s="185"/>
      <c r="AG512" s="185"/>
      <c r="AH512" s="185"/>
      <c r="AI512" s="185"/>
    </row>
    <row r="513" spans="2:35" ht="24" customHeight="1">
      <c r="B513" s="214" t="s">
        <v>2346</v>
      </c>
      <c r="C513" s="207" t="s">
        <v>346</v>
      </c>
      <c r="D513" s="208" t="s">
        <v>2347</v>
      </c>
      <c r="E513" s="207" t="s">
        <v>2224</v>
      </c>
      <c r="F513" s="207" t="s">
        <v>2348</v>
      </c>
      <c r="G513" s="215" t="s">
        <v>2349</v>
      </c>
      <c r="H513" s="215" t="s">
        <v>2350</v>
      </c>
      <c r="I513" s="207" t="s">
        <v>64</v>
      </c>
      <c r="J513" s="207" t="s">
        <v>64</v>
      </c>
      <c r="K513" s="207">
        <v>301.54683942445365</v>
      </c>
      <c r="L513" s="246">
        <v>3.0154683942445364E-4</v>
      </c>
      <c r="M513" s="185"/>
      <c r="N513" s="185"/>
      <c r="O513" s="185"/>
      <c r="P513" s="185"/>
      <c r="Q513" s="185"/>
      <c r="R513" s="185"/>
      <c r="S513" s="185"/>
      <c r="T513" s="185"/>
      <c r="U513" s="185"/>
      <c r="V513" s="185"/>
      <c r="W513" s="185"/>
      <c r="X513" s="185"/>
      <c r="Y513" s="185"/>
      <c r="Z513" s="185"/>
      <c r="AA513" s="185"/>
      <c r="AB513" s="185"/>
      <c r="AC513" s="185"/>
      <c r="AD513" s="185"/>
      <c r="AE513" s="185"/>
      <c r="AF513" s="185"/>
      <c r="AG513" s="185"/>
      <c r="AH513" s="185"/>
      <c r="AI513" s="185"/>
    </row>
    <row r="514" spans="2:35" ht="24" customHeight="1">
      <c r="B514" s="213" t="s">
        <v>2351</v>
      </c>
      <c r="C514" s="207" t="s">
        <v>346</v>
      </c>
      <c r="D514" s="208" t="s">
        <v>2352</v>
      </c>
      <c r="E514" s="207" t="s">
        <v>2224</v>
      </c>
      <c r="F514" s="207" t="s">
        <v>2336</v>
      </c>
      <c r="G514" s="215" t="s">
        <v>2353</v>
      </c>
      <c r="H514" s="215" t="s">
        <v>2354</v>
      </c>
      <c r="I514" s="207" t="s">
        <v>64</v>
      </c>
      <c r="J514" s="207" t="s">
        <v>64</v>
      </c>
      <c r="K514" s="207">
        <v>299.62678684599678</v>
      </c>
      <c r="L514" s="246">
        <v>2.9962678684599677E-4</v>
      </c>
      <c r="M514" s="185"/>
      <c r="N514" s="185"/>
      <c r="O514" s="185"/>
      <c r="P514" s="185"/>
      <c r="Q514" s="185"/>
      <c r="R514" s="185"/>
      <c r="S514" s="185"/>
      <c r="T514" s="185"/>
      <c r="U514" s="185"/>
      <c r="V514" s="185"/>
      <c r="W514" s="185"/>
      <c r="X514" s="185"/>
      <c r="Y514" s="185"/>
      <c r="Z514" s="185"/>
      <c r="AA514" s="185"/>
      <c r="AB514" s="185"/>
      <c r="AC514" s="185"/>
      <c r="AD514" s="185"/>
      <c r="AE514" s="185"/>
      <c r="AF514" s="185"/>
      <c r="AG514" s="185"/>
      <c r="AH514" s="185"/>
      <c r="AI514" s="185"/>
    </row>
    <row r="515" spans="2:35" ht="24" customHeight="1">
      <c r="B515" s="214" t="s">
        <v>2355</v>
      </c>
      <c r="C515" s="207" t="s">
        <v>346</v>
      </c>
      <c r="D515" s="208" t="s">
        <v>2356</v>
      </c>
      <c r="E515" s="207" t="s">
        <v>2357</v>
      </c>
      <c r="F515" s="207" t="s">
        <v>1028</v>
      </c>
      <c r="G515" s="215" t="s">
        <v>2358</v>
      </c>
      <c r="H515" s="224" t="s">
        <v>506</v>
      </c>
      <c r="I515" s="207" t="s">
        <v>64</v>
      </c>
      <c r="J515" s="207" t="s">
        <v>64</v>
      </c>
      <c r="K515" s="207">
        <v>267.57270614745443</v>
      </c>
      <c r="L515" s="246">
        <v>2.6757270614745441E-4</v>
      </c>
      <c r="M515" s="185"/>
      <c r="N515" s="185"/>
      <c r="O515" s="185"/>
      <c r="P515" s="185"/>
      <c r="Q515" s="185"/>
      <c r="R515" s="185"/>
      <c r="S515" s="185"/>
      <c r="T515" s="185"/>
      <c r="U515" s="185"/>
      <c r="V515" s="185"/>
      <c r="W515" s="185"/>
      <c r="X515" s="185"/>
      <c r="Y515" s="185"/>
      <c r="Z515" s="185"/>
      <c r="AA515" s="185"/>
      <c r="AB515" s="185"/>
      <c r="AC515" s="185"/>
      <c r="AD515" s="185"/>
      <c r="AE515" s="185"/>
      <c r="AF515" s="185"/>
      <c r="AG515" s="185"/>
      <c r="AH515" s="185"/>
      <c r="AI515" s="185"/>
    </row>
    <row r="516" spans="2:35" ht="24" customHeight="1">
      <c r="B516" s="213" t="s">
        <v>2359</v>
      </c>
      <c r="C516" s="207" t="s">
        <v>346</v>
      </c>
      <c r="D516" s="208" t="s">
        <v>2360</v>
      </c>
      <c r="E516" s="207" t="s">
        <v>741</v>
      </c>
      <c r="F516" s="207" t="s">
        <v>460</v>
      </c>
      <c r="G516" s="215" t="s">
        <v>2361</v>
      </c>
      <c r="H516" s="215" t="s">
        <v>2362</v>
      </c>
      <c r="I516" s="207" t="s">
        <v>64</v>
      </c>
      <c r="J516" s="207" t="s">
        <v>64</v>
      </c>
      <c r="K516" s="207">
        <v>259.47468488134638</v>
      </c>
      <c r="L516" s="246">
        <v>2.5947468488134639E-4</v>
      </c>
      <c r="M516" s="185"/>
      <c r="N516" s="185"/>
      <c r="O516" s="185"/>
      <c r="P516" s="185"/>
      <c r="Q516" s="185"/>
      <c r="R516" s="185"/>
      <c r="S516" s="185"/>
      <c r="T516" s="185"/>
      <c r="U516" s="185"/>
      <c r="V516" s="185"/>
      <c r="W516" s="185"/>
      <c r="X516" s="185"/>
      <c r="Y516" s="185"/>
      <c r="Z516" s="185"/>
      <c r="AA516" s="185"/>
      <c r="AB516" s="185"/>
      <c r="AC516" s="185"/>
      <c r="AD516" s="185"/>
      <c r="AE516" s="185"/>
      <c r="AF516" s="185"/>
      <c r="AG516" s="185"/>
      <c r="AH516" s="185"/>
      <c r="AI516" s="185"/>
    </row>
    <row r="517" spans="2:35" ht="24" customHeight="1">
      <c r="B517" s="214" t="s">
        <v>2363</v>
      </c>
      <c r="C517" s="207" t="s">
        <v>346</v>
      </c>
      <c r="D517" s="208" t="s">
        <v>2364</v>
      </c>
      <c r="E517" s="207" t="s">
        <v>476</v>
      </c>
      <c r="F517" s="207" t="s">
        <v>2336</v>
      </c>
      <c r="G517" s="215" t="s">
        <v>2365</v>
      </c>
      <c r="H517" s="215" t="s">
        <v>2366</v>
      </c>
      <c r="I517" s="207" t="s">
        <v>64</v>
      </c>
      <c r="J517" s="207" t="s">
        <v>64</v>
      </c>
      <c r="K517" s="207">
        <v>252.02450531652701</v>
      </c>
      <c r="L517" s="246">
        <v>2.5202450531652701E-4</v>
      </c>
      <c r="M517" s="185"/>
      <c r="N517" s="185"/>
      <c r="O517" s="185"/>
      <c r="P517" s="185"/>
      <c r="Q517" s="185"/>
      <c r="R517" s="185"/>
      <c r="S517" s="185"/>
      <c r="T517" s="185"/>
      <c r="U517" s="185"/>
      <c r="V517" s="185"/>
      <c r="W517" s="185"/>
      <c r="X517" s="185"/>
      <c r="Y517" s="185"/>
      <c r="Z517" s="185"/>
      <c r="AA517" s="185"/>
      <c r="AB517" s="185"/>
      <c r="AC517" s="185"/>
      <c r="AD517" s="185"/>
      <c r="AE517" s="185"/>
      <c r="AF517" s="185"/>
      <c r="AG517" s="185"/>
      <c r="AH517" s="185"/>
      <c r="AI517" s="185"/>
    </row>
    <row r="518" spans="2:35" ht="24" customHeight="1">
      <c r="B518" s="214" t="s">
        <v>2367</v>
      </c>
      <c r="C518" s="207" t="s">
        <v>346</v>
      </c>
      <c r="D518" s="208" t="s">
        <v>2368</v>
      </c>
      <c r="E518" s="207" t="s">
        <v>348</v>
      </c>
      <c r="F518" s="207" t="s">
        <v>2369</v>
      </c>
      <c r="G518" s="215" t="s">
        <v>2370</v>
      </c>
      <c r="H518" s="215" t="s">
        <v>2371</v>
      </c>
      <c r="I518" s="207" t="s">
        <v>64</v>
      </c>
      <c r="J518" s="207" t="s">
        <v>64</v>
      </c>
      <c r="K518" s="207">
        <v>247.03894091965353</v>
      </c>
      <c r="L518" s="246">
        <v>2.4703894091965354E-4</v>
      </c>
      <c r="M518" s="185"/>
      <c r="N518" s="185"/>
      <c r="O518" s="185"/>
      <c r="P518" s="185"/>
      <c r="Q518" s="185"/>
      <c r="R518" s="185"/>
      <c r="S518" s="185"/>
      <c r="T518" s="185"/>
      <c r="U518" s="185"/>
      <c r="V518" s="185"/>
      <c r="W518" s="185"/>
      <c r="X518" s="185"/>
      <c r="Y518" s="185"/>
      <c r="Z518" s="185"/>
      <c r="AA518" s="185"/>
      <c r="AB518" s="185"/>
      <c r="AC518" s="185"/>
      <c r="AD518" s="185"/>
      <c r="AE518" s="185"/>
      <c r="AF518" s="185"/>
      <c r="AG518" s="185"/>
      <c r="AH518" s="185"/>
      <c r="AI518" s="185"/>
    </row>
    <row r="519" spans="2:35" ht="24" customHeight="1">
      <c r="B519" s="214" t="s">
        <v>2372</v>
      </c>
      <c r="C519" s="207" t="s">
        <v>346</v>
      </c>
      <c r="D519" s="208" t="s">
        <v>2373</v>
      </c>
      <c r="E519" s="207" t="s">
        <v>741</v>
      </c>
      <c r="F519" s="207" t="s">
        <v>1370</v>
      </c>
      <c r="G519" s="215" t="s">
        <v>2374</v>
      </c>
      <c r="H519" s="215" t="s">
        <v>2375</v>
      </c>
      <c r="I519" s="207" t="s">
        <v>64</v>
      </c>
      <c r="J519" s="207" t="s">
        <v>64</v>
      </c>
      <c r="K519" s="207">
        <v>234.72525409008756</v>
      </c>
      <c r="L519" s="246">
        <v>2.3472525409008757E-4</v>
      </c>
      <c r="M519" s="185"/>
      <c r="N519" s="185"/>
      <c r="O519" s="185"/>
      <c r="P519" s="185"/>
      <c r="Q519" s="185"/>
      <c r="R519" s="185"/>
      <c r="S519" s="185"/>
      <c r="T519" s="185"/>
      <c r="U519" s="185"/>
      <c r="V519" s="185"/>
      <c r="W519" s="185"/>
      <c r="X519" s="185"/>
      <c r="Y519" s="185"/>
      <c r="Z519" s="185"/>
      <c r="AA519" s="185"/>
      <c r="AB519" s="185"/>
      <c r="AC519" s="185"/>
      <c r="AD519" s="185"/>
      <c r="AE519" s="185"/>
      <c r="AF519" s="185"/>
      <c r="AG519" s="185"/>
      <c r="AH519" s="185"/>
      <c r="AI519" s="185"/>
    </row>
    <row r="520" spans="2:35" ht="24" customHeight="1">
      <c r="B520" s="214" t="s">
        <v>2376</v>
      </c>
      <c r="C520" s="207" t="s">
        <v>346</v>
      </c>
      <c r="D520" s="208" t="s">
        <v>2377</v>
      </c>
      <c r="E520" s="207" t="s">
        <v>476</v>
      </c>
      <c r="F520" s="207" t="s">
        <v>424</v>
      </c>
      <c r="G520" s="215" t="s">
        <v>2378</v>
      </c>
      <c r="H520" s="227" t="s">
        <v>2379</v>
      </c>
      <c r="I520" s="207" t="s">
        <v>64</v>
      </c>
      <c r="J520" s="207" t="s">
        <v>64</v>
      </c>
      <c r="K520" s="207">
        <v>220.67058657841</v>
      </c>
      <c r="L520" s="246">
        <v>2.2067058657840999E-4</v>
      </c>
      <c r="M520" s="185"/>
      <c r="N520" s="185"/>
      <c r="O520" s="185"/>
      <c r="P520" s="185"/>
      <c r="Q520" s="185"/>
      <c r="R520" s="185"/>
      <c r="S520" s="185"/>
      <c r="T520" s="185"/>
      <c r="U520" s="185"/>
      <c r="V520" s="185"/>
      <c r="W520" s="185"/>
      <c r="X520" s="185"/>
      <c r="Y520" s="185"/>
      <c r="Z520" s="185"/>
      <c r="AA520" s="185"/>
      <c r="AB520" s="185"/>
      <c r="AC520" s="185"/>
      <c r="AD520" s="185"/>
      <c r="AE520" s="185"/>
      <c r="AF520" s="185"/>
      <c r="AG520" s="185"/>
      <c r="AH520" s="185"/>
      <c r="AI520" s="185"/>
    </row>
    <row r="521" spans="2:35" ht="24" customHeight="1">
      <c r="B521" s="214" t="s">
        <v>2380</v>
      </c>
      <c r="C521" s="207" t="s">
        <v>346</v>
      </c>
      <c r="D521" s="208" t="s">
        <v>2381</v>
      </c>
      <c r="E521" s="207" t="s">
        <v>358</v>
      </c>
      <c r="F521" s="207" t="s">
        <v>1971</v>
      </c>
      <c r="G521" s="215" t="s">
        <v>2382</v>
      </c>
      <c r="H521" s="227" t="s">
        <v>1051</v>
      </c>
      <c r="I521" s="207" t="s">
        <v>64</v>
      </c>
      <c r="J521" s="207" t="s">
        <v>64</v>
      </c>
      <c r="K521" s="207">
        <v>217.06922047743117</v>
      </c>
      <c r="L521" s="246">
        <v>2.1706922047743117E-4</v>
      </c>
      <c r="M521" s="185"/>
      <c r="N521" s="185"/>
      <c r="O521" s="185"/>
      <c r="P521" s="185"/>
      <c r="Q521" s="185"/>
      <c r="R521" s="185"/>
      <c r="S521" s="185"/>
      <c r="T521" s="185"/>
      <c r="U521" s="185"/>
      <c r="V521" s="185"/>
      <c r="W521" s="185"/>
      <c r="X521" s="185"/>
      <c r="Y521" s="185"/>
      <c r="Z521" s="185"/>
      <c r="AA521" s="185"/>
      <c r="AB521" s="185"/>
      <c r="AC521" s="185"/>
      <c r="AD521" s="185"/>
      <c r="AE521" s="185"/>
      <c r="AF521" s="185"/>
      <c r="AG521" s="185"/>
      <c r="AH521" s="185"/>
      <c r="AI521" s="185"/>
    </row>
    <row r="522" spans="2:35" ht="24" customHeight="1">
      <c r="B522" s="214" t="s">
        <v>2383</v>
      </c>
      <c r="C522" s="207" t="s">
        <v>346</v>
      </c>
      <c r="D522" s="208" t="s">
        <v>2384</v>
      </c>
      <c r="E522" s="207" t="s">
        <v>1415</v>
      </c>
      <c r="F522" s="207" t="s">
        <v>1971</v>
      </c>
      <c r="G522" s="215" t="s">
        <v>2385</v>
      </c>
      <c r="H522" s="215" t="s">
        <v>2386</v>
      </c>
      <c r="I522" s="207" t="s">
        <v>64</v>
      </c>
      <c r="J522" s="207" t="s">
        <v>64</v>
      </c>
      <c r="K522" s="207">
        <v>216.29894608360911</v>
      </c>
      <c r="L522" s="246">
        <v>2.162989460836091E-4</v>
      </c>
      <c r="M522" s="185"/>
      <c r="N522" s="185"/>
      <c r="O522" s="185"/>
      <c r="P522" s="185"/>
      <c r="Q522" s="185"/>
      <c r="R522" s="185"/>
      <c r="S522" s="185"/>
      <c r="T522" s="185"/>
      <c r="U522" s="185"/>
      <c r="V522" s="185"/>
      <c r="W522" s="185"/>
      <c r="X522" s="185"/>
      <c r="Y522" s="185"/>
      <c r="Z522" s="185"/>
      <c r="AA522" s="185"/>
      <c r="AB522" s="185"/>
      <c r="AC522" s="185"/>
      <c r="AD522" s="185"/>
      <c r="AE522" s="185"/>
      <c r="AF522" s="185"/>
      <c r="AG522" s="185"/>
      <c r="AH522" s="185"/>
      <c r="AI522" s="185"/>
    </row>
    <row r="523" spans="2:35" ht="24" customHeight="1">
      <c r="B523" s="214" t="s">
        <v>2387</v>
      </c>
      <c r="C523" s="207" t="s">
        <v>363</v>
      </c>
      <c r="D523" s="208" t="s">
        <v>2388</v>
      </c>
      <c r="E523" s="207" t="s">
        <v>358</v>
      </c>
      <c r="F523" s="207" t="s">
        <v>2348</v>
      </c>
      <c r="G523" s="215" t="s">
        <v>2389</v>
      </c>
      <c r="H523" s="215" t="s">
        <v>2390</v>
      </c>
      <c r="I523" s="207" t="s">
        <v>64</v>
      </c>
      <c r="J523" s="207" t="s">
        <v>64</v>
      </c>
      <c r="K523" s="207">
        <v>213.59998122197968</v>
      </c>
      <c r="L523" s="246">
        <v>2.1359998122197967E-4</v>
      </c>
      <c r="M523" s="185"/>
      <c r="N523" s="185"/>
      <c r="O523" s="185"/>
      <c r="P523" s="185"/>
      <c r="Q523" s="185"/>
      <c r="R523" s="185"/>
      <c r="S523" s="185"/>
      <c r="T523" s="185"/>
      <c r="U523" s="185"/>
      <c r="V523" s="185"/>
      <c r="W523" s="185"/>
      <c r="X523" s="185"/>
      <c r="Y523" s="185"/>
      <c r="Z523" s="185"/>
      <c r="AA523" s="185"/>
      <c r="AB523" s="185"/>
      <c r="AC523" s="185"/>
      <c r="AD523" s="185"/>
      <c r="AE523" s="185"/>
      <c r="AF523" s="185"/>
      <c r="AG523" s="185"/>
      <c r="AH523" s="185"/>
      <c r="AI523" s="185"/>
    </row>
    <row r="524" spans="2:35" ht="24" customHeight="1">
      <c r="B524" s="213" t="s">
        <v>2391</v>
      </c>
      <c r="C524" s="207" t="s">
        <v>346</v>
      </c>
      <c r="D524" s="208" t="s">
        <v>2392</v>
      </c>
      <c r="E524" s="207" t="s">
        <v>2224</v>
      </c>
      <c r="F524" s="207" t="s">
        <v>2326</v>
      </c>
      <c r="G524" s="215" t="s">
        <v>2393</v>
      </c>
      <c r="H524" s="227" t="s">
        <v>2394</v>
      </c>
      <c r="I524" s="207" t="s">
        <v>64</v>
      </c>
      <c r="J524" s="207" t="s">
        <v>64</v>
      </c>
      <c r="K524" s="207">
        <v>212.25500551604344</v>
      </c>
      <c r="L524" s="246">
        <v>2.1225500551604344E-4</v>
      </c>
      <c r="M524" s="185"/>
      <c r="N524" s="185"/>
      <c r="O524" s="185"/>
      <c r="P524" s="185"/>
      <c r="Q524" s="185"/>
      <c r="R524" s="185"/>
      <c r="S524" s="185"/>
      <c r="T524" s="185"/>
      <c r="U524" s="185"/>
      <c r="V524" s="185"/>
      <c r="W524" s="185"/>
      <c r="X524" s="185"/>
      <c r="Y524" s="185"/>
      <c r="Z524" s="185"/>
      <c r="AA524" s="185"/>
      <c r="AB524" s="185"/>
      <c r="AC524" s="185"/>
      <c r="AD524" s="185"/>
      <c r="AE524" s="185"/>
      <c r="AF524" s="185"/>
      <c r="AG524" s="185"/>
      <c r="AH524" s="185"/>
      <c r="AI524" s="185"/>
    </row>
    <row r="525" spans="2:35" ht="24" customHeight="1">
      <c r="B525" s="213" t="s">
        <v>2395</v>
      </c>
      <c r="C525" s="207" t="s">
        <v>346</v>
      </c>
      <c r="D525" s="208" t="s">
        <v>2396</v>
      </c>
      <c r="E525" s="207" t="s">
        <v>358</v>
      </c>
      <c r="F525" s="207" t="s">
        <v>464</v>
      </c>
      <c r="G525" s="215" t="s">
        <v>2397</v>
      </c>
      <c r="H525" s="227" t="s">
        <v>2398</v>
      </c>
      <c r="I525" s="207" t="s">
        <v>64</v>
      </c>
      <c r="J525" s="207" t="s">
        <v>64</v>
      </c>
      <c r="K525" s="207">
        <v>187.43280989601669</v>
      </c>
      <c r="L525" s="246">
        <v>1.874328098960167E-4</v>
      </c>
      <c r="M525" s="185"/>
      <c r="N525" s="185"/>
      <c r="O525" s="185"/>
      <c r="P525" s="185"/>
      <c r="Q525" s="185"/>
      <c r="R525" s="185"/>
      <c r="S525" s="185"/>
      <c r="T525" s="185"/>
      <c r="U525" s="185"/>
      <c r="V525" s="185"/>
      <c r="W525" s="185"/>
      <c r="X525" s="185"/>
      <c r="Y525" s="185"/>
      <c r="Z525" s="185"/>
      <c r="AA525" s="185"/>
      <c r="AB525" s="185"/>
      <c r="AC525" s="185"/>
      <c r="AD525" s="185"/>
      <c r="AE525" s="185"/>
      <c r="AF525" s="185"/>
      <c r="AG525" s="185"/>
      <c r="AH525" s="185"/>
      <c r="AI525" s="185"/>
    </row>
    <row r="526" spans="2:35" ht="24" customHeight="1">
      <c r="B526" s="213" t="s">
        <v>2399</v>
      </c>
      <c r="C526" s="207" t="s">
        <v>346</v>
      </c>
      <c r="D526" s="208" t="s">
        <v>2400</v>
      </c>
      <c r="E526" s="207" t="s">
        <v>358</v>
      </c>
      <c r="F526" s="207" t="s">
        <v>396</v>
      </c>
      <c r="G526" s="215" t="s">
        <v>2401</v>
      </c>
      <c r="H526" s="215" t="s">
        <v>2402</v>
      </c>
      <c r="I526" s="207" t="s">
        <v>64</v>
      </c>
      <c r="J526" s="207" t="s">
        <v>64</v>
      </c>
      <c r="K526" s="207">
        <v>186.10015726592022</v>
      </c>
      <c r="L526" s="246">
        <v>1.8610015726592023E-4</v>
      </c>
      <c r="M526" s="185"/>
      <c r="N526" s="185"/>
      <c r="O526" s="185"/>
      <c r="P526" s="185"/>
      <c r="Q526" s="185"/>
      <c r="R526" s="185"/>
      <c r="S526" s="185"/>
      <c r="T526" s="185"/>
      <c r="U526" s="185"/>
      <c r="V526" s="185"/>
      <c r="W526" s="185"/>
      <c r="X526" s="185"/>
      <c r="Y526" s="185"/>
      <c r="Z526" s="185"/>
      <c r="AA526" s="185"/>
      <c r="AB526" s="185"/>
      <c r="AC526" s="185"/>
      <c r="AD526" s="185"/>
      <c r="AE526" s="185"/>
      <c r="AF526" s="185"/>
      <c r="AG526" s="185"/>
      <c r="AH526" s="185"/>
      <c r="AI526" s="185"/>
    </row>
    <row r="527" spans="2:35" ht="24" customHeight="1">
      <c r="B527" s="214" t="s">
        <v>2403</v>
      </c>
      <c r="C527" s="207" t="s">
        <v>346</v>
      </c>
      <c r="D527" s="208" t="s">
        <v>2404</v>
      </c>
      <c r="E527" s="207" t="s">
        <v>348</v>
      </c>
      <c r="F527" s="207" t="s">
        <v>572</v>
      </c>
      <c r="G527" s="215" t="s">
        <v>2405</v>
      </c>
      <c r="H527" s="224" t="s">
        <v>506</v>
      </c>
      <c r="I527" s="207" t="s">
        <v>64</v>
      </c>
      <c r="J527" s="207" t="s">
        <v>64</v>
      </c>
      <c r="K527" s="207">
        <v>177.42647231415626</v>
      </c>
      <c r="L527" s="246">
        <v>1.7742647231415627E-4</v>
      </c>
      <c r="M527" s="185"/>
      <c r="N527" s="185"/>
      <c r="O527" s="185"/>
      <c r="P527" s="185"/>
      <c r="Q527" s="185"/>
      <c r="R527" s="185"/>
      <c r="S527" s="185"/>
      <c r="T527" s="185"/>
      <c r="U527" s="185"/>
      <c r="V527" s="185"/>
      <c r="W527" s="185"/>
      <c r="X527" s="185"/>
      <c r="Y527" s="185"/>
      <c r="Z527" s="185"/>
      <c r="AA527" s="185"/>
      <c r="AB527" s="185"/>
      <c r="AC527" s="185"/>
      <c r="AD527" s="185"/>
      <c r="AE527" s="185"/>
      <c r="AF527" s="185"/>
      <c r="AG527" s="185"/>
      <c r="AH527" s="185"/>
      <c r="AI527" s="185"/>
    </row>
    <row r="528" spans="2:35" ht="24" customHeight="1">
      <c r="B528" s="214" t="s">
        <v>2406</v>
      </c>
      <c r="C528" s="207" t="s">
        <v>346</v>
      </c>
      <c r="D528" s="208" t="s">
        <v>2400</v>
      </c>
      <c r="E528" s="207" t="s">
        <v>2224</v>
      </c>
      <c r="F528" s="207" t="s">
        <v>2348</v>
      </c>
      <c r="G528" s="215" t="s">
        <v>2407</v>
      </c>
      <c r="H528" s="215" t="s">
        <v>2408</v>
      </c>
      <c r="I528" s="207" t="s">
        <v>64</v>
      </c>
      <c r="J528" s="207" t="s">
        <v>64</v>
      </c>
      <c r="K528" s="207">
        <v>177.25277562612959</v>
      </c>
      <c r="L528" s="246">
        <v>1.772527756261296E-4</v>
      </c>
      <c r="M528" s="185"/>
      <c r="N528" s="185"/>
      <c r="O528" s="185"/>
      <c r="P528" s="185"/>
      <c r="Q528" s="185"/>
      <c r="R528" s="185"/>
      <c r="S528" s="185"/>
      <c r="T528" s="185"/>
      <c r="U528" s="185"/>
      <c r="V528" s="185"/>
      <c r="W528" s="185"/>
      <c r="X528" s="185"/>
      <c r="Y528" s="185"/>
      <c r="Z528" s="185"/>
      <c r="AA528" s="185"/>
      <c r="AB528" s="185"/>
      <c r="AC528" s="185"/>
      <c r="AD528" s="185"/>
      <c r="AE528" s="185"/>
      <c r="AF528" s="185"/>
      <c r="AG528" s="185"/>
      <c r="AH528" s="185"/>
      <c r="AI528" s="185"/>
    </row>
    <row r="529" spans="2:35" ht="24" customHeight="1">
      <c r="B529" s="214" t="s">
        <v>2409</v>
      </c>
      <c r="C529" s="207" t="s">
        <v>346</v>
      </c>
      <c r="D529" s="208" t="s">
        <v>2410</v>
      </c>
      <c r="E529" s="207" t="s">
        <v>1415</v>
      </c>
      <c r="F529" s="207" t="s">
        <v>2411</v>
      </c>
      <c r="G529" s="215" t="s">
        <v>2412</v>
      </c>
      <c r="H529" s="224" t="s">
        <v>506</v>
      </c>
      <c r="I529" s="207" t="s">
        <v>64</v>
      </c>
      <c r="J529" s="207" t="s">
        <v>64</v>
      </c>
      <c r="K529" s="207">
        <v>175.96281951975209</v>
      </c>
      <c r="L529" s="246">
        <v>1.7596281951975208E-4</v>
      </c>
      <c r="M529" s="185"/>
      <c r="N529" s="185"/>
      <c r="O529" s="185"/>
      <c r="P529" s="185"/>
      <c r="Q529" s="185"/>
      <c r="R529" s="185"/>
      <c r="S529" s="185"/>
      <c r="T529" s="185"/>
      <c r="U529" s="185"/>
      <c r="V529" s="185"/>
      <c r="W529" s="185"/>
      <c r="X529" s="185"/>
      <c r="Y529" s="185"/>
      <c r="Z529" s="185"/>
      <c r="AA529" s="185"/>
      <c r="AB529" s="185"/>
      <c r="AC529" s="185"/>
      <c r="AD529" s="185"/>
      <c r="AE529" s="185"/>
      <c r="AF529" s="185"/>
      <c r="AG529" s="185"/>
      <c r="AH529" s="185"/>
      <c r="AI529" s="185"/>
    </row>
    <row r="530" spans="2:35" ht="24" customHeight="1">
      <c r="B530" s="213" t="s">
        <v>2413</v>
      </c>
      <c r="C530" s="207" t="s">
        <v>346</v>
      </c>
      <c r="D530" s="208" t="s">
        <v>2414</v>
      </c>
      <c r="E530" s="207" t="s">
        <v>2224</v>
      </c>
      <c r="F530" s="207" t="s">
        <v>2348</v>
      </c>
      <c r="G530" s="215" t="s">
        <v>2415</v>
      </c>
      <c r="H530" s="215" t="s">
        <v>2416</v>
      </c>
      <c r="I530" s="207" t="s">
        <v>64</v>
      </c>
      <c r="J530" s="207" t="s">
        <v>64</v>
      </c>
      <c r="K530" s="207">
        <v>174.82806375137898</v>
      </c>
      <c r="L530" s="246">
        <v>1.7482806375137899E-4</v>
      </c>
      <c r="M530" s="185"/>
      <c r="N530" s="185"/>
      <c r="O530" s="185"/>
      <c r="P530" s="185"/>
      <c r="Q530" s="185"/>
      <c r="R530" s="185"/>
      <c r="S530" s="185"/>
      <c r="T530" s="185"/>
      <c r="U530" s="185"/>
      <c r="V530" s="185"/>
      <c r="W530" s="185"/>
      <c r="X530" s="185"/>
      <c r="Y530" s="185"/>
      <c r="Z530" s="185"/>
      <c r="AA530" s="185"/>
      <c r="AB530" s="185"/>
      <c r="AC530" s="185"/>
      <c r="AD530" s="185"/>
      <c r="AE530" s="185"/>
      <c r="AF530" s="185"/>
      <c r="AG530" s="185"/>
      <c r="AH530" s="185"/>
      <c r="AI530" s="185"/>
    </row>
    <row r="531" spans="2:35" ht="24" customHeight="1">
      <c r="B531" s="214" t="s">
        <v>2417</v>
      </c>
      <c r="C531" s="207" t="s">
        <v>346</v>
      </c>
      <c r="D531" s="208" t="s">
        <v>2418</v>
      </c>
      <c r="E531" s="207" t="s">
        <v>1360</v>
      </c>
      <c r="F531" s="207" t="s">
        <v>460</v>
      </c>
      <c r="G531" s="215" t="s">
        <v>2419</v>
      </c>
      <c r="H531" s="227" t="s">
        <v>2420</v>
      </c>
      <c r="I531" s="207" t="s">
        <v>64</v>
      </c>
      <c r="J531" s="207" t="s">
        <v>64</v>
      </c>
      <c r="K531" s="207">
        <v>165.45783160810271</v>
      </c>
      <c r="L531" s="246">
        <v>1.654578316081027E-4</v>
      </c>
      <c r="M531" s="185"/>
      <c r="N531" s="185"/>
      <c r="O531" s="185"/>
      <c r="P531" s="185"/>
      <c r="Q531" s="185"/>
      <c r="R531" s="185"/>
      <c r="S531" s="185"/>
      <c r="T531" s="185"/>
      <c r="U531" s="185"/>
      <c r="V531" s="185"/>
      <c r="W531" s="185"/>
      <c r="X531" s="185"/>
      <c r="Y531" s="185"/>
      <c r="Z531" s="185"/>
      <c r="AA531" s="185"/>
      <c r="AB531" s="185"/>
      <c r="AC531" s="185"/>
      <c r="AD531" s="185"/>
      <c r="AE531" s="185"/>
      <c r="AF531" s="185"/>
      <c r="AG531" s="185"/>
      <c r="AH531" s="185"/>
      <c r="AI531" s="185"/>
    </row>
    <row r="532" spans="2:35" ht="24" customHeight="1">
      <c r="B532" s="214" t="s">
        <v>2421</v>
      </c>
      <c r="C532" s="207" t="s">
        <v>346</v>
      </c>
      <c r="D532" s="208" t="s">
        <v>2422</v>
      </c>
      <c r="E532" s="207" t="s">
        <v>476</v>
      </c>
      <c r="F532" s="207" t="s">
        <v>2423</v>
      </c>
      <c r="G532" s="215" t="s">
        <v>2424</v>
      </c>
      <c r="H532" s="224" t="s">
        <v>506</v>
      </c>
      <c r="I532" s="207" t="s">
        <v>64</v>
      </c>
      <c r="J532" s="207" t="s">
        <v>64</v>
      </c>
      <c r="K532" s="207">
        <v>161.69753303757949</v>
      </c>
      <c r="L532" s="246">
        <v>1.616975330375795E-4</v>
      </c>
      <c r="M532" s="185"/>
      <c r="N532" s="185"/>
      <c r="O532" s="185"/>
      <c r="P532" s="185"/>
      <c r="Q532" s="185"/>
      <c r="R532" s="185"/>
      <c r="S532" s="185"/>
      <c r="T532" s="185"/>
      <c r="U532" s="185"/>
      <c r="V532" s="185"/>
      <c r="W532" s="185"/>
      <c r="X532" s="185"/>
      <c r="Y532" s="185"/>
      <c r="Z532" s="185"/>
      <c r="AA532" s="185"/>
      <c r="AB532" s="185"/>
      <c r="AC532" s="185"/>
      <c r="AD532" s="185"/>
      <c r="AE532" s="185"/>
      <c r="AF532" s="185"/>
      <c r="AG532" s="185"/>
      <c r="AH532" s="185"/>
      <c r="AI532" s="185"/>
    </row>
    <row r="533" spans="2:35" ht="24" customHeight="1">
      <c r="B533" s="214" t="s">
        <v>2425</v>
      </c>
      <c r="C533" s="207" t="s">
        <v>346</v>
      </c>
      <c r="D533" s="208" t="s">
        <v>2426</v>
      </c>
      <c r="E533" s="207" t="s">
        <v>1360</v>
      </c>
      <c r="F533" s="207" t="s">
        <v>742</v>
      </c>
      <c r="G533" s="215" t="s">
        <v>2427</v>
      </c>
      <c r="H533" s="223" t="s">
        <v>506</v>
      </c>
      <c r="I533" s="207" t="s">
        <v>64</v>
      </c>
      <c r="J533" s="207" t="s">
        <v>64</v>
      </c>
      <c r="K533" s="207">
        <v>161.50505832922565</v>
      </c>
      <c r="L533" s="246">
        <v>1.6150505832922564E-4</v>
      </c>
      <c r="M533" s="185"/>
      <c r="N533" s="185"/>
      <c r="O533" s="185"/>
      <c r="P533" s="185"/>
      <c r="Q533" s="185"/>
      <c r="R533" s="185"/>
      <c r="S533" s="185"/>
      <c r="T533" s="185"/>
      <c r="U533" s="185"/>
      <c r="V533" s="185"/>
      <c r="W533" s="185"/>
      <c r="X533" s="185"/>
      <c r="Y533" s="185"/>
      <c r="Z533" s="185"/>
      <c r="AA533" s="185"/>
      <c r="AB533" s="185"/>
      <c r="AC533" s="185"/>
      <c r="AD533" s="185"/>
      <c r="AE533" s="185"/>
      <c r="AF533" s="185"/>
      <c r="AG533" s="185"/>
      <c r="AH533" s="185"/>
      <c r="AI533" s="185"/>
    </row>
    <row r="534" spans="2:35" ht="24" customHeight="1">
      <c r="B534" s="213" t="s">
        <v>2428</v>
      </c>
      <c r="C534" s="207" t="s">
        <v>346</v>
      </c>
      <c r="D534" s="208" t="s">
        <v>2429</v>
      </c>
      <c r="E534" s="207" t="s">
        <v>741</v>
      </c>
      <c r="F534" s="207" t="s">
        <v>742</v>
      </c>
      <c r="G534" s="215" t="s">
        <v>2430</v>
      </c>
      <c r="H534" s="215" t="s">
        <v>2431</v>
      </c>
      <c r="I534" s="207" t="s">
        <v>64</v>
      </c>
      <c r="J534" s="207" t="s">
        <v>64</v>
      </c>
      <c r="K534" s="207">
        <v>160.85017487031431</v>
      </c>
      <c r="L534" s="246">
        <v>1.6085017487031431E-4</v>
      </c>
      <c r="M534" s="185"/>
      <c r="N534" s="185"/>
      <c r="O534" s="185"/>
      <c r="P534" s="185"/>
      <c r="Q534" s="185"/>
      <c r="R534" s="185"/>
      <c r="S534" s="185"/>
      <c r="T534" s="185"/>
      <c r="U534" s="185"/>
      <c r="V534" s="185"/>
      <c r="W534" s="185"/>
      <c r="X534" s="185"/>
      <c r="Y534" s="185"/>
      <c r="Z534" s="185"/>
      <c r="AA534" s="185"/>
      <c r="AB534" s="185"/>
      <c r="AC534" s="185"/>
      <c r="AD534" s="185"/>
      <c r="AE534" s="185"/>
      <c r="AF534" s="185"/>
      <c r="AG534" s="185"/>
      <c r="AH534" s="185"/>
      <c r="AI534" s="185"/>
    </row>
    <row r="535" spans="2:35" ht="24" customHeight="1">
      <c r="B535" s="213" t="s">
        <v>2432</v>
      </c>
      <c r="C535" s="207" t="s">
        <v>346</v>
      </c>
      <c r="D535" s="208" t="s">
        <v>2433</v>
      </c>
      <c r="E535" s="207" t="s">
        <v>741</v>
      </c>
      <c r="F535" s="207" t="s">
        <v>464</v>
      </c>
      <c r="G535" s="215" t="s">
        <v>2434</v>
      </c>
      <c r="H535" s="223" t="s">
        <v>506</v>
      </c>
      <c r="I535" s="207" t="s">
        <v>64</v>
      </c>
      <c r="J535" s="207" t="s">
        <v>64</v>
      </c>
      <c r="K535" s="207">
        <v>160.55207379761987</v>
      </c>
      <c r="L535" s="246">
        <v>1.6055207379761987E-4</v>
      </c>
      <c r="M535" s="185"/>
      <c r="N535" s="185"/>
      <c r="O535" s="185"/>
      <c r="P535" s="185"/>
      <c r="Q535" s="185"/>
      <c r="R535" s="185"/>
      <c r="S535" s="185"/>
      <c r="T535" s="185"/>
      <c r="U535" s="185"/>
      <c r="V535" s="185"/>
      <c r="W535" s="185"/>
      <c r="X535" s="185"/>
      <c r="Y535" s="185"/>
      <c r="Z535" s="185"/>
      <c r="AA535" s="185"/>
      <c r="AB535" s="185"/>
      <c r="AC535" s="185"/>
      <c r="AD535" s="185"/>
      <c r="AE535" s="185"/>
      <c r="AF535" s="185"/>
      <c r="AG535" s="185"/>
      <c r="AH535" s="185"/>
      <c r="AI535" s="185"/>
    </row>
    <row r="536" spans="2:35" ht="24" customHeight="1">
      <c r="B536" s="214" t="s">
        <v>2435</v>
      </c>
      <c r="C536" s="207" t="s">
        <v>346</v>
      </c>
      <c r="D536" s="208" t="s">
        <v>2436</v>
      </c>
      <c r="E536" s="207" t="s">
        <v>348</v>
      </c>
      <c r="F536" s="207" t="s">
        <v>2437</v>
      </c>
      <c r="G536" s="215" t="s">
        <v>2438</v>
      </c>
      <c r="H536" s="224" t="s">
        <v>506</v>
      </c>
      <c r="I536" s="207" t="s">
        <v>64</v>
      </c>
      <c r="J536" s="207" t="s">
        <v>64</v>
      </c>
      <c r="K536" s="207">
        <v>159.20709809168366</v>
      </c>
      <c r="L536" s="246">
        <v>1.5920709809168367E-4</v>
      </c>
      <c r="M536" s="185"/>
      <c r="N536" s="185"/>
      <c r="O536" s="185"/>
      <c r="P536" s="185"/>
      <c r="Q536" s="185"/>
      <c r="R536" s="185"/>
      <c r="S536" s="185"/>
      <c r="T536" s="185"/>
      <c r="U536" s="185"/>
      <c r="V536" s="185"/>
      <c r="W536" s="185"/>
      <c r="X536" s="185"/>
      <c r="Y536" s="185"/>
      <c r="Z536" s="185"/>
      <c r="AA536" s="185"/>
      <c r="AB536" s="185"/>
      <c r="AC536" s="185"/>
      <c r="AD536" s="185"/>
      <c r="AE536" s="185"/>
      <c r="AF536" s="185"/>
      <c r="AG536" s="185"/>
      <c r="AH536" s="185"/>
      <c r="AI536" s="185"/>
    </row>
    <row r="537" spans="2:35" ht="24" customHeight="1">
      <c r="B537" s="213" t="s">
        <v>2439</v>
      </c>
      <c r="C537" s="207" t="s">
        <v>346</v>
      </c>
      <c r="D537" s="208" t="s">
        <v>2440</v>
      </c>
      <c r="E537" s="207" t="s">
        <v>358</v>
      </c>
      <c r="F537" s="207" t="s">
        <v>460</v>
      </c>
      <c r="G537" s="215" t="s">
        <v>2441</v>
      </c>
      <c r="H537" s="227" t="s">
        <v>2442</v>
      </c>
      <c r="I537" s="207" t="s">
        <v>64</v>
      </c>
      <c r="J537" s="207" t="s">
        <v>64</v>
      </c>
      <c r="K537" s="207">
        <v>157.97009600262891</v>
      </c>
      <c r="L537" s="246">
        <v>1.579700960026289E-4</v>
      </c>
      <c r="M537" s="185"/>
      <c r="N537" s="185"/>
      <c r="O537" s="185"/>
      <c r="P537" s="185"/>
      <c r="Q537" s="185"/>
      <c r="R537" s="185"/>
      <c r="S537" s="185"/>
      <c r="T537" s="185"/>
      <c r="U537" s="185"/>
      <c r="V537" s="185"/>
      <c r="W537" s="185"/>
      <c r="X537" s="185"/>
      <c r="Y537" s="185"/>
      <c r="Z537" s="185"/>
      <c r="AA537" s="185"/>
      <c r="AB537" s="185"/>
      <c r="AC537" s="185"/>
      <c r="AD537" s="185"/>
      <c r="AE537" s="185"/>
      <c r="AF537" s="185"/>
      <c r="AG537" s="185"/>
      <c r="AH537" s="185"/>
      <c r="AI537" s="185"/>
    </row>
    <row r="538" spans="2:35" ht="24" customHeight="1">
      <c r="B538" s="221" t="s">
        <v>2443</v>
      </c>
      <c r="C538" s="207" t="s">
        <v>346</v>
      </c>
      <c r="D538" s="208" t="s">
        <v>2444</v>
      </c>
      <c r="E538" s="207" t="s">
        <v>1028</v>
      </c>
      <c r="F538" s="207" t="s">
        <v>424</v>
      </c>
      <c r="G538" s="215" t="s">
        <v>2445</v>
      </c>
      <c r="H538" s="227" t="s">
        <v>2446</v>
      </c>
      <c r="I538" s="207" t="s">
        <v>64</v>
      </c>
      <c r="J538" s="207" t="s">
        <v>64</v>
      </c>
      <c r="K538" s="207">
        <v>156.79646973217848</v>
      </c>
      <c r="L538" s="246">
        <v>1.5679646973217848E-4</v>
      </c>
      <c r="M538" s="185"/>
      <c r="N538" s="185"/>
      <c r="O538" s="185"/>
      <c r="P538" s="185"/>
      <c r="Q538" s="185"/>
      <c r="R538" s="185"/>
      <c r="S538" s="185"/>
      <c r="T538" s="185"/>
      <c r="U538" s="185"/>
      <c r="V538" s="185"/>
      <c r="W538" s="185"/>
      <c r="X538" s="185"/>
      <c r="Y538" s="185"/>
      <c r="Z538" s="185"/>
      <c r="AA538" s="185"/>
      <c r="AB538" s="185"/>
      <c r="AC538" s="185"/>
      <c r="AD538" s="185"/>
      <c r="AE538" s="185"/>
      <c r="AF538" s="185"/>
      <c r="AG538" s="185"/>
      <c r="AH538" s="185"/>
      <c r="AI538" s="185"/>
    </row>
    <row r="539" spans="2:35" ht="24" customHeight="1">
      <c r="B539" s="214" t="s">
        <v>2447</v>
      </c>
      <c r="C539" s="207" t="s">
        <v>346</v>
      </c>
      <c r="D539" s="208" t="s">
        <v>2448</v>
      </c>
      <c r="E539" s="207" t="s">
        <v>358</v>
      </c>
      <c r="F539" s="207" t="s">
        <v>2321</v>
      </c>
      <c r="G539" s="215" t="s">
        <v>2449</v>
      </c>
      <c r="H539" s="215" t="s">
        <v>2450</v>
      </c>
      <c r="I539" s="207" t="s">
        <v>64</v>
      </c>
      <c r="J539" s="207" t="s">
        <v>64</v>
      </c>
      <c r="K539" s="207">
        <v>153.73799967138464</v>
      </c>
      <c r="L539" s="246">
        <v>1.5373799967138463E-4</v>
      </c>
      <c r="M539" s="185"/>
      <c r="N539" s="185"/>
      <c r="O539" s="185"/>
      <c r="P539" s="185"/>
      <c r="Q539" s="185"/>
      <c r="R539" s="185"/>
      <c r="S539" s="185"/>
      <c r="T539" s="185"/>
      <c r="U539" s="185"/>
      <c r="V539" s="185"/>
      <c r="W539" s="185"/>
      <c r="X539" s="185"/>
      <c r="Y539" s="185"/>
      <c r="Z539" s="185"/>
      <c r="AA539" s="185"/>
      <c r="AB539" s="185"/>
      <c r="AC539" s="185"/>
      <c r="AD539" s="185"/>
      <c r="AE539" s="185"/>
      <c r="AF539" s="185"/>
      <c r="AG539" s="185"/>
      <c r="AH539" s="185"/>
      <c r="AI539" s="185"/>
    </row>
    <row r="540" spans="2:35" ht="24" customHeight="1">
      <c r="B540" s="214" t="s">
        <v>2451</v>
      </c>
      <c r="C540" s="207" t="s">
        <v>346</v>
      </c>
      <c r="D540" s="217" t="s">
        <v>2452</v>
      </c>
      <c r="E540" s="207" t="s">
        <v>358</v>
      </c>
      <c r="F540" s="207" t="s">
        <v>1971</v>
      </c>
      <c r="G540" s="215" t="s">
        <v>2453</v>
      </c>
      <c r="H540" s="227" t="s">
        <v>2454</v>
      </c>
      <c r="I540" s="207" t="s">
        <v>64</v>
      </c>
      <c r="J540" s="207" t="s">
        <v>64</v>
      </c>
      <c r="K540" s="207">
        <v>153.55151045701007</v>
      </c>
      <c r="L540" s="246">
        <v>1.5355151045701006E-4</v>
      </c>
      <c r="M540" s="185"/>
      <c r="N540" s="185"/>
      <c r="O540" s="185"/>
      <c r="P540" s="185"/>
      <c r="Q540" s="185"/>
      <c r="R540" s="185"/>
      <c r="S540" s="185"/>
      <c r="T540" s="185"/>
      <c r="U540" s="185"/>
      <c r="V540" s="185"/>
      <c r="W540" s="185"/>
      <c r="X540" s="185"/>
      <c r="Y540" s="185"/>
      <c r="Z540" s="185"/>
      <c r="AA540" s="185"/>
      <c r="AB540" s="185"/>
      <c r="AC540" s="185"/>
      <c r="AD540" s="185"/>
      <c r="AE540" s="185"/>
      <c r="AF540" s="185"/>
      <c r="AG540" s="185"/>
      <c r="AH540" s="185"/>
      <c r="AI540" s="185"/>
    </row>
    <row r="541" spans="2:35" ht="24" customHeight="1">
      <c r="B541" s="213" t="s">
        <v>2455</v>
      </c>
      <c r="C541" s="207" t="s">
        <v>346</v>
      </c>
      <c r="D541" s="208" t="s">
        <v>2456</v>
      </c>
      <c r="E541" s="207" t="s">
        <v>358</v>
      </c>
      <c r="F541" s="207" t="s">
        <v>2457</v>
      </c>
      <c r="G541" s="215" t="s">
        <v>2458</v>
      </c>
      <c r="H541" s="215" t="s">
        <v>2459</v>
      </c>
      <c r="I541" s="207" t="s">
        <v>64</v>
      </c>
      <c r="J541" s="207" t="s">
        <v>64</v>
      </c>
      <c r="K541" s="207">
        <v>151.16306363401634</v>
      </c>
      <c r="L541" s="246">
        <v>1.5116306363401635E-4</v>
      </c>
      <c r="M541" s="185"/>
      <c r="N541" s="185"/>
      <c r="O541" s="185"/>
      <c r="P541" s="185"/>
      <c r="Q541" s="185"/>
      <c r="R541" s="185"/>
      <c r="S541" s="185"/>
      <c r="T541" s="185"/>
      <c r="U541" s="185"/>
      <c r="V541" s="185"/>
      <c r="W541" s="185"/>
      <c r="X541" s="185"/>
      <c r="Y541" s="185"/>
      <c r="Z541" s="185"/>
      <c r="AA541" s="185"/>
      <c r="AB541" s="185"/>
      <c r="AC541" s="185"/>
      <c r="AD541" s="185"/>
      <c r="AE541" s="185"/>
      <c r="AF541" s="185"/>
      <c r="AG541" s="185"/>
      <c r="AH541" s="185"/>
      <c r="AI541" s="185"/>
    </row>
    <row r="542" spans="2:35" ht="24" customHeight="1">
      <c r="B542" s="214" t="s">
        <v>2460</v>
      </c>
      <c r="C542" s="207" t="s">
        <v>346</v>
      </c>
      <c r="D542" s="208" t="s">
        <v>2461</v>
      </c>
      <c r="E542" s="207" t="s">
        <v>1133</v>
      </c>
      <c r="F542" s="207" t="s">
        <v>464</v>
      </c>
      <c r="G542" s="215" t="s">
        <v>2462</v>
      </c>
      <c r="H542" s="215" t="s">
        <v>2463</v>
      </c>
      <c r="I542" s="207" t="s">
        <v>64</v>
      </c>
      <c r="J542" s="207" t="s">
        <v>64</v>
      </c>
      <c r="K542" s="207">
        <v>145.92634321526651</v>
      </c>
      <c r="L542" s="246">
        <v>1.4592634321526651E-4</v>
      </c>
      <c r="M542" s="185"/>
      <c r="N542" s="185"/>
      <c r="O542" s="185"/>
      <c r="P542" s="185"/>
      <c r="Q542" s="185"/>
      <c r="R542" s="185"/>
      <c r="S542" s="185"/>
      <c r="T542" s="185"/>
      <c r="U542" s="185"/>
      <c r="V542" s="185"/>
      <c r="W542" s="185"/>
      <c r="X542" s="185"/>
      <c r="Y542" s="185"/>
      <c r="Z542" s="185"/>
      <c r="AA542" s="185"/>
      <c r="AB542" s="185"/>
      <c r="AC542" s="185"/>
      <c r="AD542" s="185"/>
      <c r="AE542" s="185"/>
      <c r="AF542" s="185"/>
      <c r="AG542" s="185"/>
      <c r="AH542" s="185"/>
      <c r="AI542" s="185"/>
    </row>
    <row r="543" spans="2:35" ht="24" customHeight="1">
      <c r="B543" s="214" t="s">
        <v>2464</v>
      </c>
      <c r="C543" s="207" t="s">
        <v>346</v>
      </c>
      <c r="D543" s="208" t="s">
        <v>2465</v>
      </c>
      <c r="E543" s="207" t="s">
        <v>476</v>
      </c>
      <c r="F543" s="207" t="s">
        <v>84</v>
      </c>
      <c r="G543" s="215" t="s">
        <v>2466</v>
      </c>
      <c r="H543" s="215" t="s">
        <v>2467</v>
      </c>
      <c r="I543" s="207" t="s">
        <v>64</v>
      </c>
      <c r="J543" s="207" t="s">
        <v>64</v>
      </c>
      <c r="K543" s="207">
        <v>143.84902471656926</v>
      </c>
      <c r="L543" s="246">
        <v>1.4384902471656927E-4</v>
      </c>
      <c r="M543" s="185"/>
      <c r="N543" s="185"/>
      <c r="O543" s="185"/>
      <c r="P543" s="185"/>
      <c r="Q543" s="185"/>
      <c r="R543" s="185"/>
      <c r="S543" s="185"/>
      <c r="T543" s="185"/>
      <c r="U543" s="185"/>
      <c r="V543" s="185"/>
      <c r="W543" s="185"/>
      <c r="X543" s="185"/>
      <c r="Y543" s="185"/>
      <c r="Z543" s="185"/>
      <c r="AA543" s="185"/>
      <c r="AB543" s="185"/>
      <c r="AC543" s="185"/>
      <c r="AD543" s="185"/>
      <c r="AE543" s="185"/>
      <c r="AF543" s="185"/>
      <c r="AG543" s="185"/>
      <c r="AH543" s="185"/>
      <c r="AI543" s="185"/>
    </row>
    <row r="544" spans="2:35" ht="24" customHeight="1">
      <c r="B544" s="214" t="s">
        <v>2468</v>
      </c>
      <c r="C544" s="207" t="s">
        <v>346</v>
      </c>
      <c r="D544" s="208" t="s">
        <v>2469</v>
      </c>
      <c r="E544" s="207" t="s">
        <v>358</v>
      </c>
      <c r="F544" s="207" t="s">
        <v>1971</v>
      </c>
      <c r="G544" s="215" t="s">
        <v>2470</v>
      </c>
      <c r="H544" s="215" t="s">
        <v>2471</v>
      </c>
      <c r="I544" s="207" t="s">
        <v>64</v>
      </c>
      <c r="J544" s="207" t="s">
        <v>64</v>
      </c>
      <c r="K544" s="207">
        <v>141.06987770814263</v>
      </c>
      <c r="L544" s="246">
        <v>1.4106987770814262E-4</v>
      </c>
      <c r="M544" s="185"/>
      <c r="N544" s="185"/>
      <c r="O544" s="185"/>
      <c r="P544" s="185"/>
      <c r="Q544" s="185"/>
      <c r="R544" s="185"/>
      <c r="S544" s="185"/>
      <c r="T544" s="185"/>
      <c r="U544" s="185"/>
      <c r="V544" s="185"/>
      <c r="W544" s="185"/>
      <c r="X544" s="185"/>
      <c r="Y544" s="185"/>
      <c r="Z544" s="185"/>
      <c r="AA544" s="185"/>
      <c r="AB544" s="185"/>
      <c r="AC544" s="185"/>
      <c r="AD544" s="185"/>
      <c r="AE544" s="185"/>
      <c r="AF544" s="185"/>
      <c r="AG544" s="185"/>
      <c r="AH544" s="185"/>
      <c r="AI544" s="185"/>
    </row>
    <row r="545" spans="2:35" ht="24" customHeight="1">
      <c r="B545" s="214" t="s">
        <v>2472</v>
      </c>
      <c r="C545" s="207" t="s">
        <v>346</v>
      </c>
      <c r="D545" s="208" t="s">
        <v>2473</v>
      </c>
      <c r="E545" s="207" t="s">
        <v>348</v>
      </c>
      <c r="F545" s="207" t="s">
        <v>2474</v>
      </c>
      <c r="G545" s="215" t="s">
        <v>2475</v>
      </c>
      <c r="H545" s="227" t="s">
        <v>2476</v>
      </c>
      <c r="I545" s="207" t="s">
        <v>64</v>
      </c>
      <c r="J545" s="207" t="s">
        <v>64</v>
      </c>
      <c r="K545" s="207">
        <v>136.89176818533906</v>
      </c>
      <c r="L545" s="246">
        <v>1.3689176818533906E-4</v>
      </c>
      <c r="M545" s="185"/>
      <c r="N545" s="185"/>
      <c r="O545" s="185"/>
      <c r="P545" s="185"/>
      <c r="Q545" s="185"/>
      <c r="R545" s="185"/>
      <c r="S545" s="185"/>
      <c r="T545" s="185"/>
      <c r="U545" s="185"/>
      <c r="V545" s="185"/>
      <c r="W545" s="185"/>
      <c r="X545" s="185"/>
      <c r="Y545" s="185"/>
      <c r="Z545" s="185"/>
      <c r="AA545" s="185"/>
      <c r="AB545" s="185"/>
      <c r="AC545" s="185"/>
      <c r="AD545" s="185"/>
      <c r="AE545" s="185"/>
      <c r="AF545" s="185"/>
      <c r="AG545" s="185"/>
      <c r="AH545" s="185"/>
      <c r="AI545" s="185"/>
    </row>
    <row r="546" spans="2:35" ht="24" customHeight="1">
      <c r="B546" s="214" t="s">
        <v>2477</v>
      </c>
      <c r="C546" s="207" t="s">
        <v>346</v>
      </c>
      <c r="D546" s="208" t="s">
        <v>2478</v>
      </c>
      <c r="E546" s="207" t="s">
        <v>476</v>
      </c>
      <c r="F546" s="207" t="s">
        <v>2479</v>
      </c>
      <c r="G546" s="215" t="s">
        <v>2480</v>
      </c>
      <c r="H546" s="215" t="s">
        <v>2481</v>
      </c>
      <c r="I546" s="207" t="s">
        <v>64</v>
      </c>
      <c r="J546" s="207" t="s">
        <v>64</v>
      </c>
      <c r="K546" s="207">
        <v>129.09888974954814</v>
      </c>
      <c r="L546" s="246">
        <v>1.2909888974954814E-4</v>
      </c>
      <c r="M546" s="185"/>
      <c r="N546" s="185"/>
      <c r="O546" s="185"/>
      <c r="P546" s="185"/>
      <c r="Q546" s="185"/>
      <c r="R546" s="185"/>
      <c r="S546" s="185"/>
      <c r="T546" s="185"/>
      <c r="U546" s="185"/>
      <c r="V546" s="185"/>
      <c r="W546" s="185"/>
      <c r="X546" s="185"/>
      <c r="Y546" s="185"/>
      <c r="Z546" s="185"/>
      <c r="AA546" s="185"/>
      <c r="AB546" s="185"/>
      <c r="AC546" s="185"/>
      <c r="AD546" s="185"/>
      <c r="AE546" s="185"/>
      <c r="AF546" s="185"/>
      <c r="AG546" s="185"/>
      <c r="AH546" s="185"/>
      <c r="AI546" s="185"/>
    </row>
    <row r="547" spans="2:35" ht="24" customHeight="1">
      <c r="B547" s="214" t="s">
        <v>2482</v>
      </c>
      <c r="C547" s="207" t="s">
        <v>346</v>
      </c>
      <c r="D547" s="208" t="s">
        <v>2483</v>
      </c>
      <c r="E547" s="207" t="s">
        <v>476</v>
      </c>
      <c r="F547" s="207" t="s">
        <v>391</v>
      </c>
      <c r="G547" s="215" t="s">
        <v>2484</v>
      </c>
      <c r="H547" s="215" t="s">
        <v>2485</v>
      </c>
      <c r="I547" s="207" t="s">
        <v>64</v>
      </c>
      <c r="J547" s="207" t="s">
        <v>64</v>
      </c>
      <c r="K547" s="207">
        <v>126.52395371217989</v>
      </c>
      <c r="L547" s="246">
        <v>1.2652395371217989E-4</v>
      </c>
      <c r="M547" s="185"/>
      <c r="N547" s="185"/>
      <c r="O547" s="185"/>
      <c r="P547" s="185"/>
      <c r="Q547" s="185"/>
      <c r="R547" s="185"/>
      <c r="S547" s="185"/>
      <c r="T547" s="185"/>
      <c r="U547" s="185"/>
      <c r="V547" s="185"/>
      <c r="W547" s="185"/>
      <c r="X547" s="185"/>
      <c r="Y547" s="185"/>
      <c r="Z547" s="185"/>
      <c r="AA547" s="185"/>
      <c r="AB547" s="185"/>
      <c r="AC547" s="185"/>
      <c r="AD547" s="185"/>
      <c r="AE547" s="185"/>
      <c r="AF547" s="185"/>
      <c r="AG547" s="185"/>
      <c r="AH547" s="185"/>
      <c r="AI547" s="185"/>
    </row>
    <row r="548" spans="2:35" ht="24" customHeight="1">
      <c r="B548" s="214" t="s">
        <v>2486</v>
      </c>
      <c r="C548" s="207" t="s">
        <v>346</v>
      </c>
      <c r="D548" s="208" t="s">
        <v>2487</v>
      </c>
      <c r="E548" s="207" t="s">
        <v>741</v>
      </c>
      <c r="F548" s="207" t="s">
        <v>2474</v>
      </c>
      <c r="G548" s="215" t="s">
        <v>2488</v>
      </c>
      <c r="H548" s="223" t="s">
        <v>506</v>
      </c>
      <c r="I548" s="207" t="s">
        <v>64</v>
      </c>
      <c r="J548" s="207" t="s">
        <v>64</v>
      </c>
      <c r="K548" s="207">
        <v>124.93486374199</v>
      </c>
      <c r="L548" s="246">
        <v>1.2493486374199001E-4</v>
      </c>
      <c r="M548" s="185"/>
      <c r="N548" s="185"/>
      <c r="O548" s="185"/>
      <c r="P548" s="185"/>
      <c r="Q548" s="185"/>
      <c r="R548" s="185"/>
      <c r="S548" s="185"/>
      <c r="T548" s="185"/>
      <c r="U548" s="185"/>
      <c r="V548" s="185"/>
      <c r="W548" s="185"/>
      <c r="X548" s="185"/>
      <c r="Y548" s="185"/>
      <c r="Z548" s="185"/>
      <c r="AA548" s="185"/>
      <c r="AB548" s="185"/>
      <c r="AC548" s="185"/>
      <c r="AD548" s="185"/>
      <c r="AE548" s="185"/>
      <c r="AF548" s="185"/>
      <c r="AG548" s="185"/>
      <c r="AH548" s="185"/>
      <c r="AI548" s="185"/>
    </row>
    <row r="549" spans="2:35" ht="24" customHeight="1">
      <c r="B549" s="214" t="s">
        <v>2489</v>
      </c>
      <c r="C549" s="207" t="s">
        <v>346</v>
      </c>
      <c r="D549" s="208" t="s">
        <v>2490</v>
      </c>
      <c r="E549" s="207" t="s">
        <v>348</v>
      </c>
      <c r="F549" s="207" t="s">
        <v>2474</v>
      </c>
      <c r="G549" s="215" t="s">
        <v>2491</v>
      </c>
      <c r="H549" s="224" t="s">
        <v>506</v>
      </c>
      <c r="I549" s="207" t="s">
        <v>64</v>
      </c>
      <c r="J549" s="207" t="s">
        <v>64</v>
      </c>
      <c r="K549" s="207">
        <v>120.28026195338356</v>
      </c>
      <c r="L549" s="246">
        <v>1.2028026195338355E-4</v>
      </c>
      <c r="M549" s="185"/>
      <c r="N549" s="185"/>
      <c r="O549" s="185"/>
      <c r="P549" s="185"/>
      <c r="Q549" s="185"/>
      <c r="R549" s="185"/>
      <c r="S549" s="185"/>
      <c r="T549" s="185"/>
      <c r="U549" s="185"/>
      <c r="V549" s="185"/>
      <c r="W549" s="185"/>
      <c r="X549" s="185"/>
      <c r="Y549" s="185"/>
      <c r="Z549" s="185"/>
      <c r="AA549" s="185"/>
      <c r="AB549" s="185"/>
      <c r="AC549" s="185"/>
      <c r="AD549" s="185"/>
      <c r="AE549" s="185"/>
      <c r="AF549" s="185"/>
      <c r="AG549" s="185"/>
      <c r="AH549" s="185"/>
      <c r="AI549" s="185"/>
    </row>
    <row r="550" spans="2:35" ht="24" customHeight="1">
      <c r="B550" s="212" t="s">
        <v>2492</v>
      </c>
      <c r="C550" s="207" t="s">
        <v>346</v>
      </c>
      <c r="D550" s="208" t="s">
        <v>2493</v>
      </c>
      <c r="E550" s="207" t="s">
        <v>358</v>
      </c>
      <c r="F550" s="207" t="s">
        <v>460</v>
      </c>
      <c r="G550" s="215" t="s">
        <v>2494</v>
      </c>
      <c r="H550" s="215" t="s">
        <v>2495</v>
      </c>
      <c r="I550" s="207" t="s">
        <v>64</v>
      </c>
      <c r="J550" s="207" t="s">
        <v>64</v>
      </c>
      <c r="K550" s="207">
        <v>105.76278665821656</v>
      </c>
      <c r="L550" s="246">
        <v>1.0576278665821656E-4</v>
      </c>
      <c r="M550" s="185"/>
      <c r="N550" s="185"/>
      <c r="O550" s="185"/>
      <c r="P550" s="185"/>
      <c r="Q550" s="185"/>
      <c r="R550" s="185"/>
      <c r="S550" s="185"/>
      <c r="T550" s="185"/>
      <c r="U550" s="185"/>
      <c r="V550" s="185"/>
      <c r="W550" s="185"/>
      <c r="X550" s="185"/>
      <c r="Y550" s="185"/>
      <c r="Z550" s="185"/>
      <c r="AA550" s="185"/>
      <c r="AB550" s="185"/>
      <c r="AC550" s="185"/>
      <c r="AD550" s="185"/>
      <c r="AE550" s="185"/>
      <c r="AF550" s="185"/>
      <c r="AG550" s="185"/>
      <c r="AH550" s="185"/>
      <c r="AI550" s="185"/>
    </row>
    <row r="551" spans="2:35" ht="24" customHeight="1">
      <c r="B551" s="214" t="s">
        <v>2496</v>
      </c>
      <c r="C551" s="207" t="s">
        <v>346</v>
      </c>
      <c r="D551" s="208" t="s">
        <v>2497</v>
      </c>
      <c r="E551" s="207" t="s">
        <v>348</v>
      </c>
      <c r="F551" s="207" t="s">
        <v>349</v>
      </c>
      <c r="G551" s="215" t="s">
        <v>2498</v>
      </c>
      <c r="H551" s="227" t="s">
        <v>2499</v>
      </c>
      <c r="I551" s="207" t="s">
        <v>64</v>
      </c>
      <c r="J551" s="207" t="s">
        <v>64</v>
      </c>
      <c r="K551" s="207">
        <v>104.65225453606554</v>
      </c>
      <c r="L551" s="246">
        <v>1.0465225453606554E-4</v>
      </c>
      <c r="M551" s="185"/>
      <c r="N551" s="185"/>
      <c r="O551" s="185"/>
      <c r="P551" s="185"/>
      <c r="Q551" s="185"/>
      <c r="R551" s="185"/>
      <c r="S551" s="185"/>
      <c r="T551" s="185"/>
      <c r="U551" s="185"/>
      <c r="V551" s="185"/>
      <c r="W551" s="185"/>
      <c r="X551" s="185"/>
      <c r="Y551" s="185"/>
      <c r="Z551" s="185"/>
      <c r="AA551" s="185"/>
      <c r="AB551" s="185"/>
      <c r="AC551" s="185"/>
      <c r="AD551" s="185"/>
      <c r="AE551" s="185"/>
      <c r="AF551" s="185"/>
      <c r="AG551" s="185"/>
      <c r="AH551" s="185"/>
      <c r="AI551" s="185"/>
    </row>
    <row r="552" spans="2:35" ht="24" customHeight="1">
      <c r="B552" s="214" t="s">
        <v>2500</v>
      </c>
      <c r="C552" s="207" t="s">
        <v>363</v>
      </c>
      <c r="D552" s="208" t="s">
        <v>2501</v>
      </c>
      <c r="E552" s="207" t="s">
        <v>476</v>
      </c>
      <c r="F552" s="207" t="s">
        <v>1180</v>
      </c>
      <c r="G552" s="215" t="s">
        <v>2502</v>
      </c>
      <c r="H552" s="223" t="s">
        <v>506</v>
      </c>
      <c r="I552" s="207" t="s">
        <v>64</v>
      </c>
      <c r="J552" s="207" t="s">
        <v>64</v>
      </c>
      <c r="K552" s="207">
        <v>104.13503743867803</v>
      </c>
      <c r="L552" s="246">
        <v>1.0413503743867803E-4</v>
      </c>
      <c r="M552" s="185"/>
      <c r="N552" s="185"/>
      <c r="O552" s="185"/>
      <c r="P552" s="185"/>
      <c r="Q552" s="185"/>
      <c r="R552" s="185"/>
      <c r="S552" s="185"/>
      <c r="T552" s="185"/>
      <c r="U552" s="185"/>
      <c r="V552" s="185"/>
      <c r="W552" s="185"/>
      <c r="X552" s="185"/>
      <c r="Y552" s="185"/>
      <c r="Z552" s="185"/>
      <c r="AA552" s="185"/>
      <c r="AB552" s="185"/>
      <c r="AC552" s="185"/>
      <c r="AD552" s="185"/>
      <c r="AE552" s="185"/>
      <c r="AF552" s="185"/>
      <c r="AG552" s="185"/>
      <c r="AH552" s="185"/>
      <c r="AI552" s="185"/>
    </row>
    <row r="553" spans="2:35" ht="24" customHeight="1">
      <c r="B553" s="214" t="s">
        <v>2503</v>
      </c>
      <c r="C553" s="207" t="s">
        <v>346</v>
      </c>
      <c r="D553" s="208" t="s">
        <v>2504</v>
      </c>
      <c r="E553" s="207" t="s">
        <v>2505</v>
      </c>
      <c r="F553" s="207" t="s">
        <v>545</v>
      </c>
      <c r="G553" s="215" t="s">
        <v>2506</v>
      </c>
      <c r="H553" s="224" t="s">
        <v>506</v>
      </c>
      <c r="I553" s="207" t="s">
        <v>64</v>
      </c>
      <c r="J553" s="207" t="s">
        <v>64</v>
      </c>
      <c r="K553" s="207">
        <v>88.148721920991477</v>
      </c>
      <c r="L553" s="246">
        <v>8.8148721920991476E-5</v>
      </c>
      <c r="M553" s="185"/>
      <c r="N553" s="185"/>
      <c r="O553" s="185"/>
      <c r="P553" s="185"/>
      <c r="Q553" s="185"/>
      <c r="R553" s="185"/>
      <c r="S553" s="185"/>
      <c r="T553" s="185"/>
      <c r="U553" s="185"/>
      <c r="V553" s="185"/>
      <c r="W553" s="185"/>
      <c r="X553" s="185"/>
      <c r="Y553" s="185"/>
      <c r="Z553" s="185"/>
      <c r="AA553" s="185"/>
      <c r="AB553" s="185"/>
      <c r="AC553" s="185"/>
      <c r="AD553" s="185"/>
      <c r="AE553" s="185"/>
      <c r="AF553" s="185"/>
      <c r="AG553" s="185"/>
      <c r="AH553" s="185"/>
      <c r="AI553" s="185"/>
    </row>
    <row r="554" spans="2:35" ht="24" customHeight="1">
      <c r="B554" s="213" t="s">
        <v>2507</v>
      </c>
      <c r="C554" s="207" t="s">
        <v>346</v>
      </c>
      <c r="D554" s="208" t="s">
        <v>2508</v>
      </c>
      <c r="E554" s="207" t="s">
        <v>358</v>
      </c>
      <c r="F554" s="207" t="s">
        <v>2107</v>
      </c>
      <c r="G554" s="215" t="s">
        <v>2509</v>
      </c>
      <c r="H554" s="215" t="s">
        <v>2510</v>
      </c>
      <c r="I554" s="207" t="s">
        <v>64</v>
      </c>
      <c r="J554" s="207" t="s">
        <v>64</v>
      </c>
      <c r="K554" s="207">
        <v>82.564608126188304</v>
      </c>
      <c r="L554" s="246">
        <v>8.2564608126188299E-5</v>
      </c>
      <c r="M554" s="185"/>
      <c r="N554" s="185"/>
      <c r="O554" s="185"/>
      <c r="P554" s="185"/>
      <c r="Q554" s="185"/>
      <c r="R554" s="185"/>
      <c r="S554" s="185"/>
      <c r="T554" s="185"/>
      <c r="U554" s="185"/>
      <c r="V554" s="185"/>
      <c r="W554" s="185"/>
      <c r="X554" s="185"/>
      <c r="Y554" s="185"/>
      <c r="Z554" s="185"/>
      <c r="AA554" s="185"/>
      <c r="AB554" s="185"/>
      <c r="AC554" s="185"/>
      <c r="AD554" s="185"/>
      <c r="AE554" s="185"/>
      <c r="AF554" s="185"/>
      <c r="AG554" s="185"/>
      <c r="AH554" s="185"/>
      <c r="AI554" s="185"/>
    </row>
    <row r="555" spans="2:35" ht="24" customHeight="1">
      <c r="B555" s="214" t="s">
        <v>2511</v>
      </c>
      <c r="C555" s="207" t="s">
        <v>346</v>
      </c>
      <c r="D555" s="217" t="s">
        <v>2512</v>
      </c>
      <c r="E555" s="207" t="s">
        <v>476</v>
      </c>
      <c r="F555" s="207" t="s">
        <v>2513</v>
      </c>
      <c r="G555" s="215" t="s">
        <v>2514</v>
      </c>
      <c r="H555" s="215" t="s">
        <v>2515</v>
      </c>
      <c r="I555" s="207" t="s">
        <v>64</v>
      </c>
      <c r="J555" s="207" t="s">
        <v>64</v>
      </c>
      <c r="K555" s="207">
        <v>81.369856582869758</v>
      </c>
      <c r="L555" s="246">
        <v>8.1369856582869752E-5</v>
      </c>
      <c r="M555" s="185"/>
      <c r="N555" s="185"/>
      <c r="O555" s="185"/>
      <c r="P555" s="185"/>
      <c r="Q555" s="185"/>
      <c r="R555" s="185"/>
      <c r="S555" s="185"/>
      <c r="T555" s="185"/>
      <c r="U555" s="185"/>
      <c r="V555" s="185"/>
      <c r="W555" s="185"/>
      <c r="X555" s="185"/>
      <c r="Y555" s="185"/>
      <c r="Z555" s="185"/>
      <c r="AA555" s="185"/>
      <c r="AB555" s="185"/>
      <c r="AC555" s="185"/>
      <c r="AD555" s="185"/>
      <c r="AE555" s="185"/>
      <c r="AF555" s="185"/>
      <c r="AG555" s="185"/>
      <c r="AH555" s="185"/>
      <c r="AI555" s="185"/>
    </row>
    <row r="556" spans="2:35" ht="24" customHeight="1">
      <c r="B556" s="213" t="s">
        <v>2516</v>
      </c>
      <c r="C556" s="207" t="s">
        <v>346</v>
      </c>
      <c r="D556" s="208" t="s">
        <v>2517</v>
      </c>
      <c r="E556" s="207" t="s">
        <v>358</v>
      </c>
      <c r="F556" s="207" t="s">
        <v>2200</v>
      </c>
      <c r="G556" s="215" t="s">
        <v>2518</v>
      </c>
      <c r="H556" s="227" t="s">
        <v>2519</v>
      </c>
      <c r="I556" s="207" t="s">
        <v>64</v>
      </c>
      <c r="J556" s="207" t="s">
        <v>64</v>
      </c>
      <c r="K556" s="207">
        <v>79.492054550149049</v>
      </c>
      <c r="L556" s="246">
        <v>7.9492054550149043E-5</v>
      </c>
      <c r="M556" s="185"/>
      <c r="N556" s="185"/>
      <c r="O556" s="185"/>
      <c r="P556" s="185"/>
      <c r="Q556" s="185"/>
      <c r="R556" s="185"/>
      <c r="S556" s="185"/>
      <c r="T556" s="185"/>
      <c r="U556" s="185"/>
      <c r="V556" s="185"/>
      <c r="W556" s="185"/>
      <c r="X556" s="185"/>
      <c r="Y556" s="185"/>
      <c r="Z556" s="185"/>
      <c r="AA556" s="185"/>
      <c r="AB556" s="185"/>
      <c r="AC556" s="185"/>
      <c r="AD556" s="185"/>
      <c r="AE556" s="185"/>
      <c r="AF556" s="185"/>
      <c r="AG556" s="185"/>
      <c r="AH556" s="185"/>
      <c r="AI556" s="185"/>
    </row>
    <row r="557" spans="2:35" ht="24" customHeight="1">
      <c r="B557" s="214" t="s">
        <v>2520</v>
      </c>
      <c r="C557" s="207" t="s">
        <v>346</v>
      </c>
      <c r="D557" s="236" t="s">
        <v>2521</v>
      </c>
      <c r="E557" s="207" t="s">
        <v>358</v>
      </c>
      <c r="F557" s="207" t="s">
        <v>2522</v>
      </c>
      <c r="G557" s="215" t="s">
        <v>2523</v>
      </c>
      <c r="H557" s="227" t="s">
        <v>2524</v>
      </c>
      <c r="I557" s="207" t="s">
        <v>64</v>
      </c>
      <c r="J557" s="207" t="s">
        <v>64</v>
      </c>
      <c r="K557" s="207">
        <v>78.787878787878768</v>
      </c>
      <c r="L557" s="246">
        <v>7.8787878787878773E-5</v>
      </c>
      <c r="M557" s="185"/>
      <c r="N557" s="185"/>
      <c r="O557" s="185"/>
      <c r="P557" s="185"/>
      <c r="Q557" s="185"/>
      <c r="R557" s="185"/>
      <c r="S557" s="185"/>
      <c r="T557" s="185"/>
      <c r="U557" s="185"/>
      <c r="V557" s="185"/>
      <c r="W557" s="185"/>
      <c r="X557" s="185"/>
      <c r="Y557" s="185"/>
      <c r="Z557" s="185"/>
      <c r="AA557" s="185"/>
      <c r="AB557" s="185"/>
      <c r="AC557" s="185"/>
      <c r="AD557" s="185"/>
      <c r="AE557" s="185"/>
      <c r="AF557" s="185"/>
      <c r="AG557" s="185"/>
      <c r="AH557" s="185"/>
      <c r="AI557" s="185"/>
    </row>
    <row r="558" spans="2:35" ht="24" customHeight="1">
      <c r="B558" s="214" t="s">
        <v>2525</v>
      </c>
      <c r="C558" s="207" t="s">
        <v>346</v>
      </c>
      <c r="D558" s="208" t="s">
        <v>2526</v>
      </c>
      <c r="E558" s="207" t="s">
        <v>358</v>
      </c>
      <c r="F558" s="207" t="s">
        <v>2200</v>
      </c>
      <c r="G558" s="215" t="s">
        <v>2527</v>
      </c>
      <c r="H558" s="227" t="s">
        <v>2528</v>
      </c>
      <c r="I558" s="207" t="s">
        <v>64</v>
      </c>
      <c r="J558" s="207" t="s">
        <v>64</v>
      </c>
      <c r="K558" s="207">
        <v>76.08853836584278</v>
      </c>
      <c r="L558" s="246">
        <v>7.6088538365842785E-5</v>
      </c>
      <c r="M558" s="185"/>
      <c r="N558" s="185"/>
      <c r="O558" s="185"/>
      <c r="P558" s="185"/>
      <c r="Q558" s="185"/>
      <c r="R558" s="185"/>
      <c r="S558" s="185"/>
      <c r="T558" s="185"/>
      <c r="U558" s="185"/>
      <c r="V558" s="185"/>
      <c r="W558" s="185"/>
      <c r="X558" s="185"/>
      <c r="Y558" s="185"/>
      <c r="Z558" s="185"/>
      <c r="AA558" s="185"/>
      <c r="AB558" s="185"/>
      <c r="AC558" s="185"/>
      <c r="AD558" s="185"/>
      <c r="AE558" s="185"/>
      <c r="AF558" s="185"/>
      <c r="AG558" s="185"/>
      <c r="AH558" s="185"/>
      <c r="AI558" s="185"/>
    </row>
    <row r="559" spans="2:35" ht="24" customHeight="1">
      <c r="B559" s="214" t="s">
        <v>2529</v>
      </c>
      <c r="C559" s="207" t="s">
        <v>346</v>
      </c>
      <c r="D559" s="208" t="s">
        <v>2530</v>
      </c>
      <c r="E559" s="207" t="s">
        <v>476</v>
      </c>
      <c r="F559" s="207" t="s">
        <v>460</v>
      </c>
      <c r="G559" s="215" t="s">
        <v>2531</v>
      </c>
      <c r="H559" s="224" t="s">
        <v>506</v>
      </c>
      <c r="I559" s="207" t="s">
        <v>64</v>
      </c>
      <c r="J559" s="207" t="s">
        <v>64</v>
      </c>
      <c r="K559" s="207">
        <v>71.82592775156678</v>
      </c>
      <c r="L559" s="246">
        <v>7.1825927751566784E-5</v>
      </c>
      <c r="M559" s="185"/>
      <c r="N559" s="185"/>
      <c r="O559" s="185"/>
      <c r="P559" s="185"/>
      <c r="Q559" s="185"/>
      <c r="R559" s="185"/>
      <c r="S559" s="185"/>
      <c r="T559" s="185"/>
      <c r="U559" s="185"/>
      <c r="V559" s="185"/>
      <c r="W559" s="185"/>
      <c r="X559" s="185"/>
      <c r="Y559" s="185"/>
      <c r="Z559" s="185"/>
      <c r="AA559" s="185"/>
      <c r="AB559" s="185"/>
      <c r="AC559" s="185"/>
      <c r="AD559" s="185"/>
      <c r="AE559" s="185"/>
      <c r="AF559" s="185"/>
      <c r="AG559" s="185"/>
      <c r="AH559" s="185"/>
      <c r="AI559" s="185"/>
    </row>
    <row r="560" spans="2:35" ht="24" customHeight="1">
      <c r="B560" s="214" t="s">
        <v>2532</v>
      </c>
      <c r="C560" s="207" t="s">
        <v>346</v>
      </c>
      <c r="D560" s="208" t="s">
        <v>2533</v>
      </c>
      <c r="E560" s="207" t="s">
        <v>476</v>
      </c>
      <c r="F560" s="207" t="s">
        <v>195</v>
      </c>
      <c r="G560" s="215" t="s">
        <v>1361</v>
      </c>
      <c r="H560" s="215" t="s">
        <v>1362</v>
      </c>
      <c r="I560" s="207" t="s">
        <v>64</v>
      </c>
      <c r="J560" s="207" t="s">
        <v>64</v>
      </c>
      <c r="K560" s="207">
        <v>68.490880923878592</v>
      </c>
      <c r="L560" s="246">
        <v>6.8490880923878592E-5</v>
      </c>
      <c r="M560" s="185"/>
      <c r="N560" s="185"/>
      <c r="O560" s="185"/>
      <c r="P560" s="185"/>
      <c r="Q560" s="185"/>
      <c r="R560" s="185"/>
      <c r="S560" s="185"/>
      <c r="T560" s="185"/>
      <c r="U560" s="185"/>
      <c r="V560" s="185"/>
      <c r="W560" s="185"/>
      <c r="X560" s="185"/>
      <c r="Y560" s="185"/>
      <c r="Z560" s="185"/>
      <c r="AA560" s="185"/>
      <c r="AB560" s="185"/>
      <c r="AC560" s="185"/>
      <c r="AD560" s="185"/>
      <c r="AE560" s="185"/>
      <c r="AF560" s="185"/>
      <c r="AG560" s="185"/>
      <c r="AH560" s="185"/>
      <c r="AI560" s="185"/>
    </row>
    <row r="561" spans="2:35" ht="24" customHeight="1">
      <c r="B561" s="214" t="s">
        <v>2534</v>
      </c>
      <c r="C561" s="207" t="s">
        <v>346</v>
      </c>
      <c r="D561" s="208" t="s">
        <v>2535</v>
      </c>
      <c r="E561" s="207" t="s">
        <v>358</v>
      </c>
      <c r="F561" s="207" t="s">
        <v>460</v>
      </c>
      <c r="G561" s="215" t="s">
        <v>2536</v>
      </c>
      <c r="H561" s="223" t="s">
        <v>506</v>
      </c>
      <c r="I561" s="207" t="s">
        <v>64</v>
      </c>
      <c r="J561" s="207" t="s">
        <v>64</v>
      </c>
      <c r="K561" s="207">
        <v>68.469356618078535</v>
      </c>
      <c r="L561" s="246">
        <v>6.8469356618078531E-5</v>
      </c>
      <c r="M561" s="185"/>
      <c r="N561" s="185"/>
      <c r="O561" s="185"/>
      <c r="P561" s="185"/>
      <c r="Q561" s="185"/>
      <c r="R561" s="185"/>
      <c r="S561" s="185"/>
      <c r="T561" s="185"/>
      <c r="U561" s="185"/>
      <c r="V561" s="185"/>
      <c r="W561" s="185"/>
      <c r="X561" s="185"/>
      <c r="Y561" s="185"/>
      <c r="Z561" s="185"/>
      <c r="AA561" s="185"/>
      <c r="AB561" s="185"/>
      <c r="AC561" s="185"/>
      <c r="AD561" s="185"/>
      <c r="AE561" s="185"/>
      <c r="AF561" s="185"/>
      <c r="AG561" s="185"/>
      <c r="AH561" s="185"/>
      <c r="AI561" s="185"/>
    </row>
    <row r="562" spans="2:35" ht="24" customHeight="1">
      <c r="B562" s="214" t="s">
        <v>2537</v>
      </c>
      <c r="C562" s="207" t="s">
        <v>346</v>
      </c>
      <c r="D562" s="208" t="s">
        <v>2538</v>
      </c>
      <c r="E562" s="207" t="s">
        <v>476</v>
      </c>
      <c r="F562" s="207" t="s">
        <v>1324</v>
      </c>
      <c r="G562" s="215" t="s">
        <v>2539</v>
      </c>
      <c r="H562" s="227" t="s">
        <v>2540</v>
      </c>
      <c r="I562" s="207" t="s">
        <v>64</v>
      </c>
      <c r="J562" s="207" t="s">
        <v>64</v>
      </c>
      <c r="K562" s="207">
        <v>65.840433772269563</v>
      </c>
      <c r="L562" s="246">
        <v>6.5840433772269561E-5</v>
      </c>
      <c r="M562" s="185"/>
      <c r="N562" s="185"/>
      <c r="O562" s="185"/>
      <c r="P562" s="185"/>
      <c r="Q562" s="185"/>
      <c r="R562" s="185"/>
      <c r="S562" s="185"/>
      <c r="T562" s="185"/>
      <c r="U562" s="185"/>
      <c r="V562" s="185"/>
      <c r="W562" s="185"/>
      <c r="X562" s="185"/>
      <c r="Y562" s="185"/>
      <c r="Z562" s="185"/>
      <c r="AA562" s="185"/>
      <c r="AB562" s="185"/>
      <c r="AC562" s="185"/>
      <c r="AD562" s="185"/>
      <c r="AE562" s="185"/>
      <c r="AF562" s="185"/>
      <c r="AG562" s="185"/>
      <c r="AH562" s="185"/>
      <c r="AI562" s="185"/>
    </row>
    <row r="563" spans="2:35" ht="24" customHeight="1">
      <c r="B563" s="228" t="s">
        <v>2541</v>
      </c>
      <c r="C563" s="207" t="s">
        <v>346</v>
      </c>
      <c r="D563" s="242" t="s">
        <v>2542</v>
      </c>
      <c r="E563" s="229" t="s">
        <v>2543</v>
      </c>
      <c r="F563" s="229" t="s">
        <v>2544</v>
      </c>
      <c r="G563" s="227" t="s">
        <v>2545</v>
      </c>
      <c r="H563" s="223" t="s">
        <v>506</v>
      </c>
      <c r="I563" s="207" t="s">
        <v>64</v>
      </c>
      <c r="J563" s="207" t="s">
        <v>64</v>
      </c>
      <c r="K563" s="207">
        <v>61.636504471516091</v>
      </c>
      <c r="L563" s="246">
        <v>6.1636504471516092E-5</v>
      </c>
      <c r="M563" s="185"/>
      <c r="N563" s="185"/>
      <c r="O563" s="185"/>
      <c r="P563" s="185"/>
      <c r="Q563" s="185"/>
      <c r="R563" s="185"/>
      <c r="S563" s="185"/>
      <c r="T563" s="185"/>
      <c r="U563" s="185"/>
      <c r="V563" s="185"/>
      <c r="W563" s="185"/>
      <c r="X563" s="185"/>
      <c r="Y563" s="185"/>
      <c r="Z563" s="185"/>
      <c r="AA563" s="185"/>
      <c r="AB563" s="185"/>
      <c r="AC563" s="185"/>
      <c r="AD563" s="185"/>
      <c r="AE563" s="185"/>
      <c r="AF563" s="185"/>
      <c r="AG563" s="185"/>
      <c r="AH563" s="185"/>
      <c r="AI563" s="185"/>
    </row>
    <row r="564" spans="2:35" ht="24" customHeight="1">
      <c r="B564" s="214" t="s">
        <v>2546</v>
      </c>
      <c r="C564" s="207" t="s">
        <v>346</v>
      </c>
      <c r="D564" s="208" t="s">
        <v>2547</v>
      </c>
      <c r="E564" s="207" t="s">
        <v>741</v>
      </c>
      <c r="F564" s="207" t="s">
        <v>2548</v>
      </c>
      <c r="G564" s="215" t="s">
        <v>2549</v>
      </c>
      <c r="H564" s="215" t="s">
        <v>2550</v>
      </c>
      <c r="I564" s="207" t="s">
        <v>64</v>
      </c>
      <c r="J564" s="207" t="s">
        <v>64</v>
      </c>
      <c r="K564" s="207">
        <v>61.028566063422758</v>
      </c>
      <c r="L564" s="246">
        <v>6.1028566063422758E-5</v>
      </c>
      <c r="M564" s="185"/>
      <c r="N564" s="185"/>
      <c r="O564" s="185"/>
      <c r="P564" s="185"/>
      <c r="Q564" s="185"/>
      <c r="R564" s="185"/>
      <c r="S564" s="185"/>
      <c r="T564" s="185"/>
      <c r="U564" s="185"/>
      <c r="V564" s="185"/>
      <c r="W564" s="185"/>
      <c r="X564" s="185"/>
      <c r="Y564" s="185"/>
      <c r="Z564" s="185"/>
      <c r="AA564" s="185"/>
      <c r="AB564" s="185"/>
      <c r="AC564" s="185"/>
      <c r="AD564" s="185"/>
      <c r="AE564" s="185"/>
      <c r="AF564" s="185"/>
      <c r="AG564" s="185"/>
      <c r="AH564" s="185"/>
      <c r="AI564" s="185"/>
    </row>
    <row r="565" spans="2:35" ht="24" customHeight="1">
      <c r="B565" s="213" t="s">
        <v>2551</v>
      </c>
      <c r="C565" s="207" t="s">
        <v>346</v>
      </c>
      <c r="D565" s="208" t="s">
        <v>2552</v>
      </c>
      <c r="E565" s="207" t="s">
        <v>358</v>
      </c>
      <c r="F565" s="207" t="s">
        <v>2553</v>
      </c>
      <c r="G565" s="215" t="s">
        <v>2554</v>
      </c>
      <c r="H565" s="223" t="s">
        <v>506</v>
      </c>
      <c r="I565" s="207" t="s">
        <v>64</v>
      </c>
      <c r="J565" s="207" t="s">
        <v>64</v>
      </c>
      <c r="K565" s="207">
        <v>58.515597493134294</v>
      </c>
      <c r="L565" s="246">
        <v>5.8515597493134292E-5</v>
      </c>
      <c r="M565" s="185"/>
      <c r="N565" s="185"/>
      <c r="O565" s="185"/>
      <c r="P565" s="185"/>
      <c r="Q565" s="185"/>
      <c r="R565" s="185"/>
      <c r="S565" s="185"/>
      <c r="T565" s="185"/>
      <c r="U565" s="185"/>
      <c r="V565" s="185"/>
      <c r="W565" s="185"/>
      <c r="X565" s="185"/>
      <c r="Y565" s="185"/>
      <c r="Z565" s="185"/>
      <c r="AA565" s="185"/>
      <c r="AB565" s="185"/>
      <c r="AC565" s="185"/>
      <c r="AD565" s="185"/>
      <c r="AE565" s="185"/>
      <c r="AF565" s="185"/>
      <c r="AG565" s="185"/>
      <c r="AH565" s="185"/>
      <c r="AI565" s="185"/>
    </row>
    <row r="566" spans="2:35" ht="24" customHeight="1">
      <c r="B566" s="214" t="s">
        <v>2555</v>
      </c>
      <c r="C566" s="207" t="s">
        <v>346</v>
      </c>
      <c r="D566" s="208" t="s">
        <v>2556</v>
      </c>
      <c r="E566" s="207" t="s">
        <v>741</v>
      </c>
      <c r="F566" s="207" t="s">
        <v>1871</v>
      </c>
      <c r="G566" s="215" t="s">
        <v>2557</v>
      </c>
      <c r="H566" s="223" t="s">
        <v>2558</v>
      </c>
      <c r="I566" s="207" t="s">
        <v>64</v>
      </c>
      <c r="J566" s="207" t="s">
        <v>64</v>
      </c>
      <c r="K566" s="207">
        <v>44.597798277116638</v>
      </c>
      <c r="L566" s="246">
        <v>4.4597798277116637E-5</v>
      </c>
      <c r="M566" s="185"/>
      <c r="N566" s="185"/>
      <c r="O566" s="185"/>
      <c r="P566" s="185"/>
      <c r="Q566" s="185"/>
      <c r="R566" s="185"/>
      <c r="S566" s="185"/>
      <c r="T566" s="185"/>
      <c r="U566" s="185"/>
      <c r="V566" s="185"/>
      <c r="W566" s="185"/>
      <c r="X566" s="185"/>
      <c r="Y566" s="185"/>
      <c r="Z566" s="185"/>
      <c r="AA566" s="185"/>
      <c r="AB566" s="185"/>
      <c r="AC566" s="185"/>
      <c r="AD566" s="185"/>
      <c r="AE566" s="185"/>
      <c r="AF566" s="185"/>
      <c r="AG566" s="185"/>
      <c r="AH566" s="185"/>
      <c r="AI566" s="185"/>
    </row>
    <row r="567" spans="2:35" ht="24" customHeight="1">
      <c r="B567" s="212" t="s">
        <v>2559</v>
      </c>
      <c r="C567" s="207" t="s">
        <v>346</v>
      </c>
      <c r="D567" s="208" t="s">
        <v>2560</v>
      </c>
      <c r="E567" s="207" t="s">
        <v>358</v>
      </c>
      <c r="F567" s="207" t="s">
        <v>2561</v>
      </c>
      <c r="G567" s="215" t="s">
        <v>2557</v>
      </c>
      <c r="H567" s="215" t="s">
        <v>2558</v>
      </c>
      <c r="I567" s="207" t="s">
        <v>64</v>
      </c>
      <c r="J567" s="207" t="s">
        <v>64</v>
      </c>
      <c r="K567" s="207">
        <v>43.492031077623636</v>
      </c>
      <c r="L567" s="246">
        <v>4.3492031077623639E-5</v>
      </c>
      <c r="M567" s="185"/>
      <c r="N567" s="185"/>
      <c r="O567" s="185"/>
      <c r="P567" s="185"/>
      <c r="Q567" s="185"/>
      <c r="R567" s="185"/>
      <c r="S567" s="185"/>
      <c r="T567" s="185"/>
      <c r="U567" s="185"/>
      <c r="V567" s="185"/>
      <c r="W567" s="185"/>
      <c r="X567" s="185"/>
      <c r="Y567" s="185"/>
      <c r="Z567" s="185"/>
      <c r="AA567" s="185"/>
      <c r="AB567" s="185"/>
      <c r="AC567" s="185"/>
      <c r="AD567" s="185"/>
      <c r="AE567" s="185"/>
      <c r="AF567" s="185"/>
      <c r="AG567" s="185"/>
      <c r="AH567" s="185"/>
      <c r="AI567" s="185"/>
    </row>
    <row r="568" spans="2:35" ht="24" customHeight="1">
      <c r="B568" s="214" t="s">
        <v>2562</v>
      </c>
      <c r="C568" s="207" t="s">
        <v>346</v>
      </c>
      <c r="D568" s="208" t="s">
        <v>2563</v>
      </c>
      <c r="E568" s="207" t="s">
        <v>358</v>
      </c>
      <c r="F568" s="207" t="s">
        <v>460</v>
      </c>
      <c r="G568" s="215" t="s">
        <v>2564</v>
      </c>
      <c r="H568" s="223" t="s">
        <v>506</v>
      </c>
      <c r="I568" s="207" t="s">
        <v>64</v>
      </c>
      <c r="J568" s="207" t="s">
        <v>64</v>
      </c>
      <c r="K568" s="207">
        <v>43.273947844048543</v>
      </c>
      <c r="L568" s="246">
        <v>4.327394784404854E-5</v>
      </c>
      <c r="M568" s="185"/>
      <c r="N568" s="185"/>
      <c r="O568" s="185"/>
      <c r="P568" s="185"/>
      <c r="Q568" s="185"/>
      <c r="R568" s="185"/>
      <c r="S568" s="185"/>
      <c r="T568" s="185"/>
      <c r="U568" s="185"/>
      <c r="V568" s="185"/>
      <c r="W568" s="185"/>
      <c r="X568" s="185"/>
      <c r="Y568" s="185"/>
      <c r="Z568" s="185"/>
      <c r="AA568" s="185"/>
      <c r="AB568" s="185"/>
      <c r="AC568" s="185"/>
      <c r="AD568" s="185"/>
      <c r="AE568" s="185"/>
      <c r="AF568" s="185"/>
      <c r="AG568" s="185"/>
      <c r="AH568" s="185"/>
      <c r="AI568" s="185"/>
    </row>
    <row r="569" spans="2:35" ht="24" customHeight="1">
      <c r="B569" s="213" t="s">
        <v>2565</v>
      </c>
      <c r="C569" s="207" t="s">
        <v>346</v>
      </c>
      <c r="D569" s="208" t="s">
        <v>2566</v>
      </c>
      <c r="E569" s="207" t="s">
        <v>358</v>
      </c>
      <c r="F569" s="207" t="s">
        <v>460</v>
      </c>
      <c r="G569" s="215" t="s">
        <v>2567</v>
      </c>
      <c r="H569" s="227" t="s">
        <v>2568</v>
      </c>
      <c r="I569" s="207" t="s">
        <v>64</v>
      </c>
      <c r="J569" s="207" t="s">
        <v>64</v>
      </c>
      <c r="K569" s="207">
        <v>42.928901720536111</v>
      </c>
      <c r="L569" s="246">
        <v>4.2928901720536109E-5</v>
      </c>
      <c r="M569" s="185"/>
      <c r="N569" s="185"/>
      <c r="O569" s="185"/>
      <c r="P569" s="185"/>
      <c r="Q569" s="185"/>
      <c r="R569" s="185"/>
      <c r="S569" s="185"/>
      <c r="T569" s="185"/>
      <c r="U569" s="185"/>
      <c r="V569" s="185"/>
      <c r="W569" s="185"/>
      <c r="X569" s="185"/>
      <c r="Y569" s="185"/>
      <c r="Z569" s="185"/>
      <c r="AA569" s="185"/>
      <c r="AB569" s="185"/>
      <c r="AC569" s="185"/>
      <c r="AD569" s="185"/>
      <c r="AE569" s="185"/>
      <c r="AF569" s="185"/>
      <c r="AG569" s="185"/>
      <c r="AH569" s="185"/>
      <c r="AI569" s="185"/>
    </row>
    <row r="570" spans="2:35" ht="24" customHeight="1">
      <c r="B570" s="214" t="s">
        <v>2569</v>
      </c>
      <c r="C570" s="207" t="s">
        <v>346</v>
      </c>
      <c r="D570" s="208" t="s">
        <v>2570</v>
      </c>
      <c r="E570" s="207" t="s">
        <v>741</v>
      </c>
      <c r="F570" s="207" t="s">
        <v>2571</v>
      </c>
      <c r="G570" s="215" t="s">
        <v>2572</v>
      </c>
      <c r="H570" s="215" t="s">
        <v>2573</v>
      </c>
      <c r="I570" s="207" t="s">
        <v>64</v>
      </c>
      <c r="J570" s="207" t="s">
        <v>64</v>
      </c>
      <c r="K570" s="207">
        <v>41.433701851982256</v>
      </c>
      <c r="L570" s="246">
        <v>4.1433701851982254E-5</v>
      </c>
      <c r="M570" s="185"/>
      <c r="N570" s="185"/>
      <c r="O570" s="185"/>
      <c r="P570" s="185"/>
      <c r="Q570" s="185"/>
      <c r="R570" s="185"/>
      <c r="S570" s="185"/>
      <c r="T570" s="185"/>
      <c r="U570" s="185"/>
      <c r="V570" s="185"/>
      <c r="W570" s="185"/>
      <c r="X570" s="185"/>
      <c r="Y570" s="185"/>
      <c r="Z570" s="185"/>
      <c r="AA570" s="185"/>
      <c r="AB570" s="185"/>
      <c r="AC570" s="185"/>
      <c r="AD570" s="185"/>
      <c r="AE570" s="185"/>
      <c r="AF570" s="185"/>
      <c r="AG570" s="185"/>
      <c r="AH570" s="185"/>
      <c r="AI570" s="185"/>
    </row>
    <row r="571" spans="2:35" ht="24" customHeight="1">
      <c r="B571" s="214" t="s">
        <v>2574</v>
      </c>
      <c r="C571" s="207" t="s">
        <v>346</v>
      </c>
      <c r="D571" s="208" t="s">
        <v>2575</v>
      </c>
      <c r="E571" s="207" t="s">
        <v>741</v>
      </c>
      <c r="F571" s="207" t="s">
        <v>2576</v>
      </c>
      <c r="G571" s="215" t="s">
        <v>2577</v>
      </c>
      <c r="H571" s="215" t="s">
        <v>2578</v>
      </c>
      <c r="I571" s="207" t="s">
        <v>64</v>
      </c>
      <c r="J571" s="207" t="s">
        <v>64</v>
      </c>
      <c r="K571" s="207">
        <v>28.215008332746521</v>
      </c>
      <c r="L571" s="246">
        <v>2.8215008332746521E-5</v>
      </c>
      <c r="M571" s="185"/>
      <c r="N571" s="185"/>
      <c r="O571" s="185"/>
      <c r="P571" s="185"/>
      <c r="Q571" s="185"/>
      <c r="R571" s="185"/>
      <c r="S571" s="185"/>
      <c r="T571" s="185"/>
      <c r="U571" s="185"/>
      <c r="V571" s="185"/>
      <c r="W571" s="185"/>
      <c r="X571" s="185"/>
      <c r="Y571" s="185"/>
      <c r="Z571" s="185"/>
      <c r="AA571" s="185"/>
      <c r="AB571" s="185"/>
      <c r="AC571" s="185"/>
      <c r="AD571" s="185"/>
      <c r="AE571" s="185"/>
      <c r="AF571" s="185"/>
      <c r="AG571" s="185"/>
      <c r="AH571" s="185"/>
      <c r="AI571" s="185"/>
    </row>
    <row r="572" spans="2:35" ht="24" customHeight="1">
      <c r="B572" s="214" t="s">
        <v>2579</v>
      </c>
      <c r="C572" s="207" t="s">
        <v>346</v>
      </c>
      <c r="D572" s="208" t="s">
        <v>2580</v>
      </c>
      <c r="E572" s="207" t="s">
        <v>741</v>
      </c>
      <c r="F572" s="207" t="s">
        <v>2581</v>
      </c>
      <c r="G572" s="215" t="s">
        <v>2582</v>
      </c>
      <c r="H572" s="215" t="s">
        <v>2583</v>
      </c>
      <c r="I572" s="207" t="s">
        <v>64</v>
      </c>
      <c r="J572" s="207" t="s">
        <v>64</v>
      </c>
      <c r="K572" s="207">
        <v>26.270450437762602</v>
      </c>
      <c r="L572" s="246">
        <v>2.6270450437762601E-5</v>
      </c>
      <c r="M572" s="185"/>
      <c r="N572" s="185"/>
      <c r="O572" s="185"/>
      <c r="P572" s="185"/>
      <c r="Q572" s="185"/>
      <c r="R572" s="185"/>
      <c r="S572" s="185"/>
      <c r="T572" s="185"/>
      <c r="U572" s="185"/>
      <c r="V572" s="185"/>
      <c r="W572" s="185"/>
      <c r="X572" s="185"/>
      <c r="Y572" s="185"/>
      <c r="Z572" s="185"/>
      <c r="AA572" s="185"/>
      <c r="AB572" s="185"/>
      <c r="AC572" s="185"/>
      <c r="AD572" s="185"/>
      <c r="AE572" s="185"/>
      <c r="AF572" s="185"/>
      <c r="AG572" s="185"/>
      <c r="AH572" s="185"/>
      <c r="AI572" s="185"/>
    </row>
    <row r="573" spans="2:35" ht="24" customHeight="1">
      <c r="B573" s="214" t="s">
        <v>2584</v>
      </c>
      <c r="C573" s="207" t="s">
        <v>346</v>
      </c>
      <c r="D573" s="208" t="s">
        <v>2585</v>
      </c>
      <c r="E573" s="207" t="s">
        <v>1360</v>
      </c>
      <c r="F573" s="207" t="s">
        <v>1690</v>
      </c>
      <c r="G573" s="215" t="s">
        <v>2586</v>
      </c>
      <c r="H573" s="224" t="s">
        <v>506</v>
      </c>
      <c r="I573" s="207" t="s">
        <v>64</v>
      </c>
      <c r="J573" s="207" t="s">
        <v>64</v>
      </c>
      <c r="K573" s="207">
        <v>25.819777949909628</v>
      </c>
      <c r="L573" s="246">
        <v>2.5819777949909629E-5</v>
      </c>
      <c r="M573" s="185"/>
      <c r="N573" s="185"/>
      <c r="O573" s="185"/>
      <c r="P573" s="185"/>
      <c r="Q573" s="185"/>
      <c r="R573" s="185"/>
      <c r="S573" s="185"/>
      <c r="T573" s="185"/>
      <c r="U573" s="185"/>
      <c r="V573" s="185"/>
      <c r="W573" s="185"/>
      <c r="X573" s="185"/>
      <c r="Y573" s="185"/>
      <c r="Z573" s="185"/>
      <c r="AA573" s="185"/>
      <c r="AB573" s="185"/>
      <c r="AC573" s="185"/>
      <c r="AD573" s="185"/>
      <c r="AE573" s="185"/>
      <c r="AF573" s="185"/>
      <c r="AG573" s="185"/>
      <c r="AH573" s="185"/>
      <c r="AI573" s="185"/>
    </row>
    <row r="574" spans="2:35" ht="24" customHeight="1">
      <c r="B574" s="214" t="s">
        <v>2587</v>
      </c>
      <c r="C574" s="207" t="s">
        <v>346</v>
      </c>
      <c r="D574" s="208" t="s">
        <v>2588</v>
      </c>
      <c r="E574" s="207" t="s">
        <v>348</v>
      </c>
      <c r="F574" s="207" t="s">
        <v>572</v>
      </c>
      <c r="G574" s="215" t="s">
        <v>2589</v>
      </c>
      <c r="H574" s="227" t="s">
        <v>2590</v>
      </c>
      <c r="I574" s="207" t="s">
        <v>64</v>
      </c>
      <c r="J574" s="207" t="s">
        <v>64</v>
      </c>
      <c r="K574" s="207">
        <v>23.493533319249817</v>
      </c>
      <c r="L574" s="246">
        <v>2.3493533319249816E-5</v>
      </c>
      <c r="M574" s="185"/>
      <c r="N574" s="185"/>
      <c r="O574" s="185"/>
      <c r="P574" s="185"/>
      <c r="Q574" s="185"/>
      <c r="R574" s="185"/>
      <c r="S574" s="185"/>
      <c r="T574" s="185"/>
      <c r="U574" s="185"/>
      <c r="V574" s="185"/>
      <c r="W574" s="185"/>
      <c r="X574" s="185"/>
      <c r="Y574" s="185"/>
      <c r="Z574" s="185"/>
      <c r="AA574" s="185"/>
      <c r="AB574" s="185"/>
      <c r="AC574" s="185"/>
      <c r="AD574" s="185"/>
      <c r="AE574" s="185"/>
      <c r="AF574" s="185"/>
      <c r="AG574" s="185"/>
      <c r="AH574" s="185"/>
      <c r="AI574" s="185"/>
    </row>
    <row r="575" spans="2:35" ht="24" customHeight="1">
      <c r="B575" s="212" t="s">
        <v>2591</v>
      </c>
      <c r="C575" s="207" t="s">
        <v>346</v>
      </c>
      <c r="D575" s="208" t="s">
        <v>2592</v>
      </c>
      <c r="E575" s="207" t="s">
        <v>358</v>
      </c>
      <c r="F575" s="207" t="s">
        <v>2593</v>
      </c>
      <c r="G575" s="215" t="s">
        <v>2594</v>
      </c>
      <c r="H575" s="215" t="s">
        <v>2595</v>
      </c>
      <c r="I575" s="207" t="s">
        <v>64</v>
      </c>
      <c r="J575" s="207" t="s">
        <v>64</v>
      </c>
      <c r="K575" s="207">
        <v>21.929206863366428</v>
      </c>
      <c r="L575" s="246">
        <v>2.1929206863366429E-5</v>
      </c>
      <c r="M575" s="185"/>
      <c r="N575" s="185"/>
      <c r="O575" s="185"/>
      <c r="P575" s="185"/>
      <c r="Q575" s="185"/>
      <c r="R575" s="185"/>
      <c r="S575" s="185"/>
      <c r="T575" s="185"/>
      <c r="U575" s="185"/>
      <c r="V575" s="185"/>
      <c r="W575" s="185"/>
      <c r="X575" s="185"/>
      <c r="Y575" s="185"/>
      <c r="Z575" s="185"/>
      <c r="AA575" s="185"/>
      <c r="AB575" s="185"/>
      <c r="AC575" s="185"/>
      <c r="AD575" s="185"/>
      <c r="AE575" s="185"/>
      <c r="AF575" s="185"/>
      <c r="AG575" s="185"/>
      <c r="AH575" s="185"/>
      <c r="AI575" s="185"/>
    </row>
    <row r="576" spans="2:35" ht="24" customHeight="1">
      <c r="B576" s="214" t="s">
        <v>2596</v>
      </c>
      <c r="C576" s="207" t="s">
        <v>346</v>
      </c>
      <c r="D576" s="208" t="s">
        <v>2597</v>
      </c>
      <c r="E576" s="207" t="s">
        <v>358</v>
      </c>
      <c r="F576" s="207" t="s">
        <v>2598</v>
      </c>
      <c r="G576" s="215" t="s">
        <v>2599</v>
      </c>
      <c r="H576" s="224" t="s">
        <v>506</v>
      </c>
      <c r="I576" s="207" t="s">
        <v>64</v>
      </c>
      <c r="J576" s="207" t="s">
        <v>64</v>
      </c>
      <c r="K576" s="207">
        <v>18.286036194634178</v>
      </c>
      <c r="L576" s="246">
        <v>1.8286036194634178E-5</v>
      </c>
      <c r="M576" s="185"/>
      <c r="N576" s="185"/>
      <c r="O576" s="185"/>
      <c r="P576" s="185"/>
      <c r="Q576" s="185"/>
      <c r="R576" s="185"/>
      <c r="S576" s="185"/>
      <c r="T576" s="185"/>
      <c r="U576" s="185"/>
      <c r="V576" s="185"/>
      <c r="W576" s="185"/>
      <c r="X576" s="185"/>
      <c r="Y576" s="185"/>
      <c r="Z576" s="185"/>
      <c r="AA576" s="185"/>
      <c r="AB576" s="185"/>
      <c r="AC576" s="185"/>
      <c r="AD576" s="185"/>
      <c r="AE576" s="185"/>
      <c r="AF576" s="185"/>
      <c r="AG576" s="185"/>
      <c r="AH576" s="185"/>
      <c r="AI576" s="185"/>
    </row>
    <row r="577" spans="2:35" ht="24" customHeight="1">
      <c r="B577" s="228" t="s">
        <v>2600</v>
      </c>
      <c r="C577" s="207" t="s">
        <v>346</v>
      </c>
      <c r="D577" s="208" t="s">
        <v>2601</v>
      </c>
      <c r="E577" s="229" t="s">
        <v>348</v>
      </c>
      <c r="F577" s="229" t="s">
        <v>84</v>
      </c>
      <c r="G577" s="227" t="s">
        <v>2602</v>
      </c>
      <c r="H577" s="227" t="s">
        <v>2603</v>
      </c>
      <c r="I577" s="207" t="s">
        <v>64</v>
      </c>
      <c r="J577" s="207" t="s">
        <v>64</v>
      </c>
      <c r="K577" s="207">
        <v>11.941576884256978</v>
      </c>
      <c r="L577" s="246">
        <v>1.1941576884256978E-5</v>
      </c>
      <c r="M577" s="185"/>
      <c r="N577" s="185"/>
      <c r="O577" s="185"/>
      <c r="P577" s="185"/>
      <c r="Q577" s="185"/>
      <c r="R577" s="185"/>
      <c r="S577" s="185"/>
      <c r="T577" s="185"/>
      <c r="U577" s="185"/>
      <c r="V577" s="185"/>
      <c r="W577" s="185"/>
      <c r="X577" s="185"/>
      <c r="Y577" s="185"/>
      <c r="Z577" s="185"/>
      <c r="AA577" s="185"/>
      <c r="AB577" s="185"/>
      <c r="AC577" s="185"/>
      <c r="AD577" s="185"/>
      <c r="AE577" s="185"/>
      <c r="AF577" s="185"/>
      <c r="AG577" s="185"/>
      <c r="AH577" s="185"/>
      <c r="AI577" s="185"/>
    </row>
    <row r="578" spans="2:35" ht="24" customHeight="1">
      <c r="B578" s="213" t="s">
        <v>2604</v>
      </c>
      <c r="C578" s="207" t="s">
        <v>346</v>
      </c>
      <c r="D578" s="208" t="s">
        <v>2605</v>
      </c>
      <c r="E578" s="207" t="s">
        <v>358</v>
      </c>
      <c r="F578" s="207" t="s">
        <v>1095</v>
      </c>
      <c r="G578" s="215" t="s">
        <v>2606</v>
      </c>
      <c r="H578" s="227" t="s">
        <v>2607</v>
      </c>
      <c r="I578" s="207" t="s">
        <v>64</v>
      </c>
      <c r="J578" s="207" t="s">
        <v>64</v>
      </c>
      <c r="K578" s="207">
        <v>8.4688871675703581</v>
      </c>
      <c r="L578" s="246">
        <v>8.4688871675703582E-6</v>
      </c>
      <c r="M578" s="185"/>
      <c r="N578" s="185"/>
      <c r="O578" s="185"/>
      <c r="P578" s="185"/>
      <c r="Q578" s="185"/>
      <c r="R578" s="185"/>
      <c r="S578" s="185"/>
      <c r="T578" s="185"/>
      <c r="U578" s="185"/>
      <c r="V578" s="185"/>
      <c r="W578" s="185"/>
      <c r="X578" s="185"/>
      <c r="Y578" s="185"/>
      <c r="Z578" s="185"/>
      <c r="AA578" s="185"/>
      <c r="AB578" s="185"/>
      <c r="AC578" s="185"/>
      <c r="AD578" s="185"/>
      <c r="AE578" s="185"/>
      <c r="AF578" s="185"/>
      <c r="AG578" s="185"/>
      <c r="AH578" s="185"/>
      <c r="AI578" s="185"/>
    </row>
    <row r="579" spans="2:35" ht="24" customHeight="1">
      <c r="B579" s="213" t="s">
        <v>2608</v>
      </c>
      <c r="C579" s="207" t="s">
        <v>346</v>
      </c>
      <c r="D579" s="208" t="s">
        <v>2609</v>
      </c>
      <c r="E579" s="207" t="s">
        <v>358</v>
      </c>
      <c r="F579" s="207" t="s">
        <v>1690</v>
      </c>
      <c r="G579" s="215" t="s">
        <v>2610</v>
      </c>
      <c r="H579" s="224" t="s">
        <v>506</v>
      </c>
      <c r="I579" s="207" t="s">
        <v>64</v>
      </c>
      <c r="J579" s="207" t="s">
        <v>64</v>
      </c>
      <c r="K579" s="207">
        <v>7.0417576227026268</v>
      </c>
      <c r="L579" s="246">
        <v>7.0417576227026264E-6</v>
      </c>
      <c r="M579" s="185"/>
      <c r="N579" s="185"/>
      <c r="O579" s="185"/>
      <c r="P579" s="185"/>
      <c r="Q579" s="185"/>
      <c r="R579" s="185"/>
      <c r="S579" s="185"/>
      <c r="T579" s="185"/>
      <c r="U579" s="185"/>
      <c r="V579" s="185"/>
      <c r="W579" s="185"/>
      <c r="X579" s="185"/>
      <c r="Y579" s="185"/>
      <c r="Z579" s="185"/>
      <c r="AA579" s="185"/>
      <c r="AB579" s="185"/>
      <c r="AC579" s="185"/>
      <c r="AD579" s="185"/>
      <c r="AE579" s="185"/>
      <c r="AF579" s="185"/>
      <c r="AG579" s="185"/>
      <c r="AH579" s="185"/>
      <c r="AI579" s="185"/>
    </row>
    <row r="580" spans="2:35" ht="24" customHeight="1">
      <c r="B580" s="214" t="s">
        <v>2611</v>
      </c>
      <c r="C580" s="207" t="s">
        <v>346</v>
      </c>
      <c r="D580" s="208" t="s">
        <v>2612</v>
      </c>
      <c r="E580" s="207" t="s">
        <v>741</v>
      </c>
      <c r="F580" s="207" t="s">
        <v>1370</v>
      </c>
      <c r="G580" s="215" t="s">
        <v>2613</v>
      </c>
      <c r="H580" s="223" t="s">
        <v>506</v>
      </c>
      <c r="I580" s="207" t="s">
        <v>64</v>
      </c>
      <c r="J580" s="207" t="s">
        <v>64</v>
      </c>
      <c r="K580" s="207">
        <v>6.8844917024622676</v>
      </c>
      <c r="L580" s="246">
        <v>6.8844917024622679E-6</v>
      </c>
      <c r="M580" s="185"/>
      <c r="N580" s="185"/>
      <c r="O580" s="185"/>
      <c r="P580" s="185"/>
      <c r="Q580" s="185"/>
      <c r="R580" s="185"/>
      <c r="S580" s="185"/>
      <c r="T580" s="185"/>
      <c r="U580" s="185"/>
      <c r="V580" s="185"/>
      <c r="W580" s="185"/>
      <c r="X580" s="185"/>
      <c r="Y580" s="185"/>
      <c r="Z580" s="185"/>
      <c r="AA580" s="185"/>
      <c r="AB580" s="185"/>
      <c r="AC580" s="185"/>
      <c r="AD580" s="185"/>
      <c r="AE580" s="185"/>
      <c r="AF580" s="185"/>
      <c r="AG580" s="185"/>
      <c r="AH580" s="185"/>
      <c r="AI580" s="185"/>
    </row>
    <row r="581" spans="2:35" ht="24" customHeight="1">
      <c r="B581" s="214" t="s">
        <v>2614</v>
      </c>
      <c r="C581" s="207" t="s">
        <v>346</v>
      </c>
      <c r="D581" s="208" t="s">
        <v>2615</v>
      </c>
      <c r="E581" s="207" t="s">
        <v>741</v>
      </c>
      <c r="F581" s="207" t="s">
        <v>460</v>
      </c>
      <c r="G581" s="215" t="s">
        <v>2616</v>
      </c>
      <c r="H581" s="215" t="s">
        <v>2616</v>
      </c>
      <c r="I581" s="207" t="s">
        <v>64</v>
      </c>
      <c r="J581" s="207" t="s">
        <v>64</v>
      </c>
      <c r="K581" s="207">
        <v>6.8469356618078541</v>
      </c>
      <c r="L581" s="246">
        <v>6.8469356618078544E-6</v>
      </c>
      <c r="M581" s="185"/>
      <c r="N581" s="185"/>
      <c r="O581" s="185"/>
      <c r="P581" s="185"/>
      <c r="Q581" s="185"/>
      <c r="R581" s="185"/>
      <c r="S581" s="185"/>
      <c r="T581" s="185"/>
      <c r="U581" s="185"/>
      <c r="V581" s="185"/>
      <c r="W581" s="185"/>
      <c r="X581" s="185"/>
      <c r="Y581" s="185"/>
      <c r="Z581" s="185"/>
      <c r="AA581" s="185"/>
      <c r="AB581" s="185"/>
      <c r="AC581" s="185"/>
      <c r="AD581" s="185"/>
      <c r="AE581" s="185"/>
      <c r="AF581" s="185"/>
      <c r="AG581" s="185"/>
      <c r="AH581" s="185"/>
      <c r="AI581" s="185"/>
    </row>
    <row r="582" spans="2:35" ht="24" customHeight="1">
      <c r="B582" s="212" t="s">
        <v>2617</v>
      </c>
      <c r="C582" s="207" t="s">
        <v>346</v>
      </c>
      <c r="D582" s="208" t="s">
        <v>2618</v>
      </c>
      <c r="E582" s="207" t="s">
        <v>348</v>
      </c>
      <c r="F582" s="207" t="s">
        <v>84</v>
      </c>
      <c r="G582" s="215" t="s">
        <v>2619</v>
      </c>
      <c r="H582" s="215" t="s">
        <v>2620</v>
      </c>
      <c r="I582" s="207" t="s">
        <v>64</v>
      </c>
      <c r="J582" s="207" t="s">
        <v>64</v>
      </c>
      <c r="K582" s="207">
        <v>6.2086003333098612</v>
      </c>
      <c r="L582" s="246">
        <v>6.2086003333098612E-6</v>
      </c>
      <c r="M582" s="185"/>
      <c r="N582" s="185"/>
      <c r="O582" s="185"/>
      <c r="P582" s="185"/>
      <c r="Q582" s="185"/>
      <c r="R582" s="185"/>
      <c r="S582" s="185"/>
      <c r="T582" s="185"/>
      <c r="U582" s="185"/>
      <c r="V582" s="185"/>
      <c r="W582" s="185"/>
      <c r="X582" s="185"/>
      <c r="Y582" s="185"/>
      <c r="Z582" s="185"/>
      <c r="AA582" s="185"/>
      <c r="AB582" s="185"/>
      <c r="AC582" s="185"/>
      <c r="AD582" s="185"/>
      <c r="AE582" s="185"/>
      <c r="AF582" s="185"/>
      <c r="AG582" s="185"/>
      <c r="AH582" s="185"/>
      <c r="AI582" s="185"/>
    </row>
    <row r="583" spans="2:35" ht="24" customHeight="1">
      <c r="B583" s="213" t="s">
        <v>2621</v>
      </c>
      <c r="C583" s="207" t="s">
        <v>346</v>
      </c>
      <c r="D583" s="208" t="s">
        <v>2622</v>
      </c>
      <c r="E583" s="207" t="s">
        <v>358</v>
      </c>
      <c r="F583" s="207" t="s">
        <v>460</v>
      </c>
      <c r="G583" s="215" t="s">
        <v>2623</v>
      </c>
      <c r="H583" s="215" t="s">
        <v>2624</v>
      </c>
      <c r="I583" s="207" t="s">
        <v>64</v>
      </c>
      <c r="J583" s="207" t="s">
        <v>64</v>
      </c>
      <c r="K583" s="207">
        <v>5.9854939792972326</v>
      </c>
      <c r="L583" s="246">
        <v>5.9854939792972323E-6</v>
      </c>
      <c r="M583" s="185"/>
      <c r="N583" s="185"/>
      <c r="O583" s="185"/>
      <c r="P583" s="185"/>
      <c r="Q583" s="185"/>
      <c r="R583" s="185"/>
      <c r="S583" s="185"/>
      <c r="T583" s="185"/>
      <c r="U583" s="185"/>
      <c r="V583" s="185"/>
      <c r="W583" s="185"/>
      <c r="X583" s="185"/>
      <c r="Y583" s="185"/>
      <c r="Z583" s="185"/>
      <c r="AA583" s="185"/>
      <c r="AB583" s="185"/>
      <c r="AC583" s="185"/>
      <c r="AD583" s="185"/>
      <c r="AE583" s="185"/>
      <c r="AF583" s="185"/>
      <c r="AG583" s="185"/>
      <c r="AH583" s="185"/>
      <c r="AI583" s="185"/>
    </row>
    <row r="584" spans="2:35" ht="24" customHeight="1">
      <c r="B584" s="228" t="s">
        <v>2625</v>
      </c>
      <c r="C584" s="207" t="s">
        <v>346</v>
      </c>
      <c r="D584" s="208" t="s">
        <v>2626</v>
      </c>
      <c r="E584" s="229" t="s">
        <v>2627</v>
      </c>
      <c r="F584" s="229" t="s">
        <v>1871</v>
      </c>
      <c r="G584" s="227" t="s">
        <v>2628</v>
      </c>
      <c r="H584" s="223" t="s">
        <v>506</v>
      </c>
      <c r="I584" s="207" t="s">
        <v>64</v>
      </c>
      <c r="J584" s="207" t="s">
        <v>64</v>
      </c>
      <c r="K584" s="207">
        <v>4.9309438302466964</v>
      </c>
      <c r="L584" s="246">
        <v>4.9309438302466963E-6</v>
      </c>
      <c r="M584" s="185"/>
      <c r="N584" s="185"/>
      <c r="O584" s="185"/>
      <c r="P584" s="185"/>
      <c r="Q584" s="185"/>
      <c r="R584" s="185"/>
      <c r="S584" s="185"/>
      <c r="T584" s="185"/>
      <c r="U584" s="185"/>
      <c r="V584" s="185"/>
      <c r="W584" s="185"/>
      <c r="X584" s="185"/>
      <c r="Y584" s="185"/>
      <c r="Z584" s="185"/>
      <c r="AA584" s="185"/>
      <c r="AB584" s="185"/>
      <c r="AC584" s="185"/>
      <c r="AD584" s="185"/>
      <c r="AE584" s="185"/>
      <c r="AF584" s="185"/>
      <c r="AG584" s="185"/>
      <c r="AH584" s="185"/>
      <c r="AI584" s="185"/>
    </row>
    <row r="585" spans="2:35" ht="24" customHeight="1">
      <c r="B585" s="228" t="s">
        <v>2629</v>
      </c>
      <c r="C585" s="207" t="s">
        <v>346</v>
      </c>
      <c r="D585" s="242" t="s">
        <v>2630</v>
      </c>
      <c r="E585" s="229" t="s">
        <v>741</v>
      </c>
      <c r="F585" s="229" t="s">
        <v>742</v>
      </c>
      <c r="G585" s="227" t="s">
        <v>2631</v>
      </c>
      <c r="H585" s="223" t="s">
        <v>506</v>
      </c>
      <c r="I585" s="207" t="s">
        <v>64</v>
      </c>
      <c r="J585" s="207" t="s">
        <v>64</v>
      </c>
      <c r="K585" s="207">
        <v>3.549045841842124</v>
      </c>
      <c r="L585" s="246">
        <v>3.5490458418421239E-6</v>
      </c>
      <c r="M585" s="185"/>
      <c r="N585" s="185"/>
      <c r="O585" s="185"/>
      <c r="P585" s="185"/>
      <c r="Q585" s="185"/>
      <c r="R585" s="185"/>
      <c r="S585" s="185"/>
      <c r="T585" s="185"/>
      <c r="U585" s="185"/>
      <c r="V585" s="185"/>
      <c r="W585" s="185"/>
      <c r="X585" s="185"/>
      <c r="Y585" s="185"/>
      <c r="Z585" s="185"/>
      <c r="AA585" s="185"/>
      <c r="AB585" s="185"/>
      <c r="AC585" s="185"/>
      <c r="AD585" s="185"/>
      <c r="AE585" s="185"/>
      <c r="AF585" s="185"/>
      <c r="AG585" s="185"/>
      <c r="AH585" s="185"/>
      <c r="AI585" s="185"/>
    </row>
    <row r="586" spans="2:35" ht="24" customHeight="1">
      <c r="B586" s="228" t="s">
        <v>2632</v>
      </c>
      <c r="C586" s="207" t="s">
        <v>346</v>
      </c>
      <c r="D586" s="242" t="s">
        <v>2633</v>
      </c>
      <c r="E586" s="229" t="s">
        <v>358</v>
      </c>
      <c r="F586" s="229" t="s">
        <v>424</v>
      </c>
      <c r="G586" s="227" t="s">
        <v>2634</v>
      </c>
      <c r="H586" s="223" t="s">
        <v>506</v>
      </c>
      <c r="I586" s="207" t="s">
        <v>64</v>
      </c>
      <c r="J586" s="207" t="s">
        <v>64</v>
      </c>
      <c r="K586" s="207">
        <v>3.4246414571743773</v>
      </c>
      <c r="L586" s="246">
        <v>3.4246414571743771E-6</v>
      </c>
      <c r="M586" s="185"/>
      <c r="N586" s="185"/>
      <c r="O586" s="185"/>
      <c r="P586" s="185"/>
      <c r="Q586" s="185"/>
      <c r="R586" s="185"/>
      <c r="S586" s="185"/>
      <c r="T586" s="185"/>
      <c r="U586" s="185"/>
      <c r="V586" s="185"/>
      <c r="W586" s="185"/>
      <c r="X586" s="185"/>
      <c r="Y586" s="185"/>
      <c r="Z586" s="185"/>
      <c r="AA586" s="185"/>
      <c r="AB586" s="185"/>
      <c r="AC586" s="185"/>
      <c r="AD586" s="185"/>
      <c r="AE586" s="185"/>
      <c r="AF586" s="185"/>
      <c r="AG586" s="185"/>
      <c r="AH586" s="185"/>
      <c r="AI586" s="185"/>
    </row>
    <row r="587" spans="2:35" ht="24" customHeight="1">
      <c r="B587" s="218" t="s">
        <v>2635</v>
      </c>
      <c r="C587" s="207" t="s">
        <v>346</v>
      </c>
      <c r="D587" s="208" t="s">
        <v>2636</v>
      </c>
      <c r="E587" s="207" t="s">
        <v>348</v>
      </c>
      <c r="F587" s="207" t="s">
        <v>572</v>
      </c>
      <c r="G587" s="215" t="s">
        <v>2637</v>
      </c>
      <c r="H587" s="227" t="s">
        <v>2638</v>
      </c>
      <c r="I587" s="207" t="s">
        <v>64</v>
      </c>
      <c r="J587" s="207" t="s">
        <v>64</v>
      </c>
      <c r="K587" s="207">
        <v>3.423467830903927</v>
      </c>
      <c r="L587" s="246">
        <v>3.4234678309039272E-6</v>
      </c>
      <c r="M587" s="185"/>
      <c r="N587" s="185"/>
      <c r="O587" s="185"/>
      <c r="P587" s="185"/>
      <c r="Q587" s="185"/>
      <c r="R587" s="185"/>
      <c r="S587" s="185"/>
      <c r="T587" s="185"/>
      <c r="U587" s="185"/>
      <c r="V587" s="185"/>
      <c r="W587" s="185"/>
      <c r="X587" s="185"/>
      <c r="Y587" s="185"/>
      <c r="Z587" s="185"/>
      <c r="AA587" s="185"/>
      <c r="AB587" s="185"/>
      <c r="AC587" s="185"/>
      <c r="AD587" s="185"/>
      <c r="AE587" s="185"/>
      <c r="AF587" s="185"/>
      <c r="AG587" s="185"/>
      <c r="AH587" s="185"/>
      <c r="AI587" s="185"/>
    </row>
    <row r="588" spans="2:35" ht="24" customHeight="1">
      <c r="B588" s="228" t="s">
        <v>2639</v>
      </c>
      <c r="C588" s="207" t="s">
        <v>346</v>
      </c>
      <c r="D588" s="242" t="s">
        <v>2640</v>
      </c>
      <c r="E588" s="229" t="s">
        <v>358</v>
      </c>
      <c r="F588" s="229" t="s">
        <v>391</v>
      </c>
      <c r="G588" s="227" t="s">
        <v>2641</v>
      </c>
      <c r="H588" s="227" t="s">
        <v>2642</v>
      </c>
      <c r="I588" s="207" t="s">
        <v>64</v>
      </c>
      <c r="J588" s="207" t="s">
        <v>64</v>
      </c>
      <c r="K588" s="207">
        <v>2.9458019388305985</v>
      </c>
      <c r="L588" s="246">
        <v>2.9458019388305987E-6</v>
      </c>
      <c r="M588" s="185"/>
      <c r="N588" s="185"/>
      <c r="O588" s="185"/>
      <c r="P588" s="185"/>
      <c r="Q588" s="185"/>
      <c r="R588" s="185"/>
      <c r="S588" s="185"/>
      <c r="T588" s="185"/>
      <c r="U588" s="185"/>
      <c r="V588" s="185"/>
      <c r="W588" s="185"/>
      <c r="X588" s="185"/>
      <c r="Y588" s="185"/>
      <c r="Z588" s="185"/>
      <c r="AA588" s="185"/>
      <c r="AB588" s="185"/>
      <c r="AC588" s="185"/>
      <c r="AD588" s="185"/>
      <c r="AE588" s="185"/>
      <c r="AF588" s="185"/>
      <c r="AG588" s="185"/>
      <c r="AH588" s="185"/>
      <c r="AI588" s="185"/>
    </row>
    <row r="589" spans="2:35" ht="24" customHeight="1">
      <c r="B589" s="228" t="s">
        <v>2643</v>
      </c>
      <c r="C589" s="207" t="s">
        <v>346</v>
      </c>
      <c r="D589" s="242" t="s">
        <v>2644</v>
      </c>
      <c r="E589" s="229"/>
      <c r="F589" s="229" t="s">
        <v>742</v>
      </c>
      <c r="G589" s="227" t="s">
        <v>2645</v>
      </c>
      <c r="H589" s="223" t="s">
        <v>506</v>
      </c>
      <c r="I589" s="207" t="s">
        <v>64</v>
      </c>
      <c r="J589" s="207" t="s">
        <v>64</v>
      </c>
      <c r="K589" s="207">
        <v>2.1641668427106069</v>
      </c>
      <c r="L589" s="246">
        <v>2.164166842710607E-6</v>
      </c>
      <c r="M589" s="185"/>
      <c r="N589" s="185"/>
      <c r="O589" s="185"/>
      <c r="P589" s="185"/>
      <c r="Q589" s="185"/>
      <c r="R589" s="185"/>
      <c r="S589" s="185"/>
      <c r="T589" s="185"/>
      <c r="U589" s="185"/>
      <c r="V589" s="185"/>
      <c r="W589" s="185"/>
      <c r="X589" s="185"/>
      <c r="Y589" s="185"/>
      <c r="Z589" s="185"/>
      <c r="AA589" s="185"/>
      <c r="AB589" s="185"/>
      <c r="AC589" s="185"/>
      <c r="AD589" s="185"/>
      <c r="AE589" s="185"/>
      <c r="AF589" s="185"/>
      <c r="AG589" s="185"/>
      <c r="AH589" s="185"/>
      <c r="AI589" s="185"/>
    </row>
    <row r="590" spans="2:35" ht="24" customHeight="1">
      <c r="B590" s="241" t="s">
        <v>2646</v>
      </c>
      <c r="C590" s="207" t="s">
        <v>346</v>
      </c>
      <c r="D590" s="242" t="s">
        <v>2647</v>
      </c>
      <c r="E590" s="229" t="s">
        <v>358</v>
      </c>
      <c r="F590" s="229" t="s">
        <v>1871</v>
      </c>
      <c r="G590" s="227" t="s">
        <v>2648</v>
      </c>
      <c r="H590" s="223" t="s">
        <v>506</v>
      </c>
      <c r="I590" s="207" t="s">
        <v>64</v>
      </c>
      <c r="J590" s="207" t="s">
        <v>64</v>
      </c>
      <c r="K590" s="207">
        <v>0.23472525409008754</v>
      </c>
      <c r="L590" s="246">
        <v>2.3472525409008754E-7</v>
      </c>
      <c r="M590" s="185"/>
      <c r="N590" s="185"/>
      <c r="O590" s="185"/>
      <c r="P590" s="185"/>
      <c r="Q590" s="185"/>
      <c r="R590" s="185"/>
      <c r="S590" s="185"/>
      <c r="T590" s="185"/>
      <c r="U590" s="185"/>
      <c r="V590" s="185"/>
      <c r="W590" s="185"/>
      <c r="X590" s="185"/>
      <c r="Y590" s="185"/>
      <c r="Z590" s="185"/>
      <c r="AA590" s="185"/>
      <c r="AB590" s="185"/>
      <c r="AC590" s="185"/>
      <c r="AD590" s="185"/>
      <c r="AE590" s="185"/>
      <c r="AF590" s="185"/>
      <c r="AG590" s="185"/>
      <c r="AH590" s="185"/>
      <c r="AI590" s="185"/>
    </row>
    <row r="591" spans="2:35" ht="24" customHeight="1">
      <c r="B591" s="228" t="s">
        <v>2649</v>
      </c>
      <c r="C591" s="207" t="s">
        <v>346</v>
      </c>
      <c r="D591" s="242" t="s">
        <v>2650</v>
      </c>
      <c r="E591" s="229" t="s">
        <v>348</v>
      </c>
      <c r="F591" s="229" t="s">
        <v>84</v>
      </c>
      <c r="G591" s="227" t="s">
        <v>2651</v>
      </c>
      <c r="H591" s="223" t="s">
        <v>506</v>
      </c>
      <c r="I591" s="207" t="s">
        <v>64</v>
      </c>
      <c r="J591" s="207" t="s">
        <v>64</v>
      </c>
      <c r="K591" s="207">
        <v>0</v>
      </c>
      <c r="L591" s="246">
        <v>0</v>
      </c>
      <c r="M591" s="185"/>
      <c r="N591" s="185"/>
      <c r="O591" s="185"/>
      <c r="P591" s="185"/>
      <c r="Q591" s="185"/>
      <c r="R591" s="185"/>
      <c r="S591" s="185"/>
      <c r="T591" s="185"/>
      <c r="U591" s="185"/>
      <c r="V591" s="185"/>
      <c r="W591" s="185"/>
      <c r="X591" s="185"/>
      <c r="Y591" s="185"/>
      <c r="Z591" s="185"/>
      <c r="AA591" s="185"/>
      <c r="AB591" s="185"/>
      <c r="AC591" s="185"/>
      <c r="AD591" s="185"/>
      <c r="AE591" s="185"/>
      <c r="AF591" s="185"/>
      <c r="AG591" s="185"/>
      <c r="AH591" s="185"/>
      <c r="AI591" s="185"/>
    </row>
    <row r="592" spans="2:35" ht="24" customHeight="1">
      <c r="B592" s="228" t="s">
        <v>2652</v>
      </c>
      <c r="C592" s="207" t="s">
        <v>346</v>
      </c>
      <c r="D592" s="242" t="s">
        <v>2077</v>
      </c>
      <c r="E592" s="229" t="s">
        <v>358</v>
      </c>
      <c r="F592" s="229" t="s">
        <v>1630</v>
      </c>
      <c r="G592" s="227" t="s">
        <v>2078</v>
      </c>
      <c r="H592" s="227" t="s">
        <v>2653</v>
      </c>
      <c r="I592" s="207" t="s">
        <v>64</v>
      </c>
      <c r="J592" s="207" t="s">
        <v>64</v>
      </c>
      <c r="K592" s="207">
        <v>0</v>
      </c>
      <c r="L592" s="246">
        <v>0</v>
      </c>
      <c r="M592" s="185"/>
      <c r="N592" s="185"/>
      <c r="O592" s="185"/>
      <c r="P592" s="185"/>
      <c r="Q592" s="185"/>
      <c r="R592" s="185"/>
      <c r="S592" s="185"/>
      <c r="T592" s="185"/>
      <c r="U592" s="185"/>
      <c r="V592" s="185"/>
      <c r="W592" s="185"/>
      <c r="X592" s="185"/>
      <c r="Y592" s="185"/>
      <c r="Z592" s="185"/>
      <c r="AA592" s="185"/>
      <c r="AB592" s="185"/>
      <c r="AC592" s="185"/>
      <c r="AD592" s="185"/>
      <c r="AE592" s="185"/>
      <c r="AF592" s="185"/>
      <c r="AG592" s="185"/>
      <c r="AH592" s="185"/>
      <c r="AI592" s="185"/>
    </row>
    <row r="593" spans="2:35" ht="24" customHeight="1">
      <c r="B593" s="228" t="s">
        <v>2654</v>
      </c>
      <c r="C593" s="207" t="s">
        <v>346</v>
      </c>
      <c r="D593" s="242" t="s">
        <v>2655</v>
      </c>
      <c r="E593" s="229" t="s">
        <v>358</v>
      </c>
      <c r="F593" s="229" t="s">
        <v>391</v>
      </c>
      <c r="G593" s="227" t="s">
        <v>2656</v>
      </c>
      <c r="H593" s="223" t="s">
        <v>506</v>
      </c>
      <c r="I593" s="207" t="s">
        <v>64</v>
      </c>
      <c r="J593" s="207" t="s">
        <v>64</v>
      </c>
      <c r="K593" s="207">
        <v>0</v>
      </c>
      <c r="L593" s="246">
        <v>0</v>
      </c>
      <c r="M593" s="185"/>
      <c r="N593" s="185"/>
      <c r="O593" s="185"/>
      <c r="P593" s="185"/>
      <c r="Q593" s="185"/>
      <c r="R593" s="185"/>
      <c r="S593" s="185"/>
      <c r="T593" s="185"/>
      <c r="U593" s="185"/>
      <c r="V593" s="185"/>
      <c r="W593" s="185"/>
      <c r="X593" s="185"/>
      <c r="Y593" s="185"/>
      <c r="Z593" s="185"/>
      <c r="AA593" s="185"/>
      <c r="AB593" s="185"/>
      <c r="AC593" s="185"/>
      <c r="AD593" s="185"/>
      <c r="AE593" s="185"/>
      <c r="AF593" s="185"/>
      <c r="AG593" s="185"/>
      <c r="AH593" s="185"/>
      <c r="AI593" s="185"/>
    </row>
    <row r="594" spans="2:35" ht="24" customHeight="1">
      <c r="B594" s="228" t="s">
        <v>2657</v>
      </c>
      <c r="C594" s="207" t="s">
        <v>346</v>
      </c>
      <c r="D594" s="242" t="s">
        <v>2658</v>
      </c>
      <c r="E594" s="229" t="s">
        <v>358</v>
      </c>
      <c r="F594" s="229" t="s">
        <v>1249</v>
      </c>
      <c r="G594" s="227" t="s">
        <v>2659</v>
      </c>
      <c r="H594" s="223" t="s">
        <v>506</v>
      </c>
      <c r="I594" s="207" t="s">
        <v>64</v>
      </c>
      <c r="J594" s="207" t="s">
        <v>64</v>
      </c>
      <c r="K594" s="207">
        <v>0</v>
      </c>
      <c r="L594" s="246">
        <v>0</v>
      </c>
      <c r="M594" s="185"/>
      <c r="N594" s="185"/>
      <c r="O594" s="185"/>
      <c r="P594" s="185"/>
      <c r="Q594" s="185"/>
      <c r="R594" s="185"/>
      <c r="S594" s="185"/>
      <c r="T594" s="185"/>
      <c r="U594" s="185"/>
      <c r="V594" s="185"/>
      <c r="W594" s="185"/>
      <c r="X594" s="185"/>
      <c r="Y594" s="185"/>
      <c r="Z594" s="185"/>
      <c r="AA594" s="185"/>
      <c r="AB594" s="185"/>
      <c r="AC594" s="185"/>
      <c r="AD594" s="185"/>
      <c r="AE594" s="185"/>
      <c r="AF594" s="185"/>
      <c r="AG594" s="185"/>
      <c r="AH594" s="185"/>
      <c r="AI594" s="185"/>
    </row>
    <row r="595" spans="2:35" ht="24" customHeight="1">
      <c r="B595" s="228" t="s">
        <v>2660</v>
      </c>
      <c r="C595" s="207" t="s">
        <v>346</v>
      </c>
      <c r="D595" s="242" t="s">
        <v>2661</v>
      </c>
      <c r="E595" s="229" t="s">
        <v>358</v>
      </c>
      <c r="F595" s="229" t="s">
        <v>2056</v>
      </c>
      <c r="G595" s="227" t="s">
        <v>2662</v>
      </c>
      <c r="H595" s="223" t="s">
        <v>506</v>
      </c>
      <c r="I595" s="207" t="s">
        <v>64</v>
      </c>
      <c r="J595" s="207" t="s">
        <v>64</v>
      </c>
      <c r="K595" s="207">
        <v>0</v>
      </c>
      <c r="L595" s="246">
        <v>0</v>
      </c>
      <c r="M595" s="185"/>
      <c r="N595" s="185"/>
      <c r="O595" s="185"/>
      <c r="P595" s="185"/>
      <c r="Q595" s="185"/>
      <c r="R595" s="185"/>
      <c r="S595" s="185"/>
      <c r="T595" s="185"/>
      <c r="U595" s="185"/>
      <c r="V595" s="185"/>
      <c r="W595" s="185"/>
      <c r="X595" s="185"/>
      <c r="Y595" s="185"/>
      <c r="Z595" s="185"/>
      <c r="AA595" s="185"/>
      <c r="AB595" s="185"/>
      <c r="AC595" s="185"/>
      <c r="AD595" s="185"/>
      <c r="AE595" s="185"/>
      <c r="AF595" s="185"/>
      <c r="AG595" s="185"/>
      <c r="AH595" s="185"/>
      <c r="AI595" s="185"/>
    </row>
    <row r="596" spans="2:35" ht="24" customHeight="1">
      <c r="B596" s="228" t="s">
        <v>2663</v>
      </c>
      <c r="C596" s="207" t="s">
        <v>346</v>
      </c>
      <c r="D596" s="242" t="s">
        <v>2664</v>
      </c>
      <c r="E596" s="229" t="s">
        <v>358</v>
      </c>
      <c r="F596" s="229" t="s">
        <v>2056</v>
      </c>
      <c r="G596" s="227" t="s">
        <v>2665</v>
      </c>
      <c r="H596" s="223" t="s">
        <v>506</v>
      </c>
      <c r="I596" s="207" t="s">
        <v>64</v>
      </c>
      <c r="J596" s="207" t="s">
        <v>64</v>
      </c>
      <c r="K596" s="207">
        <v>0</v>
      </c>
      <c r="L596" s="246">
        <v>0</v>
      </c>
      <c r="M596" s="185"/>
      <c r="N596" s="185"/>
      <c r="O596" s="185"/>
      <c r="P596" s="185"/>
      <c r="Q596" s="185"/>
      <c r="R596" s="185"/>
      <c r="S596" s="185"/>
      <c r="T596" s="185"/>
      <c r="U596" s="185"/>
      <c r="V596" s="185"/>
      <c r="W596" s="185"/>
      <c r="X596" s="185"/>
      <c r="Y596" s="185"/>
      <c r="Z596" s="185"/>
      <c r="AA596" s="185"/>
      <c r="AB596" s="185"/>
      <c r="AC596" s="185"/>
      <c r="AD596" s="185"/>
      <c r="AE596" s="185"/>
      <c r="AF596" s="185"/>
      <c r="AG596" s="185"/>
      <c r="AH596" s="185"/>
      <c r="AI596" s="185"/>
    </row>
    <row r="597" spans="2:35" ht="24" customHeight="1">
      <c r="B597" s="228" t="s">
        <v>2666</v>
      </c>
      <c r="C597" s="207" t="s">
        <v>346</v>
      </c>
      <c r="D597" s="242" t="s">
        <v>2667</v>
      </c>
      <c r="E597" s="229" t="s">
        <v>2668</v>
      </c>
      <c r="F597" s="229" t="s">
        <v>742</v>
      </c>
      <c r="G597" s="227" t="s">
        <v>2669</v>
      </c>
      <c r="H597" s="223" t="s">
        <v>506</v>
      </c>
      <c r="I597" s="207" t="s">
        <v>64</v>
      </c>
      <c r="J597" s="207" t="s">
        <v>64</v>
      </c>
      <c r="K597" s="207">
        <v>0</v>
      </c>
      <c r="L597" s="246">
        <v>0</v>
      </c>
      <c r="M597" s="185"/>
      <c r="N597" s="185"/>
      <c r="O597" s="185"/>
      <c r="P597" s="185"/>
      <c r="Q597" s="185"/>
      <c r="R597" s="185"/>
      <c r="S597" s="185"/>
      <c r="T597" s="185"/>
      <c r="U597" s="185"/>
      <c r="V597" s="185"/>
      <c r="W597" s="185"/>
      <c r="X597" s="185"/>
      <c r="Y597" s="185"/>
      <c r="Z597" s="185"/>
      <c r="AA597" s="185"/>
      <c r="AB597" s="185"/>
      <c r="AC597" s="185"/>
      <c r="AD597" s="185"/>
      <c r="AE597" s="185"/>
      <c r="AF597" s="185"/>
      <c r="AG597" s="185"/>
      <c r="AH597" s="185"/>
      <c r="AI597" s="185"/>
    </row>
    <row r="598" spans="2:35" ht="24" customHeight="1">
      <c r="B598" s="228" t="s">
        <v>2670</v>
      </c>
      <c r="C598" s="207" t="s">
        <v>346</v>
      </c>
      <c r="D598" s="242" t="s">
        <v>2671</v>
      </c>
      <c r="E598" s="229" t="s">
        <v>358</v>
      </c>
      <c r="F598" s="229" t="s">
        <v>2672</v>
      </c>
      <c r="G598" s="227" t="s">
        <v>2673</v>
      </c>
      <c r="H598" s="223" t="s">
        <v>506</v>
      </c>
      <c r="I598" s="207" t="s">
        <v>64</v>
      </c>
      <c r="J598" s="207" t="s">
        <v>64</v>
      </c>
      <c r="K598" s="207">
        <v>0</v>
      </c>
      <c r="L598" s="246">
        <v>0</v>
      </c>
      <c r="M598" s="185"/>
      <c r="N598" s="185"/>
      <c r="O598" s="185"/>
      <c r="P598" s="185"/>
      <c r="Q598" s="185"/>
      <c r="R598" s="185"/>
      <c r="S598" s="185"/>
      <c r="T598" s="185"/>
      <c r="U598" s="185"/>
      <c r="V598" s="185"/>
      <c r="W598" s="185"/>
      <c r="X598" s="185"/>
      <c r="Y598" s="185"/>
      <c r="Z598" s="185"/>
      <c r="AA598" s="185"/>
      <c r="AB598" s="185"/>
      <c r="AC598" s="185"/>
      <c r="AD598" s="185"/>
      <c r="AE598" s="185"/>
      <c r="AF598" s="185"/>
      <c r="AG598" s="185"/>
      <c r="AH598" s="185"/>
      <c r="AI598" s="185"/>
    </row>
    <row r="599" spans="2:35" ht="24" customHeight="1">
      <c r="B599" s="228" t="s">
        <v>2674</v>
      </c>
      <c r="C599" s="207" t="s">
        <v>346</v>
      </c>
      <c r="D599" s="242" t="s">
        <v>2675</v>
      </c>
      <c r="E599" s="229" t="s">
        <v>358</v>
      </c>
      <c r="F599" s="229" t="s">
        <v>2676</v>
      </c>
      <c r="G599" s="227" t="s">
        <v>2677</v>
      </c>
      <c r="H599" s="223" t="s">
        <v>506</v>
      </c>
      <c r="I599" s="207" t="s">
        <v>64</v>
      </c>
      <c r="J599" s="207" t="s">
        <v>64</v>
      </c>
      <c r="K599" s="207">
        <v>0</v>
      </c>
      <c r="L599" s="246">
        <v>0</v>
      </c>
      <c r="M599" s="185"/>
      <c r="N599" s="185"/>
      <c r="O599" s="185"/>
      <c r="P599" s="185"/>
      <c r="Q599" s="185"/>
      <c r="R599" s="185"/>
      <c r="S599" s="185"/>
      <c r="T599" s="185"/>
      <c r="U599" s="185"/>
      <c r="V599" s="185"/>
      <c r="W599" s="185"/>
      <c r="X599" s="185"/>
      <c r="Y599" s="185"/>
      <c r="Z599" s="185"/>
      <c r="AA599" s="185"/>
      <c r="AB599" s="185"/>
      <c r="AC599" s="185"/>
      <c r="AD599" s="185"/>
      <c r="AE599" s="185"/>
      <c r="AF599" s="185"/>
      <c r="AG599" s="185"/>
      <c r="AH599" s="185"/>
      <c r="AI599" s="185"/>
    </row>
    <row r="600" spans="2:35" ht="24" customHeight="1">
      <c r="B600" s="228" t="s">
        <v>2678</v>
      </c>
      <c r="C600" s="207" t="s">
        <v>346</v>
      </c>
      <c r="D600" s="242" t="s">
        <v>2679</v>
      </c>
      <c r="E600" s="229" t="s">
        <v>358</v>
      </c>
      <c r="F600" s="229" t="s">
        <v>460</v>
      </c>
      <c r="G600" s="227" t="s">
        <v>2680</v>
      </c>
      <c r="H600" s="223" t="s">
        <v>506</v>
      </c>
      <c r="I600" s="207" t="s">
        <v>64</v>
      </c>
      <c r="J600" s="207" t="s">
        <v>64</v>
      </c>
      <c r="K600" s="207">
        <v>0</v>
      </c>
      <c r="L600" s="246">
        <v>0</v>
      </c>
      <c r="M600" s="185"/>
      <c r="N600" s="185"/>
      <c r="O600" s="185"/>
      <c r="P600" s="185"/>
      <c r="Q600" s="185"/>
      <c r="R600" s="185"/>
      <c r="S600" s="185"/>
      <c r="T600" s="185"/>
      <c r="U600" s="185"/>
      <c r="V600" s="185"/>
      <c r="W600" s="185"/>
      <c r="X600" s="185"/>
      <c r="Y600" s="185"/>
      <c r="Z600" s="185"/>
      <c r="AA600" s="185"/>
      <c r="AB600" s="185"/>
      <c r="AC600" s="185"/>
      <c r="AD600" s="185"/>
      <c r="AE600" s="185"/>
      <c r="AF600" s="185"/>
      <c r="AG600" s="185"/>
      <c r="AH600" s="185"/>
      <c r="AI600" s="185"/>
    </row>
    <row r="601" spans="2:35" ht="24" customHeight="1">
      <c r="B601" s="228" t="s">
        <v>2681</v>
      </c>
      <c r="C601" s="207" t="s">
        <v>346</v>
      </c>
      <c r="D601" s="242" t="s">
        <v>2682</v>
      </c>
      <c r="E601" s="229" t="s">
        <v>358</v>
      </c>
      <c r="F601" s="229" t="s">
        <v>2056</v>
      </c>
      <c r="G601" s="227" t="s">
        <v>2683</v>
      </c>
      <c r="H601" s="227" t="s">
        <v>2684</v>
      </c>
      <c r="I601" s="207" t="s">
        <v>64</v>
      </c>
      <c r="J601" s="207" t="s">
        <v>64</v>
      </c>
      <c r="K601" s="207">
        <v>0</v>
      </c>
      <c r="L601" s="246">
        <v>0</v>
      </c>
      <c r="M601" s="185"/>
      <c r="N601" s="185"/>
      <c r="O601" s="185"/>
      <c r="P601" s="185"/>
      <c r="Q601" s="185"/>
      <c r="R601" s="185"/>
      <c r="S601" s="185"/>
      <c r="T601" s="185"/>
      <c r="U601" s="185"/>
      <c r="V601" s="185"/>
      <c r="W601" s="185"/>
      <c r="X601" s="185"/>
      <c r="Y601" s="185"/>
      <c r="Z601" s="185"/>
      <c r="AA601" s="185"/>
      <c r="AB601" s="185"/>
      <c r="AC601" s="185"/>
      <c r="AD601" s="185"/>
      <c r="AE601" s="185"/>
      <c r="AF601" s="185"/>
      <c r="AG601" s="185"/>
      <c r="AH601" s="185"/>
      <c r="AI601" s="185"/>
    </row>
    <row r="602" spans="2:35" ht="24" customHeight="1">
      <c r="B602" s="228" t="s">
        <v>2685</v>
      </c>
      <c r="C602" s="207" t="s">
        <v>346</v>
      </c>
      <c r="D602" s="242" t="s">
        <v>2686</v>
      </c>
      <c r="E602" s="229" t="s">
        <v>358</v>
      </c>
      <c r="F602" s="229" t="s">
        <v>1821</v>
      </c>
      <c r="G602" s="227" t="s">
        <v>2687</v>
      </c>
      <c r="H602" s="227" t="s">
        <v>2688</v>
      </c>
      <c r="I602" s="207" t="s">
        <v>64</v>
      </c>
      <c r="J602" s="207" t="s">
        <v>64</v>
      </c>
      <c r="K602" s="207">
        <v>0</v>
      </c>
      <c r="L602" s="246">
        <v>0</v>
      </c>
      <c r="M602" s="185"/>
      <c r="N602" s="185"/>
      <c r="O602" s="185"/>
      <c r="P602" s="185"/>
      <c r="Q602" s="185"/>
      <c r="R602" s="185"/>
      <c r="S602" s="185"/>
      <c r="T602" s="185"/>
      <c r="U602" s="185"/>
      <c r="V602" s="185"/>
      <c r="W602" s="185"/>
      <c r="X602" s="185"/>
      <c r="Y602" s="185"/>
      <c r="Z602" s="185"/>
      <c r="AA602" s="185"/>
      <c r="AB602" s="185"/>
      <c r="AC602" s="185"/>
      <c r="AD602" s="185"/>
      <c r="AE602" s="185"/>
      <c r="AF602" s="185"/>
      <c r="AG602" s="185"/>
      <c r="AH602" s="185"/>
      <c r="AI602" s="185"/>
    </row>
    <row r="603" spans="2:35" ht="24" customHeight="1">
      <c r="B603" s="228" t="s">
        <v>2689</v>
      </c>
      <c r="C603" s="207" t="s">
        <v>346</v>
      </c>
      <c r="D603" s="242" t="s">
        <v>2690</v>
      </c>
      <c r="E603" s="229" t="s">
        <v>358</v>
      </c>
      <c r="F603" s="229" t="s">
        <v>2056</v>
      </c>
      <c r="G603" s="227" t="s">
        <v>2691</v>
      </c>
      <c r="H603" s="223" t="s">
        <v>506</v>
      </c>
      <c r="I603" s="207" t="s">
        <v>64</v>
      </c>
      <c r="J603" s="207" t="s">
        <v>64</v>
      </c>
      <c r="K603" s="207">
        <v>0</v>
      </c>
      <c r="L603" s="246">
        <v>0</v>
      </c>
      <c r="M603" s="185"/>
      <c r="N603" s="185"/>
      <c r="O603" s="185"/>
      <c r="P603" s="185"/>
      <c r="Q603" s="185"/>
      <c r="R603" s="185"/>
      <c r="S603" s="185"/>
      <c r="T603" s="185"/>
      <c r="U603" s="185"/>
      <c r="V603" s="185"/>
      <c r="W603" s="185"/>
      <c r="X603" s="185"/>
      <c r="Y603" s="185"/>
      <c r="Z603" s="185"/>
      <c r="AA603" s="185"/>
      <c r="AB603" s="185"/>
      <c r="AC603" s="185"/>
      <c r="AD603" s="185"/>
      <c r="AE603" s="185"/>
      <c r="AF603" s="185"/>
      <c r="AG603" s="185"/>
      <c r="AH603" s="185"/>
      <c r="AI603" s="185"/>
    </row>
    <row r="604" spans="2:35" ht="24" customHeight="1">
      <c r="B604" s="228" t="s">
        <v>2692</v>
      </c>
      <c r="C604" s="207" t="s">
        <v>346</v>
      </c>
      <c r="D604" s="242" t="s">
        <v>2693</v>
      </c>
      <c r="E604" s="229" t="s">
        <v>358</v>
      </c>
      <c r="F604" s="229" t="s">
        <v>464</v>
      </c>
      <c r="G604" s="227" t="s">
        <v>2694</v>
      </c>
      <c r="H604" s="223" t="s">
        <v>506</v>
      </c>
      <c r="I604" s="207" t="s">
        <v>64</v>
      </c>
      <c r="J604" s="207" t="s">
        <v>64</v>
      </c>
      <c r="K604" s="207">
        <v>0</v>
      </c>
      <c r="L604" s="246">
        <v>0</v>
      </c>
      <c r="M604" s="185"/>
      <c r="N604" s="185"/>
      <c r="O604" s="185"/>
      <c r="P604" s="185"/>
      <c r="Q604" s="185"/>
      <c r="R604" s="185"/>
      <c r="S604" s="185"/>
      <c r="T604" s="185"/>
      <c r="U604" s="185"/>
      <c r="V604" s="185"/>
      <c r="W604" s="185"/>
      <c r="X604" s="185"/>
      <c r="Y604" s="185"/>
      <c r="Z604" s="185"/>
      <c r="AA604" s="185"/>
      <c r="AB604" s="185"/>
      <c r="AC604" s="185"/>
      <c r="AD604" s="185"/>
      <c r="AE604" s="185"/>
      <c r="AF604" s="185"/>
      <c r="AG604" s="185"/>
      <c r="AH604" s="185"/>
      <c r="AI604" s="185"/>
    </row>
    <row r="605" spans="2:35" ht="24" customHeight="1">
      <c r="B605" s="228" t="s">
        <v>2695</v>
      </c>
      <c r="C605" s="207" t="s">
        <v>346</v>
      </c>
      <c r="D605" s="242" t="s">
        <v>2696</v>
      </c>
      <c r="E605" s="229" t="s">
        <v>358</v>
      </c>
      <c r="F605" s="229" t="s">
        <v>1821</v>
      </c>
      <c r="G605" s="227" t="s">
        <v>2697</v>
      </c>
      <c r="H605" s="223" t="s">
        <v>506</v>
      </c>
      <c r="I605" s="207" t="s">
        <v>64</v>
      </c>
      <c r="J605" s="207" t="s">
        <v>64</v>
      </c>
      <c r="K605" s="207">
        <v>0</v>
      </c>
      <c r="L605" s="246">
        <v>0</v>
      </c>
      <c r="M605" s="185"/>
      <c r="N605" s="185"/>
      <c r="O605" s="185"/>
      <c r="P605" s="185"/>
      <c r="Q605" s="185"/>
      <c r="R605" s="185"/>
      <c r="S605" s="185"/>
      <c r="T605" s="185"/>
      <c r="U605" s="185"/>
      <c r="V605" s="185"/>
      <c r="W605" s="185"/>
      <c r="X605" s="185"/>
      <c r="Y605" s="185"/>
      <c r="Z605" s="185"/>
      <c r="AA605" s="185"/>
      <c r="AB605" s="185"/>
      <c r="AC605" s="185"/>
      <c r="AD605" s="185"/>
      <c r="AE605" s="185"/>
      <c r="AF605" s="185"/>
      <c r="AG605" s="185"/>
      <c r="AH605" s="185"/>
      <c r="AI605" s="185"/>
    </row>
    <row r="606" spans="2:35" ht="24" customHeight="1">
      <c r="B606" s="228" t="s">
        <v>2698</v>
      </c>
      <c r="C606" s="207" t="s">
        <v>346</v>
      </c>
      <c r="D606" s="242" t="s">
        <v>2699</v>
      </c>
      <c r="E606" s="229" t="s">
        <v>358</v>
      </c>
      <c r="F606" s="229" t="s">
        <v>1324</v>
      </c>
      <c r="G606" s="227" t="s">
        <v>2700</v>
      </c>
      <c r="H606" s="223" t="s">
        <v>506</v>
      </c>
      <c r="I606" s="207" t="s">
        <v>64</v>
      </c>
      <c r="J606" s="207" t="s">
        <v>64</v>
      </c>
      <c r="K606" s="207">
        <v>0</v>
      </c>
      <c r="L606" s="246">
        <v>0</v>
      </c>
      <c r="M606" s="185"/>
      <c r="N606" s="185"/>
      <c r="O606" s="185"/>
      <c r="P606" s="185"/>
      <c r="Q606" s="185"/>
      <c r="R606" s="185"/>
      <c r="S606" s="185"/>
      <c r="T606" s="185"/>
      <c r="U606" s="185"/>
      <c r="V606" s="185"/>
      <c r="W606" s="185"/>
      <c r="X606" s="185"/>
      <c r="Y606" s="185"/>
      <c r="Z606" s="185"/>
      <c r="AA606" s="185"/>
      <c r="AB606" s="185"/>
      <c r="AC606" s="185"/>
      <c r="AD606" s="185"/>
      <c r="AE606" s="185"/>
      <c r="AF606" s="185"/>
      <c r="AG606" s="185"/>
      <c r="AH606" s="185"/>
      <c r="AI606" s="185"/>
    </row>
    <row r="607" spans="2:35" ht="24" customHeight="1">
      <c r="B607" s="228" t="s">
        <v>2701</v>
      </c>
      <c r="C607" s="207" t="s">
        <v>346</v>
      </c>
      <c r="D607" s="242" t="s">
        <v>2702</v>
      </c>
      <c r="E607" s="229" t="s">
        <v>358</v>
      </c>
      <c r="F607" s="229" t="s">
        <v>2703</v>
      </c>
      <c r="G607" s="242" t="s">
        <v>2704</v>
      </c>
      <c r="H607" s="223" t="s">
        <v>506</v>
      </c>
      <c r="I607" s="207" t="s">
        <v>64</v>
      </c>
      <c r="J607" s="207" t="s">
        <v>64</v>
      </c>
      <c r="K607" s="207">
        <v>0</v>
      </c>
      <c r="L607" s="246">
        <v>0</v>
      </c>
      <c r="M607" s="185"/>
      <c r="N607" s="185"/>
      <c r="O607" s="185"/>
      <c r="P607" s="185"/>
      <c r="Q607" s="185"/>
      <c r="R607" s="185"/>
      <c r="S607" s="185"/>
      <c r="T607" s="185"/>
      <c r="U607" s="185"/>
      <c r="V607" s="185"/>
      <c r="W607" s="185"/>
      <c r="X607" s="185"/>
      <c r="Y607" s="185"/>
      <c r="Z607" s="185"/>
      <c r="AA607" s="185"/>
      <c r="AB607" s="185"/>
      <c r="AC607" s="185"/>
      <c r="AD607" s="185"/>
      <c r="AE607" s="185"/>
      <c r="AF607" s="185"/>
      <c r="AG607" s="185"/>
      <c r="AH607" s="185"/>
      <c r="AI607" s="185"/>
    </row>
    <row r="608" spans="2:35" ht="24" customHeight="1">
      <c r="B608" s="228" t="s">
        <v>2705</v>
      </c>
      <c r="C608" s="207" t="s">
        <v>346</v>
      </c>
      <c r="D608" s="242" t="s">
        <v>2706</v>
      </c>
      <c r="E608" s="229" t="s">
        <v>358</v>
      </c>
      <c r="F608" s="229" t="s">
        <v>2136</v>
      </c>
      <c r="G608" s="227" t="s">
        <v>2707</v>
      </c>
      <c r="H608" s="227" t="s">
        <v>2708</v>
      </c>
      <c r="I608" s="207" t="s">
        <v>64</v>
      </c>
      <c r="J608" s="207" t="s">
        <v>64</v>
      </c>
      <c r="K608" s="207">
        <v>0</v>
      </c>
      <c r="L608" s="246">
        <v>0</v>
      </c>
      <c r="M608" s="185"/>
      <c r="N608" s="185"/>
      <c r="O608" s="185"/>
      <c r="P608" s="185"/>
      <c r="Q608" s="185"/>
      <c r="R608" s="185"/>
      <c r="S608" s="185"/>
      <c r="T608" s="185"/>
      <c r="U608" s="185"/>
      <c r="V608" s="185"/>
      <c r="W608" s="185"/>
      <c r="X608" s="185"/>
      <c r="Y608" s="185"/>
      <c r="Z608" s="185"/>
      <c r="AA608" s="185"/>
      <c r="AB608" s="185"/>
      <c r="AC608" s="185"/>
      <c r="AD608" s="185"/>
      <c r="AE608" s="185"/>
      <c r="AF608" s="185"/>
      <c r="AG608" s="185"/>
      <c r="AH608" s="185"/>
      <c r="AI608" s="185"/>
    </row>
    <row r="609" spans="2:35" ht="24" customHeight="1">
      <c r="B609" s="228" t="s">
        <v>2709</v>
      </c>
      <c r="C609" s="207" t="s">
        <v>346</v>
      </c>
      <c r="D609" s="242" t="s">
        <v>2710</v>
      </c>
      <c r="E609" s="229" t="s">
        <v>1036</v>
      </c>
      <c r="F609" s="229" t="s">
        <v>742</v>
      </c>
      <c r="G609" s="227" t="s">
        <v>2711</v>
      </c>
      <c r="H609" s="223" t="s">
        <v>506</v>
      </c>
      <c r="I609" s="207" t="s">
        <v>64</v>
      </c>
      <c r="J609" s="207" t="s">
        <v>64</v>
      </c>
      <c r="K609" s="207">
        <v>0</v>
      </c>
      <c r="L609" s="246">
        <v>0</v>
      </c>
      <c r="M609" s="185"/>
      <c r="N609" s="185"/>
      <c r="O609" s="185"/>
      <c r="P609" s="185"/>
      <c r="Q609" s="185"/>
      <c r="R609" s="185"/>
      <c r="S609" s="185"/>
      <c r="T609" s="185"/>
      <c r="U609" s="185"/>
      <c r="V609" s="185"/>
      <c r="W609" s="185"/>
      <c r="X609" s="185"/>
      <c r="Y609" s="185"/>
      <c r="Z609" s="185"/>
      <c r="AA609" s="185"/>
      <c r="AB609" s="185"/>
      <c r="AC609" s="185"/>
      <c r="AD609" s="185"/>
      <c r="AE609" s="185"/>
      <c r="AF609" s="185"/>
      <c r="AG609" s="185"/>
      <c r="AH609" s="185"/>
      <c r="AI609" s="185"/>
    </row>
    <row r="610" spans="2:35" ht="24" customHeight="1">
      <c r="B610" s="228" t="s">
        <v>2712</v>
      </c>
      <c r="C610" s="207" t="s">
        <v>346</v>
      </c>
      <c r="D610" s="242" t="s">
        <v>2713</v>
      </c>
      <c r="E610" s="229" t="s">
        <v>1036</v>
      </c>
      <c r="F610" s="229" t="s">
        <v>460</v>
      </c>
      <c r="G610" s="227" t="s">
        <v>2714</v>
      </c>
      <c r="H610" s="227" t="s">
        <v>2715</v>
      </c>
      <c r="I610" s="207" t="s">
        <v>64</v>
      </c>
      <c r="J610" s="207" t="s">
        <v>64</v>
      </c>
      <c r="K610" s="207">
        <v>0</v>
      </c>
      <c r="L610" s="246">
        <v>0</v>
      </c>
      <c r="M610" s="185"/>
      <c r="N610" s="185"/>
      <c r="O610" s="185"/>
      <c r="P610" s="185"/>
      <c r="Q610" s="185"/>
      <c r="R610" s="185"/>
      <c r="S610" s="185"/>
      <c r="T610" s="185"/>
      <c r="U610" s="185"/>
      <c r="V610" s="185"/>
      <c r="W610" s="185"/>
      <c r="X610" s="185"/>
      <c r="Y610" s="185"/>
      <c r="Z610" s="185"/>
      <c r="AA610" s="185"/>
      <c r="AB610" s="185"/>
      <c r="AC610" s="185"/>
      <c r="AD610" s="185"/>
      <c r="AE610" s="185"/>
      <c r="AF610" s="185"/>
      <c r="AG610" s="185"/>
      <c r="AH610" s="185"/>
      <c r="AI610" s="185"/>
    </row>
    <row r="611" spans="2:35" ht="24" customHeight="1">
      <c r="B611" s="228" t="s">
        <v>2716</v>
      </c>
      <c r="C611" s="207" t="s">
        <v>346</v>
      </c>
      <c r="D611" s="242" t="s">
        <v>2717</v>
      </c>
      <c r="E611" s="229" t="s">
        <v>358</v>
      </c>
      <c r="F611" s="229" t="s">
        <v>1915</v>
      </c>
      <c r="G611" s="227" t="s">
        <v>2718</v>
      </c>
      <c r="H611" s="227" t="s">
        <v>2719</v>
      </c>
      <c r="I611" s="207" t="s">
        <v>64</v>
      </c>
      <c r="J611" s="207" t="s">
        <v>64</v>
      </c>
      <c r="K611" s="207">
        <v>0</v>
      </c>
      <c r="L611" s="246">
        <v>0</v>
      </c>
      <c r="M611" s="185"/>
      <c r="N611" s="185"/>
      <c r="O611" s="185"/>
      <c r="P611" s="185"/>
      <c r="Q611" s="185"/>
      <c r="R611" s="185"/>
      <c r="S611" s="185"/>
      <c r="T611" s="185"/>
      <c r="U611" s="185"/>
      <c r="V611" s="185"/>
      <c r="W611" s="185"/>
      <c r="X611" s="185"/>
      <c r="Y611" s="185"/>
      <c r="Z611" s="185"/>
      <c r="AA611" s="185"/>
      <c r="AB611" s="185"/>
      <c r="AC611" s="185"/>
      <c r="AD611" s="185"/>
      <c r="AE611" s="185"/>
      <c r="AF611" s="185"/>
      <c r="AG611" s="185"/>
      <c r="AH611" s="185"/>
      <c r="AI611" s="185"/>
    </row>
    <row r="612" spans="2:35" ht="24" customHeight="1">
      <c r="B612" s="228" t="s">
        <v>2720</v>
      </c>
      <c r="C612" s="207" t="s">
        <v>346</v>
      </c>
      <c r="D612" s="242" t="s">
        <v>2721</v>
      </c>
      <c r="E612" s="229" t="s">
        <v>358</v>
      </c>
      <c r="F612" s="229" t="s">
        <v>1915</v>
      </c>
      <c r="G612" s="227" t="s">
        <v>2722</v>
      </c>
      <c r="H612" s="227" t="s">
        <v>2723</v>
      </c>
      <c r="I612" s="207" t="s">
        <v>64</v>
      </c>
      <c r="J612" s="207" t="s">
        <v>64</v>
      </c>
      <c r="K612" s="207">
        <v>0</v>
      </c>
      <c r="L612" s="246">
        <v>0</v>
      </c>
      <c r="M612" s="185"/>
      <c r="N612" s="185"/>
      <c r="O612" s="185"/>
      <c r="P612" s="185"/>
      <c r="Q612" s="185"/>
      <c r="R612" s="185"/>
      <c r="S612" s="185"/>
      <c r="T612" s="185"/>
      <c r="U612" s="185"/>
      <c r="V612" s="185"/>
      <c r="W612" s="185"/>
      <c r="X612" s="185"/>
      <c r="Y612" s="185"/>
      <c r="Z612" s="185"/>
      <c r="AA612" s="185"/>
      <c r="AB612" s="185"/>
      <c r="AC612" s="185"/>
      <c r="AD612" s="185"/>
      <c r="AE612" s="185"/>
      <c r="AF612" s="185"/>
      <c r="AG612" s="185"/>
      <c r="AH612" s="185"/>
      <c r="AI612" s="185"/>
    </row>
    <row r="613" spans="2:35" ht="24" customHeight="1">
      <c r="B613" s="228" t="s">
        <v>2724</v>
      </c>
      <c r="C613" s="207" t="s">
        <v>346</v>
      </c>
      <c r="D613" s="242" t="s">
        <v>2725</v>
      </c>
      <c r="E613" s="229" t="s">
        <v>358</v>
      </c>
      <c r="F613" s="229" t="s">
        <v>2056</v>
      </c>
      <c r="G613" s="227" t="s">
        <v>2726</v>
      </c>
      <c r="H613" s="227" t="s">
        <v>2727</v>
      </c>
      <c r="I613" s="207" t="s">
        <v>64</v>
      </c>
      <c r="J613" s="207" t="s">
        <v>64</v>
      </c>
      <c r="K613" s="207">
        <v>0</v>
      </c>
      <c r="L613" s="246">
        <v>0</v>
      </c>
      <c r="M613" s="185"/>
      <c r="N613" s="185"/>
      <c r="O613" s="185"/>
      <c r="P613" s="185"/>
      <c r="Q613" s="185"/>
      <c r="R613" s="185"/>
      <c r="S613" s="185"/>
      <c r="T613" s="185"/>
      <c r="U613" s="185"/>
      <c r="V613" s="185"/>
      <c r="W613" s="185"/>
      <c r="X613" s="185"/>
      <c r="Y613" s="185"/>
      <c r="Z613" s="185"/>
      <c r="AA613" s="185"/>
      <c r="AB613" s="185"/>
      <c r="AC613" s="185"/>
      <c r="AD613" s="185"/>
      <c r="AE613" s="185"/>
      <c r="AF613" s="185"/>
      <c r="AG613" s="185"/>
      <c r="AH613" s="185"/>
      <c r="AI613" s="185"/>
    </row>
    <row r="614" spans="2:35" ht="24" customHeight="1">
      <c r="B614" s="228" t="s">
        <v>2728</v>
      </c>
      <c r="C614" s="207" t="s">
        <v>346</v>
      </c>
      <c r="D614" s="242" t="s">
        <v>2729</v>
      </c>
      <c r="E614" s="229" t="s">
        <v>358</v>
      </c>
      <c r="F614" s="229" t="s">
        <v>424</v>
      </c>
      <c r="G614" s="227" t="s">
        <v>2730</v>
      </c>
      <c r="H614" s="227" t="s">
        <v>2731</v>
      </c>
      <c r="I614" s="207" t="s">
        <v>64</v>
      </c>
      <c r="J614" s="207" t="s">
        <v>64</v>
      </c>
      <c r="K614" s="207">
        <v>0</v>
      </c>
      <c r="L614" s="246">
        <v>0</v>
      </c>
      <c r="M614" s="185"/>
      <c r="N614" s="185"/>
      <c r="O614" s="185"/>
      <c r="P614" s="185"/>
      <c r="Q614" s="185"/>
      <c r="R614" s="185"/>
      <c r="S614" s="185"/>
      <c r="T614" s="185"/>
      <c r="U614" s="185"/>
      <c r="V614" s="185"/>
      <c r="W614" s="185"/>
      <c r="X614" s="185"/>
      <c r="Y614" s="185"/>
      <c r="Z614" s="185"/>
      <c r="AA614" s="185"/>
      <c r="AB614" s="185"/>
      <c r="AC614" s="185"/>
      <c r="AD614" s="185"/>
      <c r="AE614" s="185"/>
      <c r="AF614" s="185"/>
      <c r="AG614" s="185"/>
      <c r="AH614" s="185"/>
      <c r="AI614" s="185"/>
    </row>
    <row r="615" spans="2:35" ht="24" customHeight="1">
      <c r="B615" s="228" t="s">
        <v>2732</v>
      </c>
      <c r="C615" s="207" t="s">
        <v>346</v>
      </c>
      <c r="D615" s="242" t="s">
        <v>2733</v>
      </c>
      <c r="E615" s="229" t="s">
        <v>358</v>
      </c>
      <c r="F615" s="229" t="s">
        <v>2056</v>
      </c>
      <c r="G615" s="227" t="s">
        <v>2734</v>
      </c>
      <c r="H615" s="227" t="s">
        <v>2735</v>
      </c>
      <c r="I615" s="207" t="s">
        <v>64</v>
      </c>
      <c r="J615" s="207" t="s">
        <v>64</v>
      </c>
      <c r="K615" s="207">
        <v>0</v>
      </c>
      <c r="L615" s="246">
        <v>0</v>
      </c>
      <c r="M615" s="185"/>
      <c r="N615" s="185"/>
      <c r="O615" s="185"/>
      <c r="P615" s="185"/>
      <c r="Q615" s="185"/>
      <c r="R615" s="185"/>
      <c r="S615" s="185"/>
      <c r="T615" s="185"/>
      <c r="U615" s="185"/>
      <c r="V615" s="185"/>
      <c r="W615" s="185"/>
      <c r="X615" s="185"/>
      <c r="Y615" s="185"/>
      <c r="Z615" s="185"/>
      <c r="AA615" s="185"/>
      <c r="AB615" s="185"/>
      <c r="AC615" s="185"/>
      <c r="AD615" s="185"/>
      <c r="AE615" s="185"/>
      <c r="AF615" s="185"/>
      <c r="AG615" s="185"/>
      <c r="AH615" s="185"/>
      <c r="AI615" s="185"/>
    </row>
    <row r="616" spans="2:35" ht="24" customHeight="1">
      <c r="B616" s="228" t="s">
        <v>2736</v>
      </c>
      <c r="C616" s="207" t="s">
        <v>346</v>
      </c>
      <c r="D616" s="242" t="s">
        <v>2737</v>
      </c>
      <c r="E616" s="229" t="s">
        <v>358</v>
      </c>
      <c r="F616" s="229" t="s">
        <v>2136</v>
      </c>
      <c r="G616" s="227" t="s">
        <v>2738</v>
      </c>
      <c r="H616" s="227" t="s">
        <v>2739</v>
      </c>
      <c r="I616" s="207" t="s">
        <v>64</v>
      </c>
      <c r="J616" s="207" t="s">
        <v>64</v>
      </c>
      <c r="K616" s="207">
        <v>0</v>
      </c>
      <c r="L616" s="246">
        <v>0</v>
      </c>
      <c r="M616" s="185"/>
      <c r="N616" s="185"/>
      <c r="O616" s="185"/>
      <c r="P616" s="185"/>
      <c r="Q616" s="185"/>
      <c r="R616" s="185"/>
      <c r="S616" s="185"/>
      <c r="T616" s="185"/>
      <c r="U616" s="185"/>
      <c r="V616" s="185"/>
      <c r="W616" s="185"/>
      <c r="X616" s="185"/>
      <c r="Y616" s="185"/>
      <c r="Z616" s="185"/>
      <c r="AA616" s="185"/>
      <c r="AB616" s="185"/>
      <c r="AC616" s="185"/>
      <c r="AD616" s="185"/>
      <c r="AE616" s="185"/>
      <c r="AF616" s="185"/>
      <c r="AG616" s="185"/>
      <c r="AH616" s="185"/>
      <c r="AI616" s="185"/>
    </row>
    <row r="617" spans="2:35" ht="24" customHeight="1">
      <c r="B617" s="228" t="s">
        <v>2740</v>
      </c>
      <c r="C617" s="207" t="s">
        <v>346</v>
      </c>
      <c r="D617" s="242" t="s">
        <v>2741</v>
      </c>
      <c r="E617" s="229" t="s">
        <v>1036</v>
      </c>
      <c r="F617" s="229" t="s">
        <v>742</v>
      </c>
      <c r="G617" s="227" t="s">
        <v>2742</v>
      </c>
      <c r="H617" s="223" t="s">
        <v>506</v>
      </c>
      <c r="I617" s="207" t="s">
        <v>64</v>
      </c>
      <c r="J617" s="207" t="s">
        <v>64</v>
      </c>
      <c r="K617" s="207">
        <v>0</v>
      </c>
      <c r="L617" s="246">
        <v>0</v>
      </c>
      <c r="M617" s="185"/>
      <c r="N617" s="185"/>
      <c r="O617" s="185"/>
      <c r="P617" s="185"/>
      <c r="Q617" s="185"/>
      <c r="R617" s="185"/>
      <c r="S617" s="185"/>
      <c r="T617" s="185"/>
      <c r="U617" s="185"/>
      <c r="V617" s="185"/>
      <c r="W617" s="185"/>
      <c r="X617" s="185"/>
      <c r="Y617" s="185"/>
      <c r="Z617" s="185"/>
      <c r="AA617" s="185"/>
      <c r="AB617" s="185"/>
      <c r="AC617" s="185"/>
      <c r="AD617" s="185"/>
      <c r="AE617" s="185"/>
      <c r="AF617" s="185"/>
      <c r="AG617" s="185"/>
      <c r="AH617" s="185"/>
      <c r="AI617" s="185"/>
    </row>
    <row r="618" spans="2:35" ht="24" customHeight="1">
      <c r="B618" s="228" t="s">
        <v>2743</v>
      </c>
      <c r="C618" s="207" t="s">
        <v>346</v>
      </c>
      <c r="D618" s="242" t="s">
        <v>2744</v>
      </c>
      <c r="E618" s="229" t="s">
        <v>1036</v>
      </c>
      <c r="F618" s="229" t="s">
        <v>1925</v>
      </c>
      <c r="G618" s="227" t="s">
        <v>2745</v>
      </c>
      <c r="H618" s="223" t="s">
        <v>506</v>
      </c>
      <c r="I618" s="207" t="s">
        <v>64</v>
      </c>
      <c r="J618" s="207" t="s">
        <v>64</v>
      </c>
      <c r="K618" s="207">
        <v>0</v>
      </c>
      <c r="L618" s="246">
        <v>0</v>
      </c>
      <c r="M618" s="185"/>
      <c r="N618" s="185"/>
      <c r="O618" s="185"/>
      <c r="P618" s="185"/>
      <c r="Q618" s="185"/>
      <c r="R618" s="185"/>
      <c r="S618" s="185"/>
      <c r="T618" s="185"/>
      <c r="U618" s="185"/>
      <c r="V618" s="185"/>
      <c r="W618" s="185"/>
      <c r="X618" s="185"/>
      <c r="Y618" s="185"/>
      <c r="Z618" s="185"/>
      <c r="AA618" s="185"/>
      <c r="AB618" s="185"/>
      <c r="AC618" s="185"/>
      <c r="AD618" s="185"/>
      <c r="AE618" s="185"/>
      <c r="AF618" s="185"/>
      <c r="AG618" s="185"/>
      <c r="AH618" s="185"/>
      <c r="AI618" s="185"/>
    </row>
    <row r="619" spans="2:35" ht="24" customHeight="1">
      <c r="B619" s="228" t="s">
        <v>2746</v>
      </c>
      <c r="C619" s="207" t="s">
        <v>346</v>
      </c>
      <c r="D619" s="242" t="s">
        <v>2747</v>
      </c>
      <c r="E619" s="229" t="s">
        <v>358</v>
      </c>
      <c r="F619" s="229" t="s">
        <v>1690</v>
      </c>
      <c r="G619" s="227" t="s">
        <v>2748</v>
      </c>
      <c r="H619" s="223" t="s">
        <v>506</v>
      </c>
      <c r="I619" s="207" t="s">
        <v>64</v>
      </c>
      <c r="J619" s="207" t="s">
        <v>64</v>
      </c>
      <c r="K619" s="207">
        <v>0</v>
      </c>
      <c r="L619" s="246">
        <v>0</v>
      </c>
      <c r="M619" s="185"/>
      <c r="N619" s="185"/>
      <c r="O619" s="185"/>
      <c r="P619" s="185"/>
      <c r="Q619" s="185"/>
      <c r="R619" s="185"/>
      <c r="S619" s="185"/>
      <c r="T619" s="185"/>
      <c r="U619" s="185"/>
      <c r="V619" s="185"/>
      <c r="W619" s="185"/>
      <c r="X619" s="185"/>
      <c r="Y619" s="185"/>
      <c r="Z619" s="185"/>
      <c r="AA619" s="185"/>
      <c r="AB619" s="185"/>
      <c r="AC619" s="185"/>
      <c r="AD619" s="185"/>
      <c r="AE619" s="185"/>
      <c r="AF619" s="185"/>
      <c r="AG619" s="185"/>
      <c r="AH619" s="185"/>
      <c r="AI619" s="185"/>
    </row>
    <row r="620" spans="2:35" ht="24" customHeight="1">
      <c r="B620" s="228" t="s">
        <v>2749</v>
      </c>
      <c r="C620" s="207" t="s">
        <v>346</v>
      </c>
      <c r="D620" s="242" t="s">
        <v>2750</v>
      </c>
      <c r="E620" s="229" t="s">
        <v>1036</v>
      </c>
      <c r="F620" s="229" t="s">
        <v>2166</v>
      </c>
      <c r="G620" s="227" t="s">
        <v>2751</v>
      </c>
      <c r="H620" s="227" t="s">
        <v>2752</v>
      </c>
      <c r="I620" s="207" t="s">
        <v>64</v>
      </c>
      <c r="J620" s="207" t="s">
        <v>64</v>
      </c>
      <c r="K620" s="207">
        <v>0</v>
      </c>
      <c r="L620" s="246">
        <v>0</v>
      </c>
      <c r="M620" s="185"/>
      <c r="N620" s="185"/>
      <c r="O620" s="185"/>
      <c r="P620" s="185"/>
      <c r="Q620" s="185"/>
      <c r="R620" s="185"/>
      <c r="S620" s="185"/>
      <c r="T620" s="185"/>
      <c r="U620" s="185"/>
      <c r="V620" s="185"/>
      <c r="W620" s="185"/>
      <c r="X620" s="185"/>
      <c r="Y620" s="185"/>
      <c r="Z620" s="185"/>
      <c r="AA620" s="185"/>
      <c r="AB620" s="185"/>
      <c r="AC620" s="185"/>
      <c r="AD620" s="185"/>
      <c r="AE620" s="185"/>
      <c r="AF620" s="185"/>
      <c r="AG620" s="185"/>
      <c r="AH620" s="185"/>
      <c r="AI620" s="185"/>
    </row>
    <row r="621" spans="2:35" ht="24" customHeight="1">
      <c r="B621" s="228" t="s">
        <v>2753</v>
      </c>
      <c r="C621" s="207" t="s">
        <v>346</v>
      </c>
      <c r="D621" s="242" t="s">
        <v>2754</v>
      </c>
      <c r="E621" s="229" t="s">
        <v>358</v>
      </c>
      <c r="F621" s="229" t="s">
        <v>2056</v>
      </c>
      <c r="G621" s="227" t="s">
        <v>2755</v>
      </c>
      <c r="H621" s="227" t="s">
        <v>2756</v>
      </c>
      <c r="I621" s="207" t="s">
        <v>64</v>
      </c>
      <c r="J621" s="207" t="s">
        <v>64</v>
      </c>
      <c r="K621" s="207">
        <v>0</v>
      </c>
      <c r="L621" s="246">
        <v>0</v>
      </c>
      <c r="M621" s="185"/>
      <c r="N621" s="185"/>
      <c r="O621" s="185"/>
      <c r="P621" s="185"/>
      <c r="Q621" s="185"/>
      <c r="R621" s="185"/>
      <c r="S621" s="185"/>
      <c r="T621" s="185"/>
      <c r="U621" s="185"/>
      <c r="V621" s="185"/>
      <c r="W621" s="185"/>
      <c r="X621" s="185"/>
      <c r="Y621" s="185"/>
      <c r="Z621" s="185"/>
      <c r="AA621" s="185"/>
      <c r="AB621" s="185"/>
      <c r="AC621" s="185"/>
      <c r="AD621" s="185"/>
      <c r="AE621" s="185"/>
      <c r="AF621" s="185"/>
      <c r="AG621" s="185"/>
      <c r="AH621" s="185"/>
      <c r="AI621" s="185"/>
    </row>
    <row r="622" spans="2:35" ht="24" customHeight="1">
      <c r="B622" s="228" t="s">
        <v>2757</v>
      </c>
      <c r="C622" s="207" t="s">
        <v>346</v>
      </c>
      <c r="D622" s="242" t="s">
        <v>2758</v>
      </c>
      <c r="E622" s="229" t="s">
        <v>1036</v>
      </c>
      <c r="F622" s="229" t="s">
        <v>2759</v>
      </c>
      <c r="G622" s="227" t="s">
        <v>2760</v>
      </c>
      <c r="H622" s="223" t="s">
        <v>506</v>
      </c>
      <c r="I622" s="207" t="s">
        <v>64</v>
      </c>
      <c r="J622" s="207" t="s">
        <v>64</v>
      </c>
      <c r="K622" s="207">
        <v>0</v>
      </c>
      <c r="L622" s="246">
        <v>0</v>
      </c>
      <c r="M622" s="185"/>
      <c r="N622" s="185"/>
      <c r="O622" s="185"/>
      <c r="P622" s="185"/>
      <c r="Q622" s="185"/>
      <c r="R622" s="185"/>
      <c r="S622" s="185"/>
      <c r="T622" s="185"/>
      <c r="U622" s="185"/>
      <c r="V622" s="185"/>
      <c r="W622" s="185"/>
      <c r="X622" s="185"/>
      <c r="Y622" s="185"/>
      <c r="Z622" s="185"/>
      <c r="AA622" s="185"/>
      <c r="AB622" s="185"/>
      <c r="AC622" s="185"/>
      <c r="AD622" s="185"/>
      <c r="AE622" s="185"/>
      <c r="AF622" s="185"/>
      <c r="AG622" s="185"/>
      <c r="AH622" s="185"/>
      <c r="AI622" s="185"/>
    </row>
    <row r="623" spans="2:35" ht="24" customHeight="1">
      <c r="B623" s="228" t="s">
        <v>2761</v>
      </c>
      <c r="C623" s="207" t="s">
        <v>346</v>
      </c>
      <c r="D623" s="242" t="s">
        <v>2762</v>
      </c>
      <c r="E623" s="229" t="s">
        <v>358</v>
      </c>
      <c r="F623" s="229" t="s">
        <v>2056</v>
      </c>
      <c r="G623" s="227" t="s">
        <v>2763</v>
      </c>
      <c r="H623" s="227" t="s">
        <v>2764</v>
      </c>
      <c r="I623" s="207" t="s">
        <v>64</v>
      </c>
      <c r="J623" s="207" t="s">
        <v>64</v>
      </c>
      <c r="K623" s="207">
        <v>0</v>
      </c>
      <c r="L623" s="246">
        <v>0</v>
      </c>
      <c r="M623" s="185"/>
      <c r="N623" s="185"/>
      <c r="O623" s="185"/>
      <c r="P623" s="185"/>
      <c r="Q623" s="185"/>
      <c r="R623" s="185"/>
      <c r="S623" s="185"/>
      <c r="T623" s="185"/>
      <c r="U623" s="185"/>
      <c r="V623" s="185"/>
      <c r="W623" s="185"/>
      <c r="X623" s="185"/>
      <c r="Y623" s="185"/>
      <c r="Z623" s="185"/>
      <c r="AA623" s="185"/>
      <c r="AB623" s="185"/>
      <c r="AC623" s="185"/>
      <c r="AD623" s="185"/>
      <c r="AE623" s="185"/>
      <c r="AF623" s="185"/>
      <c r="AG623" s="185"/>
      <c r="AH623" s="185"/>
      <c r="AI623" s="185"/>
    </row>
    <row r="624" spans="2:35" ht="24" customHeight="1">
      <c r="B624" s="228" t="s">
        <v>2765</v>
      </c>
      <c r="C624" s="207" t="s">
        <v>346</v>
      </c>
      <c r="D624" s="242" t="s">
        <v>2766</v>
      </c>
      <c r="E624" s="229" t="s">
        <v>358</v>
      </c>
      <c r="F624" s="229" t="s">
        <v>2553</v>
      </c>
      <c r="G624" s="227" t="s">
        <v>2767</v>
      </c>
      <c r="H624" s="227" t="s">
        <v>2768</v>
      </c>
      <c r="I624" s="207" t="s">
        <v>64</v>
      </c>
      <c r="J624" s="207" t="s">
        <v>64</v>
      </c>
      <c r="K624" s="207">
        <v>0</v>
      </c>
      <c r="L624" s="246">
        <v>0</v>
      </c>
      <c r="M624" s="185"/>
      <c r="N624" s="185"/>
      <c r="O624" s="185"/>
      <c r="P624" s="185"/>
      <c r="Q624" s="185"/>
      <c r="R624" s="185"/>
      <c r="S624" s="185"/>
      <c r="T624" s="185"/>
      <c r="U624" s="185"/>
      <c r="V624" s="185"/>
      <c r="W624" s="185"/>
      <c r="X624" s="185"/>
      <c r="Y624" s="185"/>
      <c r="Z624" s="185"/>
      <c r="AA624" s="185"/>
      <c r="AB624" s="185"/>
      <c r="AC624" s="185"/>
      <c r="AD624" s="185"/>
      <c r="AE624" s="185"/>
      <c r="AF624" s="185"/>
      <c r="AG624" s="185"/>
      <c r="AH624" s="185"/>
      <c r="AI624" s="185"/>
    </row>
    <row r="625" spans="2:35" ht="24" customHeight="1">
      <c r="B625" s="228" t="s">
        <v>2769</v>
      </c>
      <c r="C625" s="207" t="s">
        <v>346</v>
      </c>
      <c r="D625" s="242" t="s">
        <v>2770</v>
      </c>
      <c r="E625" s="229" t="s">
        <v>358</v>
      </c>
      <c r="F625" s="229" t="s">
        <v>1690</v>
      </c>
      <c r="G625" s="227" t="s">
        <v>2771</v>
      </c>
      <c r="H625" s="223" t="s">
        <v>506</v>
      </c>
      <c r="I625" s="207" t="s">
        <v>64</v>
      </c>
      <c r="J625" s="207" t="s">
        <v>64</v>
      </c>
      <c r="K625" s="207">
        <v>0</v>
      </c>
      <c r="L625" s="246">
        <v>0</v>
      </c>
      <c r="M625" s="185"/>
      <c r="N625" s="185"/>
      <c r="O625" s="185"/>
      <c r="P625" s="185"/>
      <c r="Q625" s="185"/>
      <c r="R625" s="185"/>
      <c r="S625" s="185"/>
      <c r="T625" s="185"/>
      <c r="U625" s="185"/>
      <c r="V625" s="185"/>
      <c r="W625" s="185"/>
      <c r="X625" s="185"/>
      <c r="Y625" s="185"/>
      <c r="Z625" s="185"/>
      <c r="AA625" s="185"/>
      <c r="AB625" s="185"/>
      <c r="AC625" s="185"/>
      <c r="AD625" s="185"/>
      <c r="AE625" s="185"/>
      <c r="AF625" s="185"/>
      <c r="AG625" s="185"/>
      <c r="AH625" s="185"/>
      <c r="AI625" s="185"/>
    </row>
    <row r="626" spans="2:35" ht="24" customHeight="1">
      <c r="B626" s="228" t="s">
        <v>2772</v>
      </c>
      <c r="C626" s="207" t="s">
        <v>346</v>
      </c>
      <c r="D626" s="242" t="s">
        <v>2773</v>
      </c>
      <c r="E626" s="229" t="s">
        <v>358</v>
      </c>
      <c r="F626" s="229" t="s">
        <v>2561</v>
      </c>
      <c r="G626" s="227" t="s">
        <v>2774</v>
      </c>
      <c r="H626" s="227" t="s">
        <v>2775</v>
      </c>
      <c r="I626" s="207" t="s">
        <v>64</v>
      </c>
      <c r="J626" s="207" t="s">
        <v>64</v>
      </c>
      <c r="K626" s="207">
        <v>0</v>
      </c>
      <c r="L626" s="246">
        <v>0</v>
      </c>
      <c r="M626" s="185"/>
      <c r="N626" s="185"/>
      <c r="O626" s="185"/>
      <c r="P626" s="185"/>
      <c r="Q626" s="185"/>
      <c r="R626" s="185"/>
      <c r="S626" s="185"/>
      <c r="T626" s="185"/>
      <c r="U626" s="185"/>
      <c r="V626" s="185"/>
      <c r="W626" s="185"/>
      <c r="X626" s="185"/>
      <c r="Y626" s="185"/>
      <c r="Z626" s="185"/>
      <c r="AA626" s="185"/>
      <c r="AB626" s="185"/>
      <c r="AC626" s="185"/>
      <c r="AD626" s="185"/>
      <c r="AE626" s="185"/>
      <c r="AF626" s="185"/>
      <c r="AG626" s="185"/>
      <c r="AH626" s="185"/>
      <c r="AI626" s="185"/>
    </row>
    <row r="627" spans="2:35" ht="24" customHeight="1">
      <c r="B627" s="228" t="s">
        <v>2776</v>
      </c>
      <c r="C627" s="207" t="s">
        <v>346</v>
      </c>
      <c r="D627" s="242" t="s">
        <v>2777</v>
      </c>
      <c r="E627" s="229" t="s">
        <v>2778</v>
      </c>
      <c r="F627" s="229" t="s">
        <v>195</v>
      </c>
      <c r="G627" s="227" t="s">
        <v>2779</v>
      </c>
      <c r="H627" s="223" t="s">
        <v>506</v>
      </c>
      <c r="I627" s="207" t="s">
        <v>64</v>
      </c>
      <c r="J627" s="207" t="s">
        <v>64</v>
      </c>
      <c r="K627" s="207">
        <v>0</v>
      </c>
      <c r="L627" s="246">
        <v>0</v>
      </c>
      <c r="M627" s="185"/>
      <c r="N627" s="185"/>
      <c r="O627" s="185"/>
      <c r="P627" s="185"/>
      <c r="Q627" s="185"/>
      <c r="R627" s="185"/>
      <c r="S627" s="185"/>
      <c r="T627" s="185"/>
      <c r="U627" s="185"/>
      <c r="V627" s="185"/>
      <c r="W627" s="185"/>
      <c r="X627" s="185"/>
      <c r="Y627" s="185"/>
      <c r="Z627" s="185"/>
      <c r="AA627" s="185"/>
      <c r="AB627" s="185"/>
      <c r="AC627" s="185"/>
      <c r="AD627" s="185"/>
      <c r="AE627" s="185"/>
      <c r="AF627" s="185"/>
      <c r="AG627" s="185"/>
      <c r="AH627" s="185"/>
      <c r="AI627" s="185"/>
    </row>
    <row r="628" spans="2:35" ht="24" customHeight="1">
      <c r="B628" s="228" t="s">
        <v>2780</v>
      </c>
      <c r="C628" s="207" t="s">
        <v>346</v>
      </c>
      <c r="D628" s="242" t="s">
        <v>2781</v>
      </c>
      <c r="E628" s="229" t="s">
        <v>2782</v>
      </c>
      <c r="F628" s="229" t="s">
        <v>195</v>
      </c>
      <c r="G628" s="227" t="s">
        <v>2783</v>
      </c>
      <c r="H628" s="223" t="s">
        <v>506</v>
      </c>
      <c r="I628" s="207" t="s">
        <v>64</v>
      </c>
      <c r="J628" s="207" t="s">
        <v>64</v>
      </c>
      <c r="K628" s="207">
        <v>0</v>
      </c>
      <c r="L628" s="246">
        <v>0</v>
      </c>
      <c r="M628" s="185"/>
      <c r="N628" s="185"/>
      <c r="O628" s="185"/>
      <c r="P628" s="185"/>
      <c r="Q628" s="185"/>
      <c r="R628" s="185"/>
      <c r="S628" s="185"/>
      <c r="T628" s="185"/>
      <c r="U628" s="185"/>
      <c r="V628" s="185"/>
      <c r="W628" s="185"/>
      <c r="X628" s="185"/>
      <c r="Y628" s="185"/>
      <c r="Z628" s="185"/>
      <c r="AA628" s="185"/>
      <c r="AB628" s="185"/>
      <c r="AC628" s="185"/>
      <c r="AD628" s="185"/>
      <c r="AE628" s="185"/>
      <c r="AF628" s="185"/>
      <c r="AG628" s="185"/>
      <c r="AH628" s="185"/>
      <c r="AI628" s="185"/>
    </row>
    <row r="629" spans="2:35" ht="24" customHeight="1">
      <c r="B629" s="228" t="s">
        <v>2784</v>
      </c>
      <c r="C629" s="207" t="s">
        <v>346</v>
      </c>
      <c r="D629" s="242" t="s">
        <v>2785</v>
      </c>
      <c r="E629" s="229" t="s">
        <v>2786</v>
      </c>
      <c r="F629" s="229" t="s">
        <v>1073</v>
      </c>
      <c r="G629" s="227" t="s">
        <v>2787</v>
      </c>
      <c r="H629" s="223" t="s">
        <v>506</v>
      </c>
      <c r="I629" s="207" t="s">
        <v>64</v>
      </c>
      <c r="J629" s="207" t="s">
        <v>64</v>
      </c>
      <c r="K629" s="207">
        <v>0</v>
      </c>
      <c r="L629" s="246">
        <v>0</v>
      </c>
      <c r="M629" s="185"/>
      <c r="N629" s="185"/>
      <c r="O629" s="185"/>
      <c r="P629" s="185"/>
      <c r="Q629" s="185"/>
      <c r="R629" s="185"/>
      <c r="S629" s="185"/>
      <c r="T629" s="185"/>
      <c r="U629" s="185"/>
      <c r="V629" s="185"/>
      <c r="W629" s="185"/>
      <c r="X629" s="185"/>
      <c r="Y629" s="185"/>
      <c r="Z629" s="185"/>
      <c r="AA629" s="185"/>
      <c r="AB629" s="185"/>
      <c r="AC629" s="185"/>
      <c r="AD629" s="185"/>
      <c r="AE629" s="185"/>
      <c r="AF629" s="185"/>
      <c r="AG629" s="185"/>
      <c r="AH629" s="185"/>
      <c r="AI629" s="185"/>
    </row>
    <row r="630" spans="2:35" ht="24" customHeight="1">
      <c r="B630" s="228" t="s">
        <v>2788</v>
      </c>
      <c r="C630" s="207" t="s">
        <v>346</v>
      </c>
      <c r="D630" s="242" t="s">
        <v>2789</v>
      </c>
      <c r="E630" s="229" t="s">
        <v>358</v>
      </c>
      <c r="F630" s="229" t="s">
        <v>2056</v>
      </c>
      <c r="G630" s="227" t="s">
        <v>2790</v>
      </c>
      <c r="H630" s="223" t="s">
        <v>506</v>
      </c>
      <c r="I630" s="207" t="s">
        <v>64</v>
      </c>
      <c r="J630" s="207" t="s">
        <v>64</v>
      </c>
      <c r="K630" s="207">
        <v>0</v>
      </c>
      <c r="L630" s="246">
        <v>0</v>
      </c>
      <c r="M630" s="185"/>
      <c r="N630" s="185"/>
      <c r="O630" s="185"/>
      <c r="P630" s="185"/>
      <c r="Q630" s="185"/>
      <c r="R630" s="185"/>
      <c r="S630" s="185"/>
      <c r="T630" s="185"/>
      <c r="U630" s="185"/>
      <c r="V630" s="185"/>
      <c r="W630" s="185"/>
      <c r="X630" s="185"/>
      <c r="Y630" s="185"/>
      <c r="Z630" s="185"/>
      <c r="AA630" s="185"/>
      <c r="AB630" s="185"/>
      <c r="AC630" s="185"/>
      <c r="AD630" s="185"/>
      <c r="AE630" s="185"/>
      <c r="AF630" s="185"/>
      <c r="AG630" s="185"/>
      <c r="AH630" s="185"/>
      <c r="AI630" s="185"/>
    </row>
    <row r="631" spans="2:35" ht="24" customHeight="1">
      <c r="B631" s="228" t="s">
        <v>2791</v>
      </c>
      <c r="C631" s="207" t="s">
        <v>346</v>
      </c>
      <c r="D631" s="242" t="s">
        <v>2792</v>
      </c>
      <c r="E631" s="229" t="s">
        <v>2793</v>
      </c>
      <c r="F631" s="229" t="s">
        <v>195</v>
      </c>
      <c r="G631" s="227" t="s">
        <v>2794</v>
      </c>
      <c r="H631" s="223" t="s">
        <v>506</v>
      </c>
      <c r="I631" s="207" t="s">
        <v>64</v>
      </c>
      <c r="J631" s="207" t="s">
        <v>64</v>
      </c>
      <c r="K631" s="207">
        <v>0</v>
      </c>
      <c r="L631" s="246">
        <v>0</v>
      </c>
      <c r="M631" s="185"/>
      <c r="N631" s="185"/>
      <c r="O631" s="185"/>
      <c r="P631" s="185"/>
      <c r="Q631" s="185"/>
      <c r="R631" s="185"/>
      <c r="S631" s="185"/>
      <c r="T631" s="185"/>
      <c r="U631" s="185"/>
      <c r="V631" s="185"/>
      <c r="W631" s="185"/>
      <c r="X631" s="185"/>
      <c r="Y631" s="185"/>
      <c r="Z631" s="185"/>
      <c r="AA631" s="185"/>
      <c r="AB631" s="185"/>
      <c r="AC631" s="185"/>
      <c r="AD631" s="185"/>
      <c r="AE631" s="185"/>
      <c r="AF631" s="185"/>
      <c r="AG631" s="185"/>
      <c r="AH631" s="185"/>
      <c r="AI631" s="185"/>
    </row>
    <row r="632" spans="2:35" ht="24" customHeight="1">
      <c r="B632" s="228" t="s">
        <v>2795</v>
      </c>
      <c r="C632" s="229" t="s">
        <v>346</v>
      </c>
      <c r="D632" s="242" t="s">
        <v>2796</v>
      </c>
      <c r="E632" s="229" t="s">
        <v>1036</v>
      </c>
      <c r="F632" s="229" t="s">
        <v>195</v>
      </c>
      <c r="G632" s="227" t="s">
        <v>2797</v>
      </c>
      <c r="H632" s="223" t="s">
        <v>506</v>
      </c>
      <c r="I632" s="207" t="s">
        <v>64</v>
      </c>
      <c r="J632" s="207" t="s">
        <v>64</v>
      </c>
      <c r="K632" s="207">
        <v>0</v>
      </c>
      <c r="L632" s="246">
        <v>0</v>
      </c>
      <c r="M632" s="185"/>
      <c r="N632" s="185"/>
      <c r="O632" s="185"/>
      <c r="P632" s="185"/>
      <c r="Q632" s="185"/>
      <c r="R632" s="185"/>
      <c r="S632" s="185"/>
      <c r="T632" s="185"/>
      <c r="U632" s="185"/>
      <c r="V632" s="185"/>
      <c r="W632" s="185"/>
      <c r="X632" s="185"/>
      <c r="Y632" s="185"/>
      <c r="Z632" s="185"/>
      <c r="AA632" s="185"/>
      <c r="AB632" s="185"/>
      <c r="AC632" s="185"/>
      <c r="AD632" s="185"/>
      <c r="AE632" s="185"/>
      <c r="AF632" s="185"/>
      <c r="AG632" s="185"/>
      <c r="AH632" s="185"/>
      <c r="AI632" s="185"/>
    </row>
    <row r="633" spans="2:35" ht="24" customHeight="1">
      <c r="B633" s="228" t="s">
        <v>2798</v>
      </c>
      <c r="C633" s="229" t="s">
        <v>346</v>
      </c>
      <c r="D633" s="242" t="s">
        <v>2799</v>
      </c>
      <c r="E633" s="229" t="s">
        <v>2800</v>
      </c>
      <c r="F633" s="229" t="s">
        <v>195</v>
      </c>
      <c r="G633" s="227" t="s">
        <v>2801</v>
      </c>
      <c r="H633" s="223" t="s">
        <v>506</v>
      </c>
      <c r="I633" s="207" t="s">
        <v>64</v>
      </c>
      <c r="J633" s="207" t="s">
        <v>64</v>
      </c>
      <c r="K633" s="207">
        <v>0</v>
      </c>
      <c r="L633" s="246">
        <v>0</v>
      </c>
      <c r="M633" s="185"/>
      <c r="N633" s="185"/>
      <c r="O633" s="185"/>
      <c r="P633" s="185"/>
      <c r="Q633" s="185"/>
      <c r="R633" s="185"/>
      <c r="S633" s="185"/>
      <c r="T633" s="185"/>
      <c r="U633" s="185"/>
      <c r="V633" s="185"/>
      <c r="W633" s="185"/>
      <c r="X633" s="185"/>
      <c r="Y633" s="185"/>
      <c r="Z633" s="185"/>
      <c r="AA633" s="185"/>
      <c r="AB633" s="185"/>
      <c r="AC633" s="185"/>
      <c r="AD633" s="185"/>
      <c r="AE633" s="185"/>
      <c r="AF633" s="185"/>
      <c r="AG633" s="185"/>
      <c r="AH633" s="185"/>
      <c r="AI633" s="185"/>
    </row>
    <row r="634" spans="2:35" ht="24" customHeight="1">
      <c r="B634" s="228" t="s">
        <v>2802</v>
      </c>
      <c r="C634" s="229" t="s">
        <v>346</v>
      </c>
      <c r="D634" s="242" t="s">
        <v>2803</v>
      </c>
      <c r="E634" s="229" t="s">
        <v>1036</v>
      </c>
      <c r="F634" s="229" t="s">
        <v>195</v>
      </c>
      <c r="G634" s="227" t="s">
        <v>2804</v>
      </c>
      <c r="H634" s="223" t="s">
        <v>506</v>
      </c>
      <c r="I634" s="207" t="s">
        <v>64</v>
      </c>
      <c r="J634" s="207" t="s">
        <v>64</v>
      </c>
      <c r="K634" s="207">
        <v>0</v>
      </c>
      <c r="L634" s="246">
        <v>0</v>
      </c>
      <c r="M634" s="185"/>
      <c r="N634" s="185"/>
      <c r="O634" s="185"/>
      <c r="P634" s="185"/>
      <c r="Q634" s="185"/>
      <c r="R634" s="185"/>
      <c r="S634" s="185"/>
      <c r="T634" s="185"/>
      <c r="U634" s="185"/>
      <c r="V634" s="185"/>
      <c r="W634" s="185"/>
      <c r="X634" s="185"/>
      <c r="Y634" s="185"/>
      <c r="Z634" s="185"/>
      <c r="AA634" s="185"/>
      <c r="AB634" s="185"/>
      <c r="AC634" s="185"/>
      <c r="AD634" s="185"/>
      <c r="AE634" s="185"/>
      <c r="AF634" s="185"/>
      <c r="AG634" s="185"/>
      <c r="AH634" s="185"/>
      <c r="AI634" s="185"/>
    </row>
    <row r="635" spans="2:35" ht="24" customHeight="1">
      <c r="B635" s="228" t="s">
        <v>2805</v>
      </c>
      <c r="C635" s="229" t="s">
        <v>346</v>
      </c>
      <c r="D635" s="242" t="s">
        <v>2806</v>
      </c>
      <c r="E635" s="229" t="s">
        <v>358</v>
      </c>
      <c r="F635" s="229" t="s">
        <v>2056</v>
      </c>
      <c r="G635" s="227" t="s">
        <v>2807</v>
      </c>
      <c r="H635" s="227" t="s">
        <v>2808</v>
      </c>
      <c r="I635" s="207" t="s">
        <v>64</v>
      </c>
      <c r="J635" s="207" t="s">
        <v>64</v>
      </c>
      <c r="K635" s="207">
        <v>0</v>
      </c>
      <c r="L635" s="246">
        <v>0</v>
      </c>
      <c r="M635" s="185"/>
      <c r="N635" s="185"/>
      <c r="O635" s="185"/>
      <c r="P635" s="185"/>
      <c r="Q635" s="185"/>
      <c r="R635" s="185"/>
      <c r="S635" s="185"/>
      <c r="T635" s="185"/>
      <c r="U635" s="185"/>
      <c r="V635" s="185"/>
      <c r="W635" s="185"/>
      <c r="X635" s="185"/>
      <c r="Y635" s="185"/>
      <c r="Z635" s="185"/>
      <c r="AA635" s="185"/>
      <c r="AB635" s="185"/>
      <c r="AC635" s="185"/>
      <c r="AD635" s="185"/>
      <c r="AE635" s="185"/>
      <c r="AF635" s="185"/>
      <c r="AG635" s="185"/>
      <c r="AH635" s="185"/>
      <c r="AI635" s="185"/>
    </row>
    <row r="636" spans="2:35" ht="24" customHeight="1">
      <c r="B636" s="228" t="s">
        <v>2809</v>
      </c>
      <c r="C636" s="229" t="s">
        <v>346</v>
      </c>
      <c r="D636" s="242" t="s">
        <v>2810</v>
      </c>
      <c r="E636" s="229" t="s">
        <v>358</v>
      </c>
      <c r="F636" s="229" t="s">
        <v>1324</v>
      </c>
      <c r="G636" s="227" t="s">
        <v>2811</v>
      </c>
      <c r="H636" s="227" t="s">
        <v>2812</v>
      </c>
      <c r="I636" s="207" t="s">
        <v>64</v>
      </c>
      <c r="J636" s="207" t="s">
        <v>64</v>
      </c>
      <c r="K636" s="207">
        <v>0</v>
      </c>
      <c r="L636" s="246">
        <v>0</v>
      </c>
      <c r="M636" s="185"/>
      <c r="N636" s="185"/>
      <c r="O636" s="185"/>
      <c r="P636" s="185"/>
      <c r="Q636" s="185"/>
      <c r="R636" s="185"/>
      <c r="S636" s="185"/>
      <c r="T636" s="185"/>
      <c r="U636" s="185"/>
      <c r="V636" s="185"/>
      <c r="W636" s="185"/>
      <c r="X636" s="185"/>
      <c r="Y636" s="185"/>
      <c r="Z636" s="185"/>
      <c r="AA636" s="185"/>
      <c r="AB636" s="185"/>
      <c r="AC636" s="185"/>
      <c r="AD636" s="185"/>
      <c r="AE636" s="185"/>
      <c r="AF636" s="185"/>
      <c r="AG636" s="185"/>
      <c r="AH636" s="185"/>
      <c r="AI636" s="185"/>
    </row>
    <row r="637" spans="2:35" ht="24" customHeight="1">
      <c r="B637" s="228" t="s">
        <v>2813</v>
      </c>
      <c r="C637" s="229" t="s">
        <v>346</v>
      </c>
      <c r="D637" s="242" t="s">
        <v>2814</v>
      </c>
      <c r="E637" s="229" t="s">
        <v>358</v>
      </c>
      <c r="F637" s="229" t="s">
        <v>2056</v>
      </c>
      <c r="G637" s="227" t="s">
        <v>2815</v>
      </c>
      <c r="H637" s="227" t="s">
        <v>2816</v>
      </c>
      <c r="I637" s="207" t="s">
        <v>64</v>
      </c>
      <c r="J637" s="207" t="s">
        <v>64</v>
      </c>
      <c r="K637" s="207">
        <v>0</v>
      </c>
      <c r="L637" s="246">
        <v>0</v>
      </c>
      <c r="M637" s="185"/>
      <c r="N637" s="185"/>
      <c r="O637" s="185"/>
      <c r="P637" s="185"/>
      <c r="Q637" s="185"/>
      <c r="R637" s="185"/>
      <c r="S637" s="185"/>
      <c r="T637" s="185"/>
      <c r="U637" s="185"/>
      <c r="V637" s="185"/>
      <c r="W637" s="185"/>
      <c r="X637" s="185"/>
      <c r="Y637" s="185"/>
      <c r="Z637" s="185"/>
      <c r="AA637" s="185"/>
      <c r="AB637" s="185"/>
      <c r="AC637" s="185"/>
      <c r="AD637" s="185"/>
      <c r="AE637" s="185"/>
      <c r="AF637" s="185"/>
      <c r="AG637" s="185"/>
      <c r="AH637" s="185"/>
      <c r="AI637" s="185"/>
    </row>
    <row r="638" spans="2:35" ht="24" customHeight="1">
      <c r="B638" s="228" t="s">
        <v>2817</v>
      </c>
      <c r="C638" s="229" t="s">
        <v>346</v>
      </c>
      <c r="D638" s="242" t="s">
        <v>2818</v>
      </c>
      <c r="E638" s="229" t="s">
        <v>358</v>
      </c>
      <c r="F638" s="229" t="s">
        <v>2056</v>
      </c>
      <c r="G638" s="227" t="s">
        <v>2819</v>
      </c>
      <c r="H638" s="227" t="s">
        <v>2820</v>
      </c>
      <c r="I638" s="207" t="s">
        <v>64</v>
      </c>
      <c r="J638" s="207" t="s">
        <v>64</v>
      </c>
      <c r="K638" s="207">
        <v>0</v>
      </c>
      <c r="L638" s="246">
        <v>0</v>
      </c>
      <c r="M638" s="185"/>
      <c r="N638" s="185"/>
      <c r="O638" s="185"/>
      <c r="P638" s="185"/>
      <c r="Q638" s="185"/>
      <c r="R638" s="185"/>
      <c r="S638" s="185"/>
      <c r="T638" s="185"/>
      <c r="U638" s="185"/>
      <c r="V638" s="185"/>
      <c r="W638" s="185"/>
      <c r="X638" s="185"/>
      <c r="Y638" s="185"/>
      <c r="Z638" s="185"/>
      <c r="AA638" s="185"/>
      <c r="AB638" s="185"/>
      <c r="AC638" s="185"/>
      <c r="AD638" s="185"/>
      <c r="AE638" s="185"/>
      <c r="AF638" s="185"/>
      <c r="AG638" s="185"/>
      <c r="AH638" s="185"/>
      <c r="AI638" s="185"/>
    </row>
    <row r="639" spans="2:35" ht="24" customHeight="1">
      <c r="B639" s="228" t="s">
        <v>2821</v>
      </c>
      <c r="C639" s="229" t="s">
        <v>346</v>
      </c>
      <c r="D639" s="242" t="s">
        <v>2822</v>
      </c>
      <c r="E639" s="229" t="s">
        <v>348</v>
      </c>
      <c r="F639" s="229" t="s">
        <v>1971</v>
      </c>
      <c r="G639" s="227" t="s">
        <v>2823</v>
      </c>
      <c r="H639" s="227" t="s">
        <v>2824</v>
      </c>
      <c r="I639" s="207" t="s">
        <v>64</v>
      </c>
      <c r="J639" s="207" t="s">
        <v>64</v>
      </c>
      <c r="K639" s="207">
        <v>0</v>
      </c>
      <c r="L639" s="246">
        <v>0</v>
      </c>
      <c r="M639" s="185"/>
      <c r="N639" s="185"/>
      <c r="O639" s="185"/>
      <c r="P639" s="185"/>
      <c r="Q639" s="185"/>
      <c r="R639" s="185"/>
      <c r="S639" s="185"/>
      <c r="T639" s="185"/>
      <c r="U639" s="185"/>
      <c r="V639" s="185"/>
      <c r="W639" s="185"/>
      <c r="X639" s="185"/>
      <c r="Y639" s="185"/>
      <c r="Z639" s="185"/>
      <c r="AA639" s="185"/>
      <c r="AB639" s="185"/>
      <c r="AC639" s="185"/>
      <c r="AD639" s="185"/>
      <c r="AE639" s="185"/>
      <c r="AF639" s="185"/>
      <c r="AG639" s="185"/>
      <c r="AH639" s="185"/>
      <c r="AI639" s="185"/>
    </row>
    <row r="640" spans="2:35" ht="24" customHeight="1">
      <c r="B640" s="228" t="s">
        <v>2825</v>
      </c>
      <c r="C640" s="229" t="s">
        <v>346</v>
      </c>
      <c r="D640" s="242" t="s">
        <v>2826</v>
      </c>
      <c r="E640" s="229" t="s">
        <v>2786</v>
      </c>
      <c r="F640" s="229" t="s">
        <v>195</v>
      </c>
      <c r="G640" s="227" t="s">
        <v>2827</v>
      </c>
      <c r="H640" s="223" t="s">
        <v>506</v>
      </c>
      <c r="I640" s="207" t="s">
        <v>64</v>
      </c>
      <c r="J640" s="207" t="s">
        <v>64</v>
      </c>
      <c r="K640" s="207">
        <v>0</v>
      </c>
      <c r="L640" s="246">
        <v>0</v>
      </c>
      <c r="M640" s="185"/>
      <c r="N640" s="185"/>
      <c r="O640" s="185"/>
      <c r="P640" s="185"/>
      <c r="Q640" s="185"/>
      <c r="R640" s="185"/>
      <c r="S640" s="185"/>
      <c r="T640" s="185"/>
      <c r="U640" s="185"/>
      <c r="V640" s="185"/>
      <c r="W640" s="185"/>
      <c r="X640" s="185"/>
      <c r="Y640" s="185"/>
      <c r="Z640" s="185"/>
      <c r="AA640" s="185"/>
      <c r="AB640" s="185"/>
      <c r="AC640" s="185"/>
      <c r="AD640" s="185"/>
      <c r="AE640" s="185"/>
      <c r="AF640" s="185"/>
      <c r="AG640" s="185"/>
      <c r="AH640" s="185"/>
      <c r="AI640" s="185"/>
    </row>
    <row r="641" spans="2:35" ht="24" customHeight="1">
      <c r="B641" s="228" t="s">
        <v>2828</v>
      </c>
      <c r="C641" s="229" t="s">
        <v>346</v>
      </c>
      <c r="D641" s="242" t="s">
        <v>2829</v>
      </c>
      <c r="E641" s="229" t="s">
        <v>358</v>
      </c>
      <c r="F641" s="229" t="s">
        <v>424</v>
      </c>
      <c r="G641" s="227" t="s">
        <v>2830</v>
      </c>
      <c r="H641" s="223" t="s">
        <v>506</v>
      </c>
      <c r="I641" s="207" t="s">
        <v>64</v>
      </c>
      <c r="J641" s="207" t="s">
        <v>64</v>
      </c>
      <c r="K641" s="207">
        <v>0</v>
      </c>
      <c r="L641" s="246">
        <v>0</v>
      </c>
      <c r="M641" s="185"/>
      <c r="N641" s="185"/>
      <c r="O641" s="185"/>
      <c r="P641" s="185"/>
      <c r="Q641" s="185"/>
      <c r="R641" s="185"/>
      <c r="S641" s="185"/>
      <c r="T641" s="185"/>
      <c r="U641" s="185"/>
      <c r="V641" s="185"/>
      <c r="W641" s="185"/>
      <c r="X641" s="185"/>
      <c r="Y641" s="185"/>
      <c r="Z641" s="185"/>
      <c r="AA641" s="185"/>
      <c r="AB641" s="185"/>
      <c r="AC641" s="185"/>
      <c r="AD641" s="185"/>
      <c r="AE641" s="185"/>
      <c r="AF641" s="185"/>
      <c r="AG641" s="185"/>
      <c r="AH641" s="185"/>
      <c r="AI641" s="185"/>
    </row>
    <row r="642" spans="2:35" ht="24" customHeight="1">
      <c r="B642" s="228" t="s">
        <v>2831</v>
      </c>
      <c r="C642" s="229" t="s">
        <v>346</v>
      </c>
      <c r="D642" s="242" t="s">
        <v>2832</v>
      </c>
      <c r="E642" s="229" t="s">
        <v>358</v>
      </c>
      <c r="F642" s="229" t="s">
        <v>517</v>
      </c>
      <c r="G642" s="227" t="s">
        <v>2833</v>
      </c>
      <c r="H642" s="223" t="s">
        <v>506</v>
      </c>
      <c r="I642" s="207" t="s">
        <v>64</v>
      </c>
      <c r="J642" s="207" t="s">
        <v>64</v>
      </c>
      <c r="K642" s="207">
        <v>0</v>
      </c>
      <c r="L642" s="246">
        <v>0</v>
      </c>
      <c r="M642" s="185"/>
      <c r="N642" s="185"/>
      <c r="O642" s="185"/>
      <c r="P642" s="185"/>
      <c r="Q642" s="185"/>
      <c r="R642" s="185"/>
      <c r="S642" s="185"/>
      <c r="T642" s="185"/>
      <c r="U642" s="185"/>
      <c r="V642" s="185"/>
      <c r="W642" s="185"/>
      <c r="X642" s="185"/>
      <c r="Y642" s="185"/>
      <c r="Z642" s="185"/>
      <c r="AA642" s="185"/>
      <c r="AB642" s="185"/>
      <c r="AC642" s="185"/>
      <c r="AD642" s="185"/>
      <c r="AE642" s="185"/>
      <c r="AF642" s="185"/>
      <c r="AG642" s="185"/>
      <c r="AH642" s="185"/>
      <c r="AI642" s="185"/>
    </row>
    <row r="643" spans="2:35" ht="24" customHeight="1">
      <c r="B643" s="228" t="s">
        <v>2834</v>
      </c>
      <c r="C643" s="229" t="s">
        <v>346</v>
      </c>
      <c r="D643" s="242" t="s">
        <v>2835</v>
      </c>
      <c r="E643" s="229" t="s">
        <v>358</v>
      </c>
      <c r="F643" s="229" t="s">
        <v>424</v>
      </c>
      <c r="G643" s="227" t="s">
        <v>2836</v>
      </c>
      <c r="H643" s="227" t="s">
        <v>2837</v>
      </c>
      <c r="I643" s="207" t="s">
        <v>64</v>
      </c>
      <c r="J643" s="207" t="s">
        <v>64</v>
      </c>
      <c r="K643" s="207">
        <v>0</v>
      </c>
      <c r="L643" s="246">
        <v>0</v>
      </c>
      <c r="M643" s="185"/>
      <c r="N643" s="185"/>
      <c r="O643" s="185"/>
      <c r="P643" s="185"/>
      <c r="Q643" s="185"/>
      <c r="R643" s="185"/>
      <c r="S643" s="185"/>
      <c r="T643" s="185"/>
      <c r="U643" s="185"/>
      <c r="V643" s="185"/>
      <c r="W643" s="185"/>
      <c r="X643" s="185"/>
      <c r="Y643" s="185"/>
      <c r="Z643" s="185"/>
      <c r="AA643" s="185"/>
      <c r="AB643" s="185"/>
      <c r="AC643" s="185"/>
      <c r="AD643" s="185"/>
      <c r="AE643" s="185"/>
      <c r="AF643" s="185"/>
      <c r="AG643" s="185"/>
      <c r="AH643" s="185"/>
      <c r="AI643" s="185"/>
    </row>
    <row r="644" spans="2:35" ht="24" customHeight="1">
      <c r="B644" s="228" t="s">
        <v>2838</v>
      </c>
      <c r="C644" s="229" t="s">
        <v>346</v>
      </c>
      <c r="D644" s="242" t="s">
        <v>2839</v>
      </c>
      <c r="E644" s="229" t="s">
        <v>358</v>
      </c>
      <c r="F644" s="229" t="s">
        <v>464</v>
      </c>
      <c r="G644" s="227" t="s">
        <v>2840</v>
      </c>
      <c r="H644" s="223" t="s">
        <v>506</v>
      </c>
      <c r="I644" s="207" t="s">
        <v>64</v>
      </c>
      <c r="J644" s="207" t="s">
        <v>64</v>
      </c>
      <c r="K644" s="207">
        <v>0</v>
      </c>
      <c r="L644" s="246">
        <v>0</v>
      </c>
      <c r="M644" s="185"/>
      <c r="N644" s="185"/>
      <c r="O644" s="185"/>
      <c r="P644" s="185"/>
      <c r="Q644" s="185"/>
      <c r="R644" s="185"/>
      <c r="S644" s="185"/>
      <c r="T644" s="185"/>
      <c r="U644" s="185"/>
      <c r="V644" s="185"/>
      <c r="W644" s="185"/>
      <c r="X644" s="185"/>
      <c r="Y644" s="185"/>
      <c r="Z644" s="185"/>
      <c r="AA644" s="185"/>
      <c r="AB644" s="185"/>
      <c r="AC644" s="185"/>
      <c r="AD644" s="185"/>
      <c r="AE644" s="185"/>
      <c r="AF644" s="185"/>
      <c r="AG644" s="185"/>
      <c r="AH644" s="185"/>
      <c r="AI644" s="185"/>
    </row>
    <row r="645" spans="2:35" ht="24" customHeight="1">
      <c r="B645" s="228" t="s">
        <v>2841</v>
      </c>
      <c r="C645" s="229" t="s">
        <v>346</v>
      </c>
      <c r="D645" s="242" t="s">
        <v>2842</v>
      </c>
      <c r="E645" s="229" t="s">
        <v>358</v>
      </c>
      <c r="F645" s="229" t="s">
        <v>1821</v>
      </c>
      <c r="G645" s="227" t="s">
        <v>2843</v>
      </c>
      <c r="H645" s="227" t="s">
        <v>2844</v>
      </c>
      <c r="I645" s="207" t="s">
        <v>64</v>
      </c>
      <c r="J645" s="207" t="s">
        <v>64</v>
      </c>
      <c r="K645" s="207">
        <v>0</v>
      </c>
      <c r="L645" s="246">
        <v>0</v>
      </c>
      <c r="M645" s="185"/>
      <c r="N645" s="185"/>
      <c r="O645" s="185"/>
      <c r="P645" s="185"/>
      <c r="Q645" s="185"/>
      <c r="R645" s="185"/>
      <c r="S645" s="185"/>
      <c r="T645" s="185"/>
      <c r="U645" s="185"/>
      <c r="V645" s="185"/>
      <c r="W645" s="185"/>
      <c r="X645" s="185"/>
      <c r="Y645" s="185"/>
      <c r="Z645" s="185"/>
      <c r="AA645" s="185"/>
      <c r="AB645" s="185"/>
      <c r="AC645" s="185"/>
      <c r="AD645" s="185"/>
      <c r="AE645" s="185"/>
      <c r="AF645" s="185"/>
      <c r="AG645" s="185"/>
      <c r="AH645" s="185"/>
      <c r="AI645" s="185"/>
    </row>
    <row r="646" spans="2:35" ht="24" customHeight="1">
      <c r="B646" s="228" t="s">
        <v>2845</v>
      </c>
      <c r="C646" s="229" t="s">
        <v>346</v>
      </c>
      <c r="D646" s="242" t="s">
        <v>2846</v>
      </c>
      <c r="E646" s="229" t="s">
        <v>358</v>
      </c>
      <c r="F646" s="229" t="s">
        <v>424</v>
      </c>
      <c r="G646" s="227" t="s">
        <v>2847</v>
      </c>
      <c r="H646" s="227" t="s">
        <v>2848</v>
      </c>
      <c r="I646" s="207" t="s">
        <v>64</v>
      </c>
      <c r="J646" s="207" t="s">
        <v>64</v>
      </c>
      <c r="K646" s="207">
        <v>0</v>
      </c>
      <c r="L646" s="246">
        <v>0</v>
      </c>
      <c r="M646" s="185"/>
      <c r="N646" s="185"/>
      <c r="O646" s="185"/>
      <c r="P646" s="185"/>
      <c r="Q646" s="185"/>
      <c r="R646" s="185"/>
      <c r="S646" s="185"/>
      <c r="T646" s="185"/>
      <c r="U646" s="185"/>
      <c r="V646" s="185"/>
      <c r="W646" s="185"/>
      <c r="X646" s="185"/>
      <c r="Y646" s="185"/>
      <c r="Z646" s="185"/>
      <c r="AA646" s="185"/>
      <c r="AB646" s="185"/>
      <c r="AC646" s="185"/>
      <c r="AD646" s="185"/>
      <c r="AE646" s="185"/>
      <c r="AF646" s="185"/>
      <c r="AG646" s="185"/>
      <c r="AH646" s="185"/>
      <c r="AI646" s="185"/>
    </row>
    <row r="647" spans="2:35" ht="24" customHeight="1">
      <c r="B647" s="228" t="s">
        <v>2849</v>
      </c>
      <c r="C647" s="229" t="s">
        <v>346</v>
      </c>
      <c r="D647" s="242" t="s">
        <v>2850</v>
      </c>
      <c r="E647" s="229" t="s">
        <v>348</v>
      </c>
      <c r="F647" s="229" t="s">
        <v>84</v>
      </c>
      <c r="G647" s="227" t="s">
        <v>2851</v>
      </c>
      <c r="H647" s="223" t="s">
        <v>506</v>
      </c>
      <c r="I647" s="207" t="s">
        <v>64</v>
      </c>
      <c r="J647" s="207" t="s">
        <v>64</v>
      </c>
      <c r="K647" s="207">
        <v>0</v>
      </c>
      <c r="L647" s="246">
        <v>0</v>
      </c>
      <c r="M647" s="185"/>
      <c r="N647" s="185"/>
      <c r="O647" s="185"/>
      <c r="P647" s="185"/>
      <c r="Q647" s="185"/>
      <c r="R647" s="185"/>
      <c r="S647" s="185"/>
      <c r="T647" s="185"/>
      <c r="U647" s="185"/>
      <c r="V647" s="185"/>
      <c r="W647" s="185"/>
      <c r="X647" s="185"/>
      <c r="Y647" s="185"/>
      <c r="Z647" s="185"/>
      <c r="AA647" s="185"/>
      <c r="AB647" s="185"/>
      <c r="AC647" s="185"/>
      <c r="AD647" s="185"/>
      <c r="AE647" s="185"/>
      <c r="AF647" s="185"/>
      <c r="AG647" s="185"/>
      <c r="AH647" s="185"/>
      <c r="AI647" s="185"/>
    </row>
    <row r="648" spans="2:35" ht="24" customHeight="1">
      <c r="B648" s="228" t="s">
        <v>2852</v>
      </c>
      <c r="C648" s="229" t="s">
        <v>346</v>
      </c>
      <c r="D648" s="242" t="s">
        <v>2853</v>
      </c>
      <c r="E648" s="229" t="s">
        <v>358</v>
      </c>
      <c r="F648" s="229" t="s">
        <v>460</v>
      </c>
      <c r="G648" s="227" t="s">
        <v>2854</v>
      </c>
      <c r="H648" s="223" t="s">
        <v>506</v>
      </c>
      <c r="I648" s="207" t="s">
        <v>64</v>
      </c>
      <c r="J648" s="207" t="s">
        <v>64</v>
      </c>
      <c r="K648" s="207">
        <v>0</v>
      </c>
      <c r="L648" s="246">
        <v>0</v>
      </c>
      <c r="M648" s="185"/>
      <c r="N648" s="185"/>
      <c r="O648" s="185"/>
      <c r="P648" s="185"/>
      <c r="Q648" s="185"/>
      <c r="R648" s="185"/>
      <c r="S648" s="185"/>
      <c r="T648" s="185"/>
      <c r="U648" s="185"/>
      <c r="V648" s="185"/>
      <c r="W648" s="185"/>
      <c r="X648" s="185"/>
      <c r="Y648" s="185"/>
      <c r="Z648" s="185"/>
      <c r="AA648" s="185"/>
      <c r="AB648" s="185"/>
      <c r="AC648" s="185"/>
      <c r="AD648" s="185"/>
      <c r="AE648" s="185"/>
      <c r="AF648" s="185"/>
      <c r="AG648" s="185"/>
      <c r="AH648" s="185"/>
      <c r="AI648" s="185"/>
    </row>
    <row r="649" spans="2:35" ht="24" customHeight="1">
      <c r="B649" s="228" t="s">
        <v>2855</v>
      </c>
      <c r="C649" s="229" t="s">
        <v>346</v>
      </c>
      <c r="D649" s="242" t="s">
        <v>2856</v>
      </c>
      <c r="E649" s="229" t="s">
        <v>348</v>
      </c>
      <c r="F649" s="229" t="s">
        <v>84</v>
      </c>
      <c r="G649" s="227" t="s">
        <v>2857</v>
      </c>
      <c r="H649" s="227" t="s">
        <v>2858</v>
      </c>
      <c r="I649" s="207" t="s">
        <v>64</v>
      </c>
      <c r="J649" s="207" t="s">
        <v>64</v>
      </c>
      <c r="K649" s="207">
        <v>0</v>
      </c>
      <c r="L649" s="246">
        <v>0</v>
      </c>
      <c r="M649" s="185"/>
      <c r="N649" s="185"/>
      <c r="O649" s="185"/>
      <c r="P649" s="185"/>
      <c r="Q649" s="185"/>
      <c r="R649" s="185"/>
      <c r="S649" s="185"/>
      <c r="T649" s="185"/>
      <c r="U649" s="185"/>
      <c r="V649" s="185"/>
      <c r="W649" s="185"/>
      <c r="X649" s="185"/>
      <c r="Y649" s="185"/>
      <c r="Z649" s="185"/>
      <c r="AA649" s="185"/>
      <c r="AB649" s="185"/>
      <c r="AC649" s="185"/>
      <c r="AD649" s="185"/>
      <c r="AE649" s="185"/>
      <c r="AF649" s="185"/>
      <c r="AG649" s="185"/>
      <c r="AH649" s="185"/>
      <c r="AI649" s="185"/>
    </row>
    <row r="650" spans="2:35" ht="24" customHeight="1">
      <c r="B650" s="228" t="s">
        <v>2859</v>
      </c>
      <c r="C650" s="229" t="s">
        <v>346</v>
      </c>
      <c r="D650" s="242" t="s">
        <v>2860</v>
      </c>
      <c r="E650" s="229" t="s">
        <v>358</v>
      </c>
      <c r="F650" s="229" t="s">
        <v>464</v>
      </c>
      <c r="G650" s="227" t="s">
        <v>2861</v>
      </c>
      <c r="H650" s="227" t="s">
        <v>2862</v>
      </c>
      <c r="I650" s="207" t="s">
        <v>64</v>
      </c>
      <c r="J650" s="207" t="s">
        <v>64</v>
      </c>
      <c r="K650" s="207">
        <v>0</v>
      </c>
      <c r="L650" s="246">
        <v>0</v>
      </c>
      <c r="M650" s="185"/>
      <c r="N650" s="185"/>
      <c r="O650" s="185"/>
      <c r="P650" s="185"/>
      <c r="Q650" s="185"/>
      <c r="R650" s="185"/>
      <c r="S650" s="185"/>
      <c r="T650" s="185"/>
      <c r="U650" s="185"/>
      <c r="V650" s="185"/>
      <c r="W650" s="185"/>
      <c r="X650" s="185"/>
      <c r="Y650" s="185"/>
      <c r="Z650" s="185"/>
      <c r="AA650" s="185"/>
      <c r="AB650" s="185"/>
      <c r="AC650" s="185"/>
      <c r="AD650" s="185"/>
      <c r="AE650" s="185"/>
      <c r="AF650" s="185"/>
      <c r="AG650" s="185"/>
      <c r="AH650" s="185"/>
      <c r="AI650" s="185"/>
    </row>
    <row r="651" spans="2:35" ht="24" customHeight="1">
      <c r="B651" s="228" t="s">
        <v>2863</v>
      </c>
      <c r="C651" s="229" t="s">
        <v>346</v>
      </c>
      <c r="D651" s="242" t="s">
        <v>2864</v>
      </c>
      <c r="E651" s="229" t="s">
        <v>358</v>
      </c>
      <c r="F651" s="229" t="s">
        <v>1168</v>
      </c>
      <c r="G651" s="227" t="s">
        <v>2865</v>
      </c>
      <c r="H651" s="223" t="s">
        <v>506</v>
      </c>
      <c r="I651" s="207" t="s">
        <v>64</v>
      </c>
      <c r="J651" s="207" t="s">
        <v>64</v>
      </c>
      <c r="K651" s="207">
        <v>0</v>
      </c>
      <c r="L651" s="246">
        <v>0</v>
      </c>
      <c r="M651" s="185"/>
      <c r="N651" s="185"/>
      <c r="O651" s="185"/>
      <c r="P651" s="185"/>
      <c r="Q651" s="185"/>
      <c r="R651" s="185"/>
      <c r="S651" s="185"/>
      <c r="T651" s="185"/>
      <c r="U651" s="185"/>
      <c r="V651" s="185"/>
      <c r="W651" s="185"/>
      <c r="X651" s="185"/>
      <c r="Y651" s="185"/>
      <c r="Z651" s="185"/>
      <c r="AA651" s="185"/>
      <c r="AB651" s="185"/>
      <c r="AC651" s="185"/>
      <c r="AD651" s="185"/>
      <c r="AE651" s="185"/>
      <c r="AF651" s="185"/>
      <c r="AG651" s="185"/>
      <c r="AH651" s="185"/>
      <c r="AI651" s="185"/>
    </row>
    <row r="652" spans="2:35" ht="24" customHeight="1">
      <c r="B652" s="228" t="s">
        <v>2866</v>
      </c>
      <c r="C652" s="229" t="s">
        <v>346</v>
      </c>
      <c r="D652" s="242" t="s">
        <v>2867</v>
      </c>
      <c r="E652" s="229" t="s">
        <v>358</v>
      </c>
      <c r="F652" s="229" t="s">
        <v>1370</v>
      </c>
      <c r="G652" s="227" t="s">
        <v>2868</v>
      </c>
      <c r="H652" s="223" t="s">
        <v>506</v>
      </c>
      <c r="I652" s="207" t="s">
        <v>64</v>
      </c>
      <c r="J652" s="207" t="s">
        <v>64</v>
      </c>
      <c r="K652" s="207">
        <v>0</v>
      </c>
      <c r="L652" s="246">
        <v>0</v>
      </c>
      <c r="M652" s="185"/>
      <c r="N652" s="185"/>
      <c r="O652" s="185"/>
      <c r="P652" s="185"/>
      <c r="Q652" s="185"/>
      <c r="R652" s="185"/>
      <c r="S652" s="185"/>
      <c r="T652" s="185"/>
      <c r="U652" s="185"/>
      <c r="V652" s="185"/>
      <c r="W652" s="185"/>
      <c r="X652" s="185"/>
      <c r="Y652" s="185"/>
      <c r="Z652" s="185"/>
      <c r="AA652" s="185"/>
      <c r="AB652" s="185"/>
      <c r="AC652" s="185"/>
      <c r="AD652" s="185"/>
      <c r="AE652" s="185"/>
      <c r="AF652" s="185"/>
      <c r="AG652" s="185"/>
      <c r="AH652" s="185"/>
      <c r="AI652" s="185"/>
    </row>
    <row r="653" spans="2:35" ht="24" customHeight="1">
      <c r="B653" s="228" t="s">
        <v>2869</v>
      </c>
      <c r="C653" s="229" t="s">
        <v>346</v>
      </c>
      <c r="D653" s="242" t="s">
        <v>2870</v>
      </c>
      <c r="E653" s="229" t="s">
        <v>358</v>
      </c>
      <c r="F653" s="229" t="s">
        <v>460</v>
      </c>
      <c r="G653" s="227" t="s">
        <v>2871</v>
      </c>
      <c r="H653" s="227" t="s">
        <v>2872</v>
      </c>
      <c r="I653" s="207" t="s">
        <v>64</v>
      </c>
      <c r="J653" s="207" t="s">
        <v>64</v>
      </c>
      <c r="K653" s="207">
        <v>0</v>
      </c>
      <c r="L653" s="246">
        <v>0</v>
      </c>
      <c r="M653" s="185"/>
      <c r="N653" s="185"/>
      <c r="O653" s="185"/>
      <c r="P653" s="185"/>
      <c r="Q653" s="185"/>
      <c r="R653" s="185"/>
      <c r="S653" s="185"/>
      <c r="T653" s="185"/>
      <c r="U653" s="185"/>
      <c r="V653" s="185"/>
      <c r="W653" s="185"/>
      <c r="X653" s="185"/>
      <c r="Y653" s="185"/>
      <c r="Z653" s="185"/>
      <c r="AA653" s="185"/>
      <c r="AB653" s="185"/>
      <c r="AC653" s="185"/>
      <c r="AD653" s="185"/>
      <c r="AE653" s="185"/>
      <c r="AF653" s="185"/>
      <c r="AG653" s="185"/>
      <c r="AH653" s="185"/>
      <c r="AI653" s="185"/>
    </row>
    <row r="654" spans="2:35" ht="24" customHeight="1">
      <c r="B654" s="228" t="s">
        <v>2873</v>
      </c>
      <c r="C654" s="229" t="s">
        <v>346</v>
      </c>
      <c r="D654" s="242" t="s">
        <v>2874</v>
      </c>
      <c r="E654" s="229" t="s">
        <v>2875</v>
      </c>
      <c r="F654" s="229" t="s">
        <v>1370</v>
      </c>
      <c r="G654" s="227" t="s">
        <v>2876</v>
      </c>
      <c r="H654" s="223" t="s">
        <v>506</v>
      </c>
      <c r="I654" s="207" t="s">
        <v>64</v>
      </c>
      <c r="J654" s="207" t="s">
        <v>64</v>
      </c>
      <c r="K654" s="207">
        <v>0</v>
      </c>
      <c r="L654" s="246">
        <v>0</v>
      </c>
      <c r="M654" s="185"/>
      <c r="N654" s="185"/>
      <c r="O654" s="185"/>
      <c r="P654" s="185"/>
      <c r="Q654" s="185"/>
      <c r="R654" s="185"/>
      <c r="S654" s="185"/>
      <c r="T654" s="185"/>
      <c r="U654" s="185"/>
      <c r="V654" s="185"/>
      <c r="W654" s="185"/>
      <c r="X654" s="185"/>
      <c r="Y654" s="185"/>
      <c r="Z654" s="185"/>
      <c r="AA654" s="185"/>
      <c r="AB654" s="185"/>
      <c r="AC654" s="185"/>
      <c r="AD654" s="185"/>
      <c r="AE654" s="185"/>
      <c r="AF654" s="185"/>
      <c r="AG654" s="185"/>
      <c r="AH654" s="185"/>
      <c r="AI654" s="185"/>
    </row>
    <row r="655" spans="2:35" ht="24" customHeight="1">
      <c r="B655" s="228" t="s">
        <v>2877</v>
      </c>
      <c r="C655" s="229" t="s">
        <v>346</v>
      </c>
      <c r="D655" s="242" t="s">
        <v>2878</v>
      </c>
      <c r="E655" s="229" t="s">
        <v>2786</v>
      </c>
      <c r="F655" s="229"/>
      <c r="G655" s="227" t="s">
        <v>2879</v>
      </c>
      <c r="H655" s="223" t="s">
        <v>506</v>
      </c>
      <c r="I655" s="207" t="s">
        <v>64</v>
      </c>
      <c r="J655" s="207" t="s">
        <v>64</v>
      </c>
      <c r="K655" s="207">
        <v>0</v>
      </c>
      <c r="L655" s="246">
        <v>0</v>
      </c>
      <c r="M655" s="185"/>
      <c r="N655" s="185"/>
      <c r="O655" s="185"/>
      <c r="P655" s="185"/>
      <c r="Q655" s="185"/>
      <c r="R655" s="185"/>
      <c r="S655" s="185"/>
      <c r="T655" s="185"/>
      <c r="U655" s="185"/>
      <c r="V655" s="185"/>
      <c r="W655" s="185"/>
      <c r="X655" s="185"/>
      <c r="Y655" s="185"/>
      <c r="Z655" s="185"/>
      <c r="AA655" s="185"/>
      <c r="AB655" s="185"/>
      <c r="AC655" s="185"/>
      <c r="AD655" s="185"/>
      <c r="AE655" s="185"/>
      <c r="AF655" s="185"/>
      <c r="AG655" s="185"/>
      <c r="AH655" s="185"/>
      <c r="AI655" s="185"/>
    </row>
    <row r="656" spans="2:35" ht="24" customHeight="1">
      <c r="B656" s="228" t="s">
        <v>2880</v>
      </c>
      <c r="C656" s="229" t="s">
        <v>346</v>
      </c>
      <c r="D656" s="242" t="s">
        <v>2881</v>
      </c>
      <c r="E656" s="229" t="s">
        <v>358</v>
      </c>
      <c r="F656" s="229" t="s">
        <v>460</v>
      </c>
      <c r="G656" s="227" t="s">
        <v>2882</v>
      </c>
      <c r="H656" s="227" t="s">
        <v>2883</v>
      </c>
      <c r="I656" s="207" t="s">
        <v>64</v>
      </c>
      <c r="J656" s="207" t="s">
        <v>64</v>
      </c>
      <c r="K656" s="207">
        <v>0</v>
      </c>
      <c r="L656" s="246">
        <v>0</v>
      </c>
      <c r="M656" s="185"/>
      <c r="N656" s="185"/>
      <c r="O656" s="185"/>
      <c r="P656" s="185"/>
      <c r="Q656" s="185"/>
      <c r="R656" s="185"/>
      <c r="S656" s="185"/>
      <c r="T656" s="185"/>
      <c r="U656" s="185"/>
      <c r="V656" s="185"/>
      <c r="W656" s="185"/>
      <c r="X656" s="185"/>
      <c r="Y656" s="185"/>
      <c r="Z656" s="185"/>
      <c r="AA656" s="185"/>
      <c r="AB656" s="185"/>
      <c r="AC656" s="185"/>
      <c r="AD656" s="185"/>
      <c r="AE656" s="185"/>
      <c r="AF656" s="185"/>
      <c r="AG656" s="185"/>
      <c r="AH656" s="185"/>
      <c r="AI656" s="185"/>
    </row>
    <row r="657" spans="2:35" ht="24" customHeight="1">
      <c r="B657" s="228" t="s">
        <v>2884</v>
      </c>
      <c r="C657" s="229" t="s">
        <v>346</v>
      </c>
      <c r="D657" s="242" t="s">
        <v>2885</v>
      </c>
      <c r="E657" s="229" t="s">
        <v>348</v>
      </c>
      <c r="F657" s="229" t="s">
        <v>84</v>
      </c>
      <c r="G657" s="227" t="s">
        <v>2886</v>
      </c>
      <c r="H657" s="227" t="s">
        <v>2887</v>
      </c>
      <c r="I657" s="207" t="s">
        <v>64</v>
      </c>
      <c r="J657" s="207" t="s">
        <v>64</v>
      </c>
      <c r="K657" s="207">
        <v>0</v>
      </c>
      <c r="L657" s="246">
        <v>0</v>
      </c>
      <c r="M657" s="185"/>
      <c r="N657" s="185"/>
      <c r="O657" s="185"/>
      <c r="P657" s="185"/>
      <c r="Q657" s="185"/>
      <c r="R657" s="185"/>
      <c r="S657" s="185"/>
      <c r="T657" s="185"/>
      <c r="U657" s="185"/>
      <c r="V657" s="185"/>
      <c r="W657" s="185"/>
      <c r="X657" s="185"/>
      <c r="Y657" s="185"/>
      <c r="Z657" s="185"/>
      <c r="AA657" s="185"/>
      <c r="AB657" s="185"/>
      <c r="AC657" s="185"/>
      <c r="AD657" s="185"/>
      <c r="AE657" s="185"/>
      <c r="AF657" s="185"/>
      <c r="AG657" s="185"/>
      <c r="AH657" s="185"/>
      <c r="AI657" s="185"/>
    </row>
    <row r="658" spans="2:35" ht="24" customHeight="1">
      <c r="B658" s="228" t="s">
        <v>2888</v>
      </c>
      <c r="C658" s="229" t="s">
        <v>346</v>
      </c>
      <c r="D658" s="242" t="s">
        <v>2889</v>
      </c>
      <c r="E658" s="229" t="s">
        <v>358</v>
      </c>
      <c r="F658" s="229" t="s">
        <v>460</v>
      </c>
      <c r="G658" s="227" t="s">
        <v>2890</v>
      </c>
      <c r="H658" s="227" t="s">
        <v>2891</v>
      </c>
      <c r="I658" s="207" t="s">
        <v>64</v>
      </c>
      <c r="J658" s="207" t="s">
        <v>64</v>
      </c>
      <c r="K658" s="207">
        <v>0</v>
      </c>
      <c r="L658" s="246">
        <v>0</v>
      </c>
      <c r="M658" s="185"/>
      <c r="N658" s="185"/>
      <c r="O658" s="185"/>
      <c r="P658" s="185"/>
      <c r="Q658" s="185"/>
      <c r="R658" s="185"/>
      <c r="S658" s="185"/>
      <c r="T658" s="185"/>
      <c r="U658" s="185"/>
      <c r="V658" s="185"/>
      <c r="W658" s="185"/>
      <c r="X658" s="185"/>
      <c r="Y658" s="185"/>
      <c r="Z658" s="185"/>
      <c r="AA658" s="185"/>
      <c r="AB658" s="185"/>
      <c r="AC658" s="185"/>
      <c r="AD658" s="185"/>
      <c r="AE658" s="185"/>
      <c r="AF658" s="185"/>
      <c r="AG658" s="185"/>
      <c r="AH658" s="185"/>
      <c r="AI658" s="185"/>
    </row>
    <row r="659" spans="2:35" ht="24" customHeight="1">
      <c r="B659" s="228" t="s">
        <v>2892</v>
      </c>
      <c r="C659" s="229" t="s">
        <v>346</v>
      </c>
      <c r="D659" s="242" t="s">
        <v>2893</v>
      </c>
      <c r="E659" s="229" t="s">
        <v>358</v>
      </c>
      <c r="F659" s="229" t="s">
        <v>2166</v>
      </c>
      <c r="G659" s="227" t="s">
        <v>2894</v>
      </c>
      <c r="H659" s="223" t="s">
        <v>506</v>
      </c>
      <c r="I659" s="207" t="s">
        <v>64</v>
      </c>
      <c r="J659" s="207" t="s">
        <v>64</v>
      </c>
      <c r="K659" s="207">
        <v>0</v>
      </c>
      <c r="L659" s="246">
        <v>0</v>
      </c>
      <c r="M659" s="185"/>
      <c r="N659" s="185"/>
      <c r="O659" s="185"/>
      <c r="P659" s="185"/>
      <c r="Q659" s="185"/>
      <c r="R659" s="185"/>
      <c r="S659" s="185"/>
      <c r="T659" s="185"/>
      <c r="U659" s="185"/>
      <c r="V659" s="185"/>
      <c r="W659" s="185"/>
      <c r="X659" s="185"/>
      <c r="Y659" s="185"/>
      <c r="Z659" s="185"/>
      <c r="AA659" s="185"/>
      <c r="AB659" s="185"/>
      <c r="AC659" s="185"/>
      <c r="AD659" s="185"/>
      <c r="AE659" s="185"/>
      <c r="AF659" s="185"/>
      <c r="AG659" s="185"/>
      <c r="AH659" s="185"/>
      <c r="AI659" s="185"/>
    </row>
    <row r="660" spans="2:35" ht="24" customHeight="1">
      <c r="B660" s="228" t="s">
        <v>2895</v>
      </c>
      <c r="C660" s="229" t="s">
        <v>346</v>
      </c>
      <c r="D660" s="242" t="s">
        <v>2896</v>
      </c>
      <c r="E660" s="229" t="s">
        <v>358</v>
      </c>
      <c r="F660" s="229" t="s">
        <v>464</v>
      </c>
      <c r="G660" s="227" t="s">
        <v>2897</v>
      </c>
      <c r="H660" s="223" t="s">
        <v>506</v>
      </c>
      <c r="I660" s="207" t="s">
        <v>64</v>
      </c>
      <c r="J660" s="207" t="s">
        <v>64</v>
      </c>
      <c r="K660" s="207">
        <v>0</v>
      </c>
      <c r="L660" s="246">
        <v>0</v>
      </c>
      <c r="M660" s="185"/>
      <c r="N660" s="185"/>
      <c r="O660" s="185"/>
      <c r="P660" s="185"/>
      <c r="Q660" s="185"/>
      <c r="R660" s="185"/>
      <c r="S660" s="185"/>
      <c r="T660" s="185"/>
      <c r="U660" s="185"/>
      <c r="V660" s="185"/>
      <c r="W660" s="185"/>
      <c r="X660" s="185"/>
      <c r="Y660" s="185"/>
      <c r="Z660" s="185"/>
      <c r="AA660" s="185"/>
      <c r="AB660" s="185"/>
      <c r="AC660" s="185"/>
      <c r="AD660" s="185"/>
      <c r="AE660" s="185"/>
      <c r="AF660" s="185"/>
      <c r="AG660" s="185"/>
      <c r="AH660" s="185"/>
      <c r="AI660" s="185"/>
    </row>
    <row r="661" spans="2:35" ht="24" customHeight="1">
      <c r="B661" s="228" t="s">
        <v>2898</v>
      </c>
      <c r="C661" s="229" t="s">
        <v>346</v>
      </c>
      <c r="D661" s="242" t="s">
        <v>2899</v>
      </c>
      <c r="E661" s="229" t="s">
        <v>358</v>
      </c>
      <c r="F661" s="229" t="s">
        <v>1249</v>
      </c>
      <c r="G661" s="227" t="s">
        <v>2900</v>
      </c>
      <c r="H661" s="223" t="s">
        <v>506</v>
      </c>
      <c r="I661" s="207" t="s">
        <v>64</v>
      </c>
      <c r="J661" s="207" t="s">
        <v>64</v>
      </c>
      <c r="K661" s="207">
        <v>0</v>
      </c>
      <c r="L661" s="246">
        <v>0</v>
      </c>
      <c r="M661" s="185"/>
      <c r="N661" s="185"/>
      <c r="O661" s="185"/>
      <c r="P661" s="185"/>
      <c r="Q661" s="185"/>
      <c r="R661" s="185"/>
      <c r="S661" s="185"/>
      <c r="T661" s="185"/>
      <c r="U661" s="185"/>
      <c r="V661" s="185"/>
      <c r="W661" s="185"/>
      <c r="X661" s="185"/>
      <c r="Y661" s="185"/>
      <c r="Z661" s="185"/>
      <c r="AA661" s="185"/>
      <c r="AB661" s="185"/>
      <c r="AC661" s="185"/>
      <c r="AD661" s="185"/>
      <c r="AE661" s="185"/>
      <c r="AF661" s="185"/>
      <c r="AG661" s="185"/>
      <c r="AH661" s="185"/>
      <c r="AI661" s="185"/>
    </row>
    <row r="662" spans="2:35" ht="24" customHeight="1">
      <c r="B662" s="228" t="s">
        <v>2901</v>
      </c>
      <c r="C662" s="229"/>
      <c r="D662" s="242" t="s">
        <v>2902</v>
      </c>
      <c r="E662" s="229" t="s">
        <v>2786</v>
      </c>
      <c r="F662" s="229" t="s">
        <v>2903</v>
      </c>
      <c r="G662" s="227" t="s">
        <v>2904</v>
      </c>
      <c r="H662" s="223" t="s">
        <v>506</v>
      </c>
      <c r="I662" s="207" t="s">
        <v>64</v>
      </c>
      <c r="J662" s="207" t="s">
        <v>64</v>
      </c>
      <c r="K662" s="207">
        <v>0</v>
      </c>
      <c r="L662" s="246">
        <v>0</v>
      </c>
      <c r="M662" s="185"/>
      <c r="N662" s="185"/>
      <c r="O662" s="185"/>
      <c r="P662" s="185"/>
      <c r="Q662" s="185"/>
      <c r="R662" s="185"/>
      <c r="S662" s="185"/>
      <c r="T662" s="185"/>
      <c r="U662" s="185"/>
      <c r="V662" s="185"/>
      <c r="W662" s="185"/>
      <c r="X662" s="185"/>
      <c r="Y662" s="185"/>
      <c r="Z662" s="185"/>
      <c r="AA662" s="185"/>
      <c r="AB662" s="185"/>
      <c r="AC662" s="185"/>
      <c r="AD662" s="185"/>
      <c r="AE662" s="185"/>
      <c r="AF662" s="185"/>
      <c r="AG662" s="185"/>
      <c r="AH662" s="185"/>
      <c r="AI662" s="185"/>
    </row>
    <row r="663" spans="2:35" ht="24" customHeight="1">
      <c r="B663" s="228" t="s">
        <v>2905</v>
      </c>
      <c r="C663" s="229" t="s">
        <v>346</v>
      </c>
      <c r="D663" s="242" t="s">
        <v>2906</v>
      </c>
      <c r="E663" s="229" t="s">
        <v>348</v>
      </c>
      <c r="F663" s="229" t="s">
        <v>572</v>
      </c>
      <c r="G663" s="227" t="s">
        <v>2907</v>
      </c>
      <c r="H663" s="227" t="s">
        <v>2908</v>
      </c>
      <c r="I663" s="207" t="s">
        <v>64</v>
      </c>
      <c r="J663" s="207" t="s">
        <v>64</v>
      </c>
      <c r="K663" s="207">
        <v>0</v>
      </c>
      <c r="L663" s="246">
        <v>0</v>
      </c>
      <c r="M663" s="185"/>
      <c r="N663" s="185"/>
      <c r="O663" s="185"/>
      <c r="P663" s="185"/>
      <c r="Q663" s="185"/>
      <c r="R663" s="185"/>
      <c r="S663" s="185"/>
      <c r="T663" s="185"/>
      <c r="U663" s="185"/>
      <c r="V663" s="185"/>
      <c r="W663" s="185"/>
      <c r="X663" s="185"/>
      <c r="Y663" s="185"/>
      <c r="Z663" s="185"/>
      <c r="AA663" s="185"/>
      <c r="AB663" s="185"/>
      <c r="AC663" s="185"/>
      <c r="AD663" s="185"/>
      <c r="AE663" s="185"/>
      <c r="AF663" s="185"/>
      <c r="AG663" s="185"/>
      <c r="AH663" s="185"/>
      <c r="AI663" s="185"/>
    </row>
    <row r="664" spans="2:35" ht="24" customHeight="1">
      <c r="B664" s="228" t="s">
        <v>2909</v>
      </c>
      <c r="C664" s="229" t="s">
        <v>346</v>
      </c>
      <c r="D664" s="242" t="s">
        <v>2910</v>
      </c>
      <c r="E664" s="229" t="s">
        <v>358</v>
      </c>
      <c r="F664" s="229" t="s">
        <v>396</v>
      </c>
      <c r="G664" s="227" t="s">
        <v>2911</v>
      </c>
      <c r="H664" s="227" t="s">
        <v>2912</v>
      </c>
      <c r="I664" s="207" t="s">
        <v>64</v>
      </c>
      <c r="J664" s="207" t="s">
        <v>64</v>
      </c>
      <c r="K664" s="207">
        <v>0</v>
      </c>
      <c r="L664" s="246">
        <v>0</v>
      </c>
      <c r="M664" s="185"/>
      <c r="N664" s="185"/>
      <c r="O664" s="185"/>
      <c r="P664" s="185"/>
      <c r="Q664" s="185"/>
      <c r="R664" s="185"/>
      <c r="S664" s="185"/>
      <c r="T664" s="185"/>
      <c r="U664" s="185"/>
      <c r="V664" s="185"/>
      <c r="W664" s="185"/>
      <c r="X664" s="185"/>
      <c r="Y664" s="185"/>
      <c r="Z664" s="185"/>
      <c r="AA664" s="185"/>
      <c r="AB664" s="185"/>
      <c r="AC664" s="185"/>
      <c r="AD664" s="185"/>
      <c r="AE664" s="185"/>
      <c r="AF664" s="185"/>
      <c r="AG664" s="185"/>
      <c r="AH664" s="185"/>
      <c r="AI664" s="185"/>
    </row>
    <row r="665" spans="2:35" ht="24" customHeight="1">
      <c r="B665" s="243" t="s">
        <v>2913</v>
      </c>
      <c r="C665" s="229" t="s">
        <v>346</v>
      </c>
      <c r="D665" s="242" t="s">
        <v>2914</v>
      </c>
      <c r="E665" s="229" t="s">
        <v>358</v>
      </c>
      <c r="F665" s="229" t="s">
        <v>2056</v>
      </c>
      <c r="G665" s="227" t="s">
        <v>2915</v>
      </c>
      <c r="H665" s="223" t="s">
        <v>506</v>
      </c>
      <c r="I665" s="207" t="s">
        <v>64</v>
      </c>
      <c r="J665" s="207" t="s">
        <v>64</v>
      </c>
      <c r="K665" s="207">
        <v>0</v>
      </c>
      <c r="L665" s="246">
        <v>0</v>
      </c>
      <c r="M665" s="185"/>
      <c r="N665" s="185"/>
      <c r="O665" s="185"/>
      <c r="P665" s="185"/>
      <c r="Q665" s="185"/>
      <c r="R665" s="185"/>
      <c r="S665" s="185"/>
      <c r="T665" s="185"/>
      <c r="U665" s="185"/>
      <c r="V665" s="185"/>
      <c r="W665" s="185"/>
      <c r="X665" s="185"/>
      <c r="Y665" s="185"/>
      <c r="Z665" s="185"/>
      <c r="AA665" s="185"/>
      <c r="AB665" s="185"/>
      <c r="AC665" s="185"/>
      <c r="AD665" s="185"/>
      <c r="AE665" s="185"/>
      <c r="AF665" s="185"/>
      <c r="AG665" s="185"/>
      <c r="AH665" s="185"/>
      <c r="AI665" s="185"/>
    </row>
    <row r="666" spans="2:35" ht="24" customHeight="1">
      <c r="B666" s="241" t="s">
        <v>2916</v>
      </c>
      <c r="C666" s="229" t="s">
        <v>346</v>
      </c>
      <c r="D666" s="242" t="s">
        <v>2917</v>
      </c>
      <c r="E666" s="229" t="s">
        <v>2786</v>
      </c>
      <c r="F666" s="229" t="s">
        <v>742</v>
      </c>
      <c r="G666" s="227" t="s">
        <v>2918</v>
      </c>
      <c r="H666" s="223" t="s">
        <v>506</v>
      </c>
      <c r="I666" s="207" t="s">
        <v>64</v>
      </c>
      <c r="J666" s="207" t="s">
        <v>64</v>
      </c>
      <c r="K666" s="207">
        <v>0</v>
      </c>
      <c r="L666" s="246">
        <v>0</v>
      </c>
      <c r="M666" s="185"/>
      <c r="N666" s="185"/>
      <c r="O666" s="185"/>
      <c r="P666" s="185"/>
      <c r="Q666" s="185"/>
      <c r="R666" s="185"/>
      <c r="S666" s="185"/>
      <c r="T666" s="185"/>
      <c r="U666" s="185"/>
      <c r="V666" s="185"/>
      <c r="W666" s="185"/>
      <c r="X666" s="185"/>
      <c r="Y666" s="185"/>
      <c r="Z666" s="185"/>
      <c r="AA666" s="185"/>
      <c r="AB666" s="185"/>
      <c r="AC666" s="185"/>
      <c r="AD666" s="185"/>
      <c r="AE666" s="185"/>
      <c r="AF666" s="185"/>
      <c r="AG666" s="185"/>
      <c r="AH666" s="185"/>
      <c r="AI666" s="185"/>
    </row>
    <row r="667" spans="2:35" ht="24" customHeight="1">
      <c r="B667" s="243" t="s">
        <v>2919</v>
      </c>
      <c r="C667" s="229" t="s">
        <v>346</v>
      </c>
      <c r="D667" s="242" t="s">
        <v>2920</v>
      </c>
      <c r="E667" s="229" t="s">
        <v>1036</v>
      </c>
      <c r="F667" s="229" t="s">
        <v>572</v>
      </c>
      <c r="G667" s="227" t="s">
        <v>2921</v>
      </c>
      <c r="H667" s="223" t="s">
        <v>506</v>
      </c>
      <c r="I667" s="207" t="s">
        <v>64</v>
      </c>
      <c r="J667" s="207" t="s">
        <v>64</v>
      </c>
      <c r="K667" s="207">
        <v>0</v>
      </c>
      <c r="L667" s="246">
        <v>0</v>
      </c>
      <c r="M667" s="185"/>
      <c r="N667" s="185"/>
      <c r="O667" s="185"/>
      <c r="P667" s="185"/>
      <c r="Q667" s="185"/>
      <c r="R667" s="185"/>
      <c r="S667" s="185"/>
      <c r="T667" s="185"/>
      <c r="U667" s="185"/>
      <c r="V667" s="185"/>
      <c r="W667" s="185"/>
      <c r="X667" s="185"/>
      <c r="Y667" s="185"/>
      <c r="Z667" s="185"/>
      <c r="AA667" s="185"/>
      <c r="AB667" s="185"/>
      <c r="AC667" s="185"/>
      <c r="AD667" s="185"/>
      <c r="AE667" s="185"/>
      <c r="AF667" s="185"/>
      <c r="AG667" s="185"/>
      <c r="AH667" s="185"/>
      <c r="AI667" s="185"/>
    </row>
    <row r="668" spans="2:35" ht="24" customHeight="1">
      <c r="B668" s="241" t="s">
        <v>2922</v>
      </c>
      <c r="C668" s="229" t="s">
        <v>346</v>
      </c>
      <c r="D668" s="242" t="s">
        <v>2923</v>
      </c>
      <c r="E668" s="229" t="s">
        <v>348</v>
      </c>
      <c r="F668" s="229" t="s">
        <v>572</v>
      </c>
      <c r="G668" s="227" t="s">
        <v>2924</v>
      </c>
      <c r="H668" s="227" t="s">
        <v>2925</v>
      </c>
      <c r="I668" s="207" t="s">
        <v>64</v>
      </c>
      <c r="J668" s="207" t="s">
        <v>64</v>
      </c>
      <c r="K668" s="207">
        <v>0</v>
      </c>
      <c r="L668" s="246">
        <v>0</v>
      </c>
      <c r="M668" s="185"/>
      <c r="N668" s="185"/>
      <c r="O668" s="185"/>
      <c r="P668" s="185"/>
      <c r="Q668" s="185"/>
      <c r="R668" s="185"/>
      <c r="S668" s="185"/>
      <c r="T668" s="185"/>
      <c r="U668" s="185"/>
      <c r="V668" s="185"/>
      <c r="W668" s="185"/>
      <c r="X668" s="185"/>
      <c r="Y668" s="185"/>
      <c r="Z668" s="185"/>
      <c r="AA668" s="185"/>
      <c r="AB668" s="185"/>
      <c r="AC668" s="185"/>
      <c r="AD668" s="185"/>
      <c r="AE668" s="185"/>
      <c r="AF668" s="185"/>
      <c r="AG668" s="185"/>
      <c r="AH668" s="185"/>
      <c r="AI668" s="185"/>
    </row>
    <row r="669" spans="2:35" ht="24" customHeight="1">
      <c r="B669" s="241" t="s">
        <v>2926</v>
      </c>
      <c r="C669" s="229" t="s">
        <v>346</v>
      </c>
      <c r="D669" s="242" t="s">
        <v>2927</v>
      </c>
      <c r="E669" s="229" t="s">
        <v>1036</v>
      </c>
      <c r="F669" s="229" t="s">
        <v>2593</v>
      </c>
      <c r="G669" s="227" t="s">
        <v>2928</v>
      </c>
      <c r="H669" s="227" t="s">
        <v>2929</v>
      </c>
      <c r="I669" s="207" t="s">
        <v>64</v>
      </c>
      <c r="J669" s="207" t="s">
        <v>64</v>
      </c>
      <c r="K669" s="207">
        <v>0</v>
      </c>
      <c r="L669" s="246">
        <v>0</v>
      </c>
      <c r="M669" s="185"/>
      <c r="N669" s="185"/>
      <c r="O669" s="185"/>
      <c r="P669" s="185"/>
      <c r="Q669" s="185"/>
      <c r="R669" s="185"/>
      <c r="S669" s="185"/>
      <c r="T669" s="185"/>
      <c r="U669" s="185"/>
      <c r="V669" s="185"/>
      <c r="W669" s="185"/>
      <c r="X669" s="185"/>
      <c r="Y669" s="185"/>
      <c r="Z669" s="185"/>
      <c r="AA669" s="185"/>
      <c r="AB669" s="185"/>
      <c r="AC669" s="185"/>
      <c r="AD669" s="185"/>
      <c r="AE669" s="185"/>
      <c r="AF669" s="185"/>
      <c r="AG669" s="185"/>
      <c r="AH669" s="185"/>
      <c r="AI669" s="185"/>
    </row>
    <row r="670" spans="2:35" ht="24" customHeight="1">
      <c r="B670" s="241" t="s">
        <v>2930</v>
      </c>
      <c r="C670" s="229" t="s">
        <v>346</v>
      </c>
      <c r="D670" s="242" t="s">
        <v>2927</v>
      </c>
      <c r="E670" s="229" t="s">
        <v>348</v>
      </c>
      <c r="F670" s="229" t="s">
        <v>572</v>
      </c>
      <c r="G670" s="227" t="s">
        <v>2931</v>
      </c>
      <c r="H670" s="227" t="s">
        <v>2929</v>
      </c>
      <c r="I670" s="207" t="s">
        <v>64</v>
      </c>
      <c r="J670" s="207" t="s">
        <v>64</v>
      </c>
      <c r="K670" s="207">
        <v>0</v>
      </c>
      <c r="L670" s="246">
        <v>0</v>
      </c>
      <c r="M670" s="185"/>
      <c r="N670" s="185"/>
      <c r="O670" s="185"/>
      <c r="P670" s="185"/>
      <c r="Q670" s="185"/>
      <c r="R670" s="185"/>
      <c r="S670" s="185"/>
      <c r="T670" s="185"/>
      <c r="U670" s="185"/>
      <c r="V670" s="185"/>
      <c r="W670" s="185"/>
      <c r="X670" s="185"/>
      <c r="Y670" s="185"/>
      <c r="Z670" s="185"/>
      <c r="AA670" s="185"/>
      <c r="AB670" s="185"/>
      <c r="AC670" s="185"/>
      <c r="AD670" s="185"/>
      <c r="AE670" s="185"/>
      <c r="AF670" s="185"/>
      <c r="AG670" s="185"/>
      <c r="AH670" s="185"/>
      <c r="AI670" s="185"/>
    </row>
    <row r="671" spans="2:35" ht="24" customHeight="1">
      <c r="B671" s="241" t="s">
        <v>2932</v>
      </c>
      <c r="C671" s="229" t="s">
        <v>346</v>
      </c>
      <c r="D671" s="242" t="s">
        <v>2933</v>
      </c>
      <c r="E671" s="229" t="s">
        <v>1036</v>
      </c>
      <c r="F671" s="229" t="s">
        <v>742</v>
      </c>
      <c r="G671" s="227" t="s">
        <v>2934</v>
      </c>
      <c r="H671" s="223" t="s">
        <v>506</v>
      </c>
      <c r="I671" s="207" t="s">
        <v>64</v>
      </c>
      <c r="J671" s="207" t="s">
        <v>64</v>
      </c>
      <c r="K671" s="207">
        <v>0</v>
      </c>
      <c r="L671" s="246">
        <v>0</v>
      </c>
      <c r="M671" s="185"/>
      <c r="N671" s="185"/>
      <c r="O671" s="185"/>
      <c r="P671" s="185"/>
      <c r="Q671" s="185"/>
      <c r="R671" s="185"/>
      <c r="S671" s="185"/>
      <c r="T671" s="185"/>
      <c r="U671" s="185"/>
      <c r="V671" s="185"/>
      <c r="W671" s="185"/>
      <c r="X671" s="185"/>
      <c r="Y671" s="185"/>
      <c r="Z671" s="185"/>
      <c r="AA671" s="185"/>
      <c r="AB671" s="185"/>
      <c r="AC671" s="185"/>
      <c r="AD671" s="185"/>
      <c r="AE671" s="185"/>
      <c r="AF671" s="185"/>
      <c r="AG671" s="185"/>
      <c r="AH671" s="185"/>
      <c r="AI671" s="185"/>
    </row>
    <row r="672" spans="2:35" ht="24" customHeight="1">
      <c r="B672" s="241" t="s">
        <v>2935</v>
      </c>
      <c r="C672" s="229" t="s">
        <v>346</v>
      </c>
      <c r="D672" s="242" t="s">
        <v>2936</v>
      </c>
      <c r="E672" s="229" t="s">
        <v>348</v>
      </c>
      <c r="F672" s="229" t="s">
        <v>572</v>
      </c>
      <c r="G672" s="227" t="s">
        <v>2937</v>
      </c>
      <c r="H672" s="227" t="s">
        <v>2938</v>
      </c>
      <c r="I672" s="207" t="s">
        <v>64</v>
      </c>
      <c r="J672" s="207" t="s">
        <v>64</v>
      </c>
      <c r="K672" s="207">
        <v>0</v>
      </c>
      <c r="L672" s="246">
        <v>0</v>
      </c>
      <c r="M672" s="185"/>
      <c r="N672" s="185"/>
      <c r="O672" s="185"/>
      <c r="P672" s="185"/>
      <c r="Q672" s="185"/>
      <c r="R672" s="185"/>
      <c r="S672" s="185"/>
      <c r="T672" s="185"/>
      <c r="U672" s="185"/>
      <c r="V672" s="185"/>
      <c r="W672" s="185"/>
      <c r="X672" s="185"/>
      <c r="Y672" s="185"/>
      <c r="Z672" s="185"/>
      <c r="AA672" s="185"/>
      <c r="AB672" s="185"/>
      <c r="AC672" s="185"/>
      <c r="AD672" s="185"/>
      <c r="AE672" s="185"/>
      <c r="AF672" s="185"/>
      <c r="AG672" s="185"/>
      <c r="AH672" s="185"/>
      <c r="AI672" s="185"/>
    </row>
    <row r="673" spans="2:35" ht="24" customHeight="1">
      <c r="B673" s="241" t="s">
        <v>2939</v>
      </c>
      <c r="C673" s="229" t="s">
        <v>346</v>
      </c>
      <c r="D673" s="242" t="s">
        <v>2940</v>
      </c>
      <c r="E673" s="229" t="s">
        <v>358</v>
      </c>
      <c r="F673" s="229" t="s">
        <v>2593</v>
      </c>
      <c r="G673" s="227" t="s">
        <v>2941</v>
      </c>
      <c r="H673" s="227" t="s">
        <v>2942</v>
      </c>
      <c r="I673" s="207" t="s">
        <v>64</v>
      </c>
      <c r="J673" s="207" t="s">
        <v>64</v>
      </c>
      <c r="K673" s="207">
        <v>0</v>
      </c>
      <c r="L673" s="246">
        <v>0</v>
      </c>
      <c r="M673" s="185"/>
      <c r="N673" s="185"/>
      <c r="O673" s="185"/>
      <c r="P673" s="185"/>
      <c r="Q673" s="185"/>
      <c r="R673" s="185"/>
      <c r="S673" s="185"/>
      <c r="T673" s="185"/>
      <c r="U673" s="185"/>
      <c r="V673" s="185"/>
      <c r="W673" s="185"/>
      <c r="X673" s="185"/>
      <c r="Y673" s="185"/>
      <c r="Z673" s="185"/>
      <c r="AA673" s="185"/>
      <c r="AB673" s="185"/>
      <c r="AC673" s="185"/>
      <c r="AD673" s="185"/>
      <c r="AE673" s="185"/>
      <c r="AF673" s="185"/>
      <c r="AG673" s="185"/>
      <c r="AH673" s="185"/>
      <c r="AI673" s="185"/>
    </row>
    <row r="674" spans="2:35" ht="24" customHeight="1">
      <c r="B674" s="241" t="s">
        <v>2943</v>
      </c>
      <c r="C674" s="229" t="s">
        <v>346</v>
      </c>
      <c r="D674" s="242" t="s">
        <v>2944</v>
      </c>
      <c r="E674" s="229" t="s">
        <v>358</v>
      </c>
      <c r="F674" s="229" t="s">
        <v>2553</v>
      </c>
      <c r="G674" s="227" t="s">
        <v>2945</v>
      </c>
      <c r="H674" s="227" t="s">
        <v>2946</v>
      </c>
      <c r="I674" s="207" t="s">
        <v>64</v>
      </c>
      <c r="J674" s="207" t="s">
        <v>64</v>
      </c>
      <c r="K674" s="207">
        <v>0</v>
      </c>
      <c r="L674" s="246">
        <v>0</v>
      </c>
      <c r="M674" s="185"/>
      <c r="N674" s="185"/>
      <c r="O674" s="185"/>
      <c r="P674" s="185"/>
      <c r="Q674" s="185"/>
      <c r="R674" s="185"/>
      <c r="S674" s="185"/>
      <c r="T674" s="185"/>
      <c r="U674" s="185"/>
      <c r="V674" s="185"/>
      <c r="W674" s="185"/>
      <c r="X674" s="185"/>
      <c r="Y674" s="185"/>
      <c r="Z674" s="185"/>
      <c r="AA674" s="185"/>
      <c r="AB674" s="185"/>
      <c r="AC674" s="185"/>
      <c r="AD674" s="185"/>
      <c r="AE674" s="185"/>
      <c r="AF674" s="185"/>
      <c r="AG674" s="185"/>
      <c r="AH674" s="185"/>
      <c r="AI674" s="185"/>
    </row>
    <row r="675" spans="2:35" ht="24" customHeight="1">
      <c r="B675" s="241" t="s">
        <v>2947</v>
      </c>
      <c r="C675" s="229" t="s">
        <v>346</v>
      </c>
      <c r="D675" s="242" t="s">
        <v>2948</v>
      </c>
      <c r="E675" s="229" t="s">
        <v>358</v>
      </c>
      <c r="F675" s="229" t="s">
        <v>2553</v>
      </c>
      <c r="G675" s="227" t="s">
        <v>2949</v>
      </c>
      <c r="H675" s="223" t="s">
        <v>506</v>
      </c>
      <c r="I675" s="207" t="s">
        <v>64</v>
      </c>
      <c r="J675" s="207" t="s">
        <v>64</v>
      </c>
      <c r="K675" s="207">
        <v>0</v>
      </c>
      <c r="L675" s="246">
        <v>0</v>
      </c>
      <c r="M675" s="185"/>
      <c r="N675" s="185"/>
      <c r="O675" s="185"/>
      <c r="P675" s="185"/>
      <c r="Q675" s="185"/>
      <c r="R675" s="185"/>
      <c r="S675" s="185"/>
      <c r="T675" s="185"/>
      <c r="U675" s="185"/>
      <c r="V675" s="185"/>
      <c r="W675" s="185"/>
      <c r="X675" s="185"/>
      <c r="Y675" s="185"/>
      <c r="Z675" s="185"/>
      <c r="AA675" s="185"/>
      <c r="AB675" s="185"/>
      <c r="AC675" s="185"/>
      <c r="AD675" s="185"/>
      <c r="AE675" s="185"/>
      <c r="AF675" s="185"/>
      <c r="AG675" s="185"/>
      <c r="AH675" s="185"/>
      <c r="AI675" s="185"/>
    </row>
    <row r="676" spans="2:35" ht="24" customHeight="1">
      <c r="B676" s="241" t="s">
        <v>2950</v>
      </c>
      <c r="C676" s="229" t="s">
        <v>346</v>
      </c>
      <c r="D676" s="242" t="s">
        <v>2951</v>
      </c>
      <c r="E676" s="229" t="s">
        <v>358</v>
      </c>
      <c r="F676" s="229" t="s">
        <v>2553</v>
      </c>
      <c r="G676" s="227" t="s">
        <v>2952</v>
      </c>
      <c r="H676" s="227" t="s">
        <v>2953</v>
      </c>
      <c r="I676" s="207" t="s">
        <v>64</v>
      </c>
      <c r="J676" s="207" t="s">
        <v>64</v>
      </c>
      <c r="K676" s="207">
        <v>0</v>
      </c>
      <c r="L676" s="246">
        <v>0</v>
      </c>
      <c r="M676" s="185"/>
      <c r="N676" s="185"/>
      <c r="O676" s="185"/>
      <c r="P676" s="185"/>
      <c r="Q676" s="185"/>
      <c r="R676" s="185"/>
      <c r="S676" s="185"/>
      <c r="T676" s="185"/>
      <c r="U676" s="185"/>
      <c r="V676" s="185"/>
      <c r="W676" s="185"/>
      <c r="X676" s="185"/>
      <c r="Y676" s="185"/>
      <c r="Z676" s="185"/>
      <c r="AA676" s="185"/>
      <c r="AB676" s="185"/>
      <c r="AC676" s="185"/>
      <c r="AD676" s="185"/>
      <c r="AE676" s="185"/>
      <c r="AF676" s="185"/>
      <c r="AG676" s="185"/>
      <c r="AH676" s="185"/>
      <c r="AI676" s="185"/>
    </row>
    <row r="677" spans="2:35" ht="24" customHeight="1">
      <c r="B677" s="241" t="s">
        <v>2954</v>
      </c>
      <c r="C677" s="229" t="s">
        <v>346</v>
      </c>
      <c r="D677" s="242" t="s">
        <v>2955</v>
      </c>
      <c r="E677" s="229" t="s">
        <v>1036</v>
      </c>
      <c r="F677" s="229" t="s">
        <v>742</v>
      </c>
      <c r="G677" s="227" t="s">
        <v>2956</v>
      </c>
      <c r="H677" s="223" t="s">
        <v>506</v>
      </c>
      <c r="I677" s="207" t="s">
        <v>64</v>
      </c>
      <c r="J677" s="207" t="s">
        <v>64</v>
      </c>
      <c r="K677" s="207">
        <v>0</v>
      </c>
      <c r="L677" s="246">
        <v>0</v>
      </c>
      <c r="M677" s="185"/>
      <c r="N677" s="185"/>
      <c r="O677" s="185"/>
      <c r="P677" s="185"/>
      <c r="Q677" s="185"/>
      <c r="R677" s="185"/>
      <c r="S677" s="185"/>
      <c r="T677" s="185"/>
      <c r="U677" s="185"/>
      <c r="V677" s="185"/>
      <c r="W677" s="185"/>
      <c r="X677" s="185"/>
      <c r="Y677" s="185"/>
      <c r="Z677" s="185"/>
      <c r="AA677" s="185"/>
      <c r="AB677" s="185"/>
      <c r="AC677" s="185"/>
      <c r="AD677" s="185"/>
      <c r="AE677" s="185"/>
      <c r="AF677" s="185"/>
      <c r="AG677" s="185"/>
      <c r="AH677" s="185"/>
      <c r="AI677" s="185"/>
    </row>
    <row r="678" spans="2:35" ht="24" customHeight="1">
      <c r="B678" s="228" t="s">
        <v>2957</v>
      </c>
      <c r="C678" s="229" t="s">
        <v>346</v>
      </c>
      <c r="D678" s="242" t="s">
        <v>2958</v>
      </c>
      <c r="E678" s="229" t="s">
        <v>358</v>
      </c>
      <c r="F678" s="229" t="s">
        <v>460</v>
      </c>
      <c r="G678" s="227" t="s">
        <v>2959</v>
      </c>
      <c r="H678" s="227" t="s">
        <v>2960</v>
      </c>
      <c r="I678" s="207" t="s">
        <v>64</v>
      </c>
      <c r="J678" s="207" t="s">
        <v>64</v>
      </c>
      <c r="K678" s="207">
        <v>0</v>
      </c>
      <c r="L678" s="246">
        <v>0</v>
      </c>
      <c r="M678" s="185"/>
      <c r="N678" s="185"/>
      <c r="O678" s="185"/>
      <c r="P678" s="185"/>
      <c r="Q678" s="185"/>
      <c r="R678" s="185"/>
      <c r="S678" s="185"/>
      <c r="T678" s="185"/>
      <c r="U678" s="185"/>
      <c r="V678" s="185"/>
      <c r="W678" s="185"/>
      <c r="X678" s="185"/>
      <c r="Y678" s="185"/>
      <c r="Z678" s="185"/>
      <c r="AA678" s="185"/>
      <c r="AB678" s="185"/>
      <c r="AC678" s="185"/>
      <c r="AD678" s="185"/>
      <c r="AE678" s="185"/>
      <c r="AF678" s="185"/>
      <c r="AG678" s="185"/>
      <c r="AH678" s="185"/>
      <c r="AI678" s="185"/>
    </row>
    <row r="679" spans="2:35" ht="24" customHeight="1">
      <c r="B679" s="241" t="s">
        <v>2961</v>
      </c>
      <c r="C679" s="229" t="s">
        <v>346</v>
      </c>
      <c r="D679" s="242" t="s">
        <v>2962</v>
      </c>
      <c r="E679" s="229" t="s">
        <v>358</v>
      </c>
      <c r="F679" s="229" t="s">
        <v>2553</v>
      </c>
      <c r="G679" s="227" t="s">
        <v>1544</v>
      </c>
      <c r="H679" s="227" t="s">
        <v>1545</v>
      </c>
      <c r="I679" s="207" t="s">
        <v>64</v>
      </c>
      <c r="J679" s="207" t="s">
        <v>64</v>
      </c>
      <c r="K679" s="207">
        <v>0</v>
      </c>
      <c r="L679" s="246">
        <v>0</v>
      </c>
      <c r="M679" s="185"/>
      <c r="N679" s="185"/>
      <c r="O679" s="185"/>
      <c r="P679" s="185"/>
      <c r="Q679" s="185"/>
      <c r="R679" s="185"/>
      <c r="S679" s="185"/>
      <c r="T679" s="185"/>
      <c r="U679" s="185"/>
      <c r="V679" s="185"/>
      <c r="W679" s="185"/>
      <c r="X679" s="185"/>
      <c r="Y679" s="185"/>
      <c r="Z679" s="185"/>
      <c r="AA679" s="185"/>
      <c r="AB679" s="185"/>
      <c r="AC679" s="185"/>
      <c r="AD679" s="185"/>
      <c r="AE679" s="185"/>
      <c r="AF679" s="185"/>
      <c r="AG679" s="185"/>
      <c r="AH679" s="185"/>
      <c r="AI679" s="185"/>
    </row>
    <row r="680" spans="2:35" ht="24" customHeight="1">
      <c r="B680" s="241" t="s">
        <v>2963</v>
      </c>
      <c r="C680" s="229" t="s">
        <v>346</v>
      </c>
      <c r="D680" s="242" t="s">
        <v>2964</v>
      </c>
      <c r="E680" s="229" t="s">
        <v>1036</v>
      </c>
      <c r="F680" s="229" t="s">
        <v>742</v>
      </c>
      <c r="G680" s="227" t="s">
        <v>2965</v>
      </c>
      <c r="H680" s="223" t="s">
        <v>506</v>
      </c>
      <c r="I680" s="207" t="s">
        <v>64</v>
      </c>
      <c r="J680" s="207" t="s">
        <v>64</v>
      </c>
      <c r="K680" s="207">
        <v>0</v>
      </c>
      <c r="L680" s="246">
        <v>0</v>
      </c>
      <c r="M680" s="185"/>
      <c r="N680" s="185"/>
      <c r="O680" s="185"/>
      <c r="P680" s="185"/>
      <c r="Q680" s="185"/>
      <c r="R680" s="185"/>
      <c r="S680" s="185"/>
      <c r="T680" s="185"/>
      <c r="U680" s="185"/>
      <c r="V680" s="185"/>
      <c r="W680" s="185"/>
      <c r="X680" s="185"/>
      <c r="Y680" s="185"/>
      <c r="Z680" s="185"/>
      <c r="AA680" s="185"/>
      <c r="AB680" s="185"/>
      <c r="AC680" s="185"/>
      <c r="AD680" s="185"/>
      <c r="AE680" s="185"/>
      <c r="AF680" s="185"/>
      <c r="AG680" s="185"/>
      <c r="AH680" s="185"/>
      <c r="AI680" s="185"/>
    </row>
    <row r="681" spans="2:35" ht="24" customHeight="1">
      <c r="B681" s="241" t="s">
        <v>2966</v>
      </c>
      <c r="C681" s="229" t="s">
        <v>346</v>
      </c>
      <c r="D681" s="242" t="s">
        <v>2967</v>
      </c>
      <c r="E681" s="229" t="s">
        <v>358</v>
      </c>
      <c r="F681" s="229" t="s">
        <v>2056</v>
      </c>
      <c r="G681" s="227" t="s">
        <v>2968</v>
      </c>
      <c r="H681" s="223" t="s">
        <v>506</v>
      </c>
      <c r="I681" s="207" t="s">
        <v>64</v>
      </c>
      <c r="J681" s="207" t="s">
        <v>64</v>
      </c>
      <c r="K681" s="207">
        <v>0</v>
      </c>
      <c r="L681" s="246">
        <v>0</v>
      </c>
      <c r="M681" s="185"/>
      <c r="N681" s="185"/>
      <c r="O681" s="185"/>
      <c r="P681" s="185"/>
      <c r="Q681" s="185"/>
      <c r="R681" s="185"/>
      <c r="S681" s="185"/>
      <c r="T681" s="185"/>
      <c r="U681" s="185"/>
      <c r="V681" s="185"/>
      <c r="W681" s="185"/>
      <c r="X681" s="185"/>
      <c r="Y681" s="185"/>
      <c r="Z681" s="185"/>
      <c r="AA681" s="185"/>
      <c r="AB681" s="185"/>
      <c r="AC681" s="185"/>
      <c r="AD681" s="185"/>
      <c r="AE681" s="185"/>
      <c r="AF681" s="185"/>
      <c r="AG681" s="185"/>
      <c r="AH681" s="185"/>
      <c r="AI681" s="185"/>
    </row>
    <row r="682" spans="2:35" ht="24" customHeight="1">
      <c r="B682" s="241" t="s">
        <v>2969</v>
      </c>
      <c r="C682" s="229" t="s">
        <v>346</v>
      </c>
      <c r="D682" s="242" t="s">
        <v>2970</v>
      </c>
      <c r="E682" s="229" t="s">
        <v>1036</v>
      </c>
      <c r="F682" s="229" t="s">
        <v>424</v>
      </c>
      <c r="G682" s="227" t="s">
        <v>2971</v>
      </c>
      <c r="H682" s="223" t="s">
        <v>506</v>
      </c>
      <c r="I682" s="207" t="s">
        <v>64</v>
      </c>
      <c r="J682" s="207" t="s">
        <v>64</v>
      </c>
      <c r="K682" s="207">
        <v>0</v>
      </c>
      <c r="L682" s="246">
        <v>0</v>
      </c>
      <c r="M682" s="185"/>
      <c r="N682" s="185"/>
      <c r="O682" s="185"/>
      <c r="P682" s="185"/>
      <c r="Q682" s="185"/>
      <c r="R682" s="185"/>
      <c r="S682" s="185"/>
      <c r="T682" s="185"/>
      <c r="U682" s="185"/>
      <c r="V682" s="185"/>
      <c r="W682" s="185"/>
      <c r="X682" s="185"/>
      <c r="Y682" s="185"/>
      <c r="Z682" s="185"/>
      <c r="AA682" s="185"/>
      <c r="AB682" s="185"/>
      <c r="AC682" s="185"/>
      <c r="AD682" s="185"/>
      <c r="AE682" s="185"/>
      <c r="AF682" s="185"/>
      <c r="AG682" s="185"/>
      <c r="AH682" s="185"/>
      <c r="AI682" s="185"/>
    </row>
    <row r="683" spans="2:35" ht="24" customHeight="1">
      <c r="B683" s="241" t="s">
        <v>2972</v>
      </c>
      <c r="C683" s="229" t="s">
        <v>346</v>
      </c>
      <c r="D683" s="242" t="s">
        <v>2973</v>
      </c>
      <c r="E683" s="229" t="s">
        <v>358</v>
      </c>
      <c r="F683" s="229" t="s">
        <v>2056</v>
      </c>
      <c r="G683" s="227" t="s">
        <v>2974</v>
      </c>
      <c r="H683" s="227" t="s">
        <v>2975</v>
      </c>
      <c r="I683" s="207" t="s">
        <v>64</v>
      </c>
      <c r="J683" s="207" t="s">
        <v>64</v>
      </c>
      <c r="K683" s="207">
        <v>0</v>
      </c>
      <c r="L683" s="246">
        <v>0</v>
      </c>
      <c r="M683" s="185"/>
      <c r="N683" s="185"/>
      <c r="O683" s="185"/>
      <c r="P683" s="185"/>
      <c r="Q683" s="185"/>
      <c r="R683" s="185"/>
      <c r="S683" s="185"/>
      <c r="T683" s="185"/>
      <c r="U683" s="185"/>
      <c r="V683" s="185"/>
      <c r="W683" s="185"/>
      <c r="X683" s="185"/>
      <c r="Y683" s="185"/>
      <c r="Z683" s="185"/>
      <c r="AA683" s="185"/>
      <c r="AB683" s="185"/>
      <c r="AC683" s="185"/>
      <c r="AD683" s="185"/>
      <c r="AE683" s="185"/>
      <c r="AF683" s="185"/>
      <c r="AG683" s="185"/>
      <c r="AH683" s="185"/>
      <c r="AI683" s="185"/>
    </row>
    <row r="684" spans="2:35" ht="24" customHeight="1">
      <c r="B684" s="241" t="s">
        <v>2976</v>
      </c>
      <c r="C684" s="229" t="s">
        <v>346</v>
      </c>
      <c r="D684" s="242" t="s">
        <v>2977</v>
      </c>
      <c r="E684" s="229" t="s">
        <v>358</v>
      </c>
      <c r="F684" s="229" t="s">
        <v>2056</v>
      </c>
      <c r="G684" s="227" t="s">
        <v>2978</v>
      </c>
      <c r="H684" s="223" t="s">
        <v>506</v>
      </c>
      <c r="I684" s="207" t="s">
        <v>64</v>
      </c>
      <c r="J684" s="207" t="s">
        <v>64</v>
      </c>
      <c r="K684" s="207">
        <v>0</v>
      </c>
      <c r="L684" s="246">
        <v>0</v>
      </c>
      <c r="M684" s="185"/>
      <c r="N684" s="185"/>
      <c r="O684" s="185"/>
      <c r="P684" s="185"/>
      <c r="Q684" s="185"/>
      <c r="R684" s="185"/>
      <c r="S684" s="185"/>
      <c r="T684" s="185"/>
      <c r="U684" s="185"/>
      <c r="V684" s="185"/>
      <c r="W684" s="185"/>
      <c r="X684" s="185"/>
      <c r="Y684" s="185"/>
      <c r="Z684" s="185"/>
      <c r="AA684" s="185"/>
      <c r="AB684" s="185"/>
      <c r="AC684" s="185"/>
      <c r="AD684" s="185"/>
      <c r="AE684" s="185"/>
      <c r="AF684" s="185"/>
      <c r="AG684" s="185"/>
      <c r="AH684" s="185"/>
      <c r="AI684" s="185"/>
    </row>
    <row r="685" spans="2:35" ht="24" customHeight="1">
      <c r="B685" s="241" t="s">
        <v>2979</v>
      </c>
      <c r="C685" s="229" t="s">
        <v>346</v>
      </c>
      <c r="D685" s="242" t="s">
        <v>2980</v>
      </c>
      <c r="E685" s="229" t="s">
        <v>358</v>
      </c>
      <c r="F685" s="229" t="s">
        <v>2056</v>
      </c>
      <c r="G685" s="227" t="s">
        <v>2981</v>
      </c>
      <c r="H685" s="223" t="s">
        <v>506</v>
      </c>
      <c r="I685" s="207" t="s">
        <v>64</v>
      </c>
      <c r="J685" s="207" t="s">
        <v>64</v>
      </c>
      <c r="K685" s="207">
        <v>0</v>
      </c>
      <c r="L685" s="246">
        <v>0</v>
      </c>
      <c r="M685" s="185"/>
      <c r="N685" s="185"/>
      <c r="O685" s="185"/>
      <c r="P685" s="185"/>
      <c r="Q685" s="185"/>
      <c r="R685" s="185"/>
      <c r="S685" s="185"/>
      <c r="T685" s="185"/>
      <c r="U685" s="185"/>
      <c r="V685" s="185"/>
      <c r="W685" s="185"/>
      <c r="X685" s="185"/>
      <c r="Y685" s="185"/>
      <c r="Z685" s="185"/>
      <c r="AA685" s="185"/>
      <c r="AB685" s="185"/>
      <c r="AC685" s="185"/>
      <c r="AD685" s="185"/>
      <c r="AE685" s="185"/>
      <c r="AF685" s="185"/>
      <c r="AG685" s="185"/>
      <c r="AH685" s="185"/>
      <c r="AI685" s="185"/>
    </row>
    <row r="686" spans="2:35" ht="24" customHeight="1">
      <c r="B686" s="241" t="s">
        <v>2982</v>
      </c>
      <c r="C686" s="229" t="s">
        <v>346</v>
      </c>
      <c r="D686" s="242" t="s">
        <v>2983</v>
      </c>
      <c r="E686" s="229" t="s">
        <v>358</v>
      </c>
      <c r="F686" s="229" t="s">
        <v>460</v>
      </c>
      <c r="G686" s="227" t="s">
        <v>2984</v>
      </c>
      <c r="H686" s="227" t="s">
        <v>2985</v>
      </c>
      <c r="I686" s="207" t="s">
        <v>64</v>
      </c>
      <c r="J686" s="207" t="s">
        <v>64</v>
      </c>
      <c r="K686" s="207">
        <v>0</v>
      </c>
      <c r="L686" s="246">
        <v>0</v>
      </c>
      <c r="M686" s="185"/>
      <c r="N686" s="185"/>
      <c r="O686" s="185"/>
      <c r="P686" s="185"/>
      <c r="Q686" s="185"/>
      <c r="R686" s="185"/>
      <c r="S686" s="185"/>
      <c r="T686" s="185"/>
      <c r="U686" s="185"/>
      <c r="V686" s="185"/>
      <c r="W686" s="185"/>
      <c r="X686" s="185"/>
      <c r="Y686" s="185"/>
      <c r="Z686" s="185"/>
      <c r="AA686" s="185"/>
      <c r="AB686" s="185"/>
      <c r="AC686" s="185"/>
      <c r="AD686" s="185"/>
      <c r="AE686" s="185"/>
      <c r="AF686" s="185"/>
      <c r="AG686" s="185"/>
      <c r="AH686" s="185"/>
      <c r="AI686" s="185"/>
    </row>
    <row r="687" spans="2:35" ht="24" customHeight="1">
      <c r="B687" s="241" t="s">
        <v>2986</v>
      </c>
      <c r="C687" s="229" t="s">
        <v>346</v>
      </c>
      <c r="D687" s="242" t="s">
        <v>2987</v>
      </c>
      <c r="E687" s="229" t="s">
        <v>358</v>
      </c>
      <c r="F687" s="229" t="s">
        <v>2056</v>
      </c>
      <c r="G687" s="227" t="s">
        <v>2988</v>
      </c>
      <c r="H687" s="223" t="s">
        <v>506</v>
      </c>
      <c r="I687" s="207" t="s">
        <v>64</v>
      </c>
      <c r="J687" s="207" t="s">
        <v>64</v>
      </c>
      <c r="K687" s="207">
        <v>0</v>
      </c>
      <c r="L687" s="246">
        <v>0</v>
      </c>
      <c r="M687" s="185"/>
      <c r="N687" s="185"/>
      <c r="O687" s="185"/>
      <c r="P687" s="185"/>
      <c r="Q687" s="185"/>
      <c r="R687" s="185"/>
      <c r="S687" s="185"/>
      <c r="T687" s="185"/>
      <c r="U687" s="185"/>
      <c r="V687" s="185"/>
      <c r="W687" s="185"/>
      <c r="X687" s="185"/>
      <c r="Y687" s="185"/>
      <c r="Z687" s="185"/>
      <c r="AA687" s="185"/>
      <c r="AB687" s="185"/>
      <c r="AC687" s="185"/>
      <c r="AD687" s="185"/>
      <c r="AE687" s="185"/>
      <c r="AF687" s="185"/>
      <c r="AG687" s="185"/>
      <c r="AH687" s="185"/>
      <c r="AI687" s="185"/>
    </row>
    <row r="688" spans="2:35" ht="24" customHeight="1">
      <c r="B688" s="241" t="s">
        <v>2989</v>
      </c>
      <c r="C688" s="229" t="s">
        <v>346</v>
      </c>
      <c r="D688" s="242" t="s">
        <v>2990</v>
      </c>
      <c r="E688" s="229" t="s">
        <v>358</v>
      </c>
      <c r="F688" s="229" t="s">
        <v>2056</v>
      </c>
      <c r="G688" s="227" t="s">
        <v>2991</v>
      </c>
      <c r="H688" s="223" t="s">
        <v>506</v>
      </c>
      <c r="I688" s="207" t="s">
        <v>64</v>
      </c>
      <c r="J688" s="207" t="s">
        <v>64</v>
      </c>
      <c r="K688" s="207">
        <v>0</v>
      </c>
      <c r="L688" s="246">
        <v>0</v>
      </c>
      <c r="M688" s="185"/>
      <c r="N688" s="185"/>
      <c r="O688" s="185"/>
      <c r="P688" s="185"/>
      <c r="Q688" s="185"/>
      <c r="R688" s="185"/>
      <c r="S688" s="185"/>
      <c r="T688" s="185"/>
      <c r="U688" s="185"/>
      <c r="V688" s="185"/>
      <c r="W688" s="185"/>
      <c r="X688" s="185"/>
      <c r="Y688" s="185"/>
      <c r="Z688" s="185"/>
      <c r="AA688" s="185"/>
      <c r="AB688" s="185"/>
      <c r="AC688" s="185"/>
      <c r="AD688" s="185"/>
      <c r="AE688" s="185"/>
      <c r="AF688" s="185"/>
      <c r="AG688" s="185"/>
      <c r="AH688" s="185"/>
      <c r="AI688" s="185"/>
    </row>
    <row r="689" spans="2:35" ht="24" customHeight="1">
      <c r="B689" s="241" t="s">
        <v>2992</v>
      </c>
      <c r="C689" s="229" t="s">
        <v>346</v>
      </c>
      <c r="D689" s="242" t="s">
        <v>2993</v>
      </c>
      <c r="E689" s="229" t="s">
        <v>2994</v>
      </c>
      <c r="F689" s="229" t="s">
        <v>572</v>
      </c>
      <c r="G689" s="227" t="s">
        <v>2995</v>
      </c>
      <c r="H689" s="223" t="s">
        <v>506</v>
      </c>
      <c r="I689" s="207" t="s">
        <v>64</v>
      </c>
      <c r="J689" s="207" t="s">
        <v>64</v>
      </c>
      <c r="K689" s="207">
        <v>0</v>
      </c>
      <c r="L689" s="246">
        <v>0</v>
      </c>
      <c r="M689" s="185"/>
      <c r="N689" s="185"/>
      <c r="O689" s="185"/>
      <c r="P689" s="185"/>
      <c r="Q689" s="185"/>
      <c r="R689" s="185"/>
      <c r="S689" s="185"/>
      <c r="T689" s="185"/>
      <c r="U689" s="185"/>
      <c r="V689" s="185"/>
      <c r="W689" s="185"/>
      <c r="X689" s="185"/>
      <c r="Y689" s="185"/>
      <c r="Z689" s="185"/>
      <c r="AA689" s="185"/>
      <c r="AB689" s="185"/>
      <c r="AC689" s="185"/>
      <c r="AD689" s="185"/>
      <c r="AE689" s="185"/>
      <c r="AF689" s="185"/>
      <c r="AG689" s="185"/>
      <c r="AH689" s="185"/>
      <c r="AI689" s="185"/>
    </row>
    <row r="690" spans="2:35" ht="24" customHeight="1">
      <c r="B690" s="244" t="s">
        <v>2996</v>
      </c>
      <c r="C690" s="229" t="s">
        <v>346</v>
      </c>
      <c r="D690" s="242" t="s">
        <v>2997</v>
      </c>
      <c r="E690" s="207" t="s">
        <v>2998</v>
      </c>
      <c r="F690" s="229" t="s">
        <v>742</v>
      </c>
      <c r="G690" s="227" t="s">
        <v>2999</v>
      </c>
      <c r="H690" s="223" t="s">
        <v>506</v>
      </c>
      <c r="I690" s="207" t="s">
        <v>64</v>
      </c>
      <c r="J690" s="207" t="s">
        <v>64</v>
      </c>
      <c r="K690" s="207">
        <v>0</v>
      </c>
      <c r="L690" s="246">
        <v>0</v>
      </c>
      <c r="M690" s="185"/>
      <c r="N690" s="185"/>
      <c r="O690" s="185"/>
      <c r="P690" s="185"/>
      <c r="Q690" s="185"/>
      <c r="R690" s="185"/>
      <c r="S690" s="185"/>
      <c r="T690" s="185"/>
      <c r="U690" s="185"/>
      <c r="V690" s="185"/>
      <c r="W690" s="185"/>
      <c r="X690" s="185"/>
      <c r="Y690" s="185"/>
      <c r="Z690" s="185"/>
      <c r="AA690" s="185"/>
      <c r="AB690" s="185"/>
      <c r="AC690" s="185"/>
      <c r="AD690" s="185"/>
      <c r="AE690" s="185"/>
      <c r="AF690" s="185"/>
      <c r="AG690" s="185"/>
      <c r="AH690" s="185"/>
      <c r="AI690" s="185"/>
    </row>
    <row r="691" spans="2:35" ht="24" customHeight="1">
      <c r="B691" s="228" t="s">
        <v>3000</v>
      </c>
      <c r="C691" s="229" t="s">
        <v>346</v>
      </c>
      <c r="D691" s="242" t="s">
        <v>3001</v>
      </c>
      <c r="E691" s="229" t="s">
        <v>358</v>
      </c>
      <c r="F691" s="229" t="s">
        <v>2056</v>
      </c>
      <c r="G691" s="227" t="s">
        <v>3002</v>
      </c>
      <c r="H691" s="223" t="s">
        <v>506</v>
      </c>
      <c r="I691" s="207" t="s">
        <v>64</v>
      </c>
      <c r="J691" s="207" t="s">
        <v>64</v>
      </c>
      <c r="K691" s="207">
        <v>0</v>
      </c>
      <c r="L691" s="246">
        <v>0</v>
      </c>
      <c r="M691" s="185"/>
      <c r="N691" s="185"/>
      <c r="O691" s="185"/>
      <c r="P691" s="185"/>
      <c r="Q691" s="185"/>
      <c r="R691" s="185"/>
      <c r="S691" s="185"/>
      <c r="T691" s="185"/>
      <c r="U691" s="185"/>
      <c r="V691" s="185"/>
      <c r="W691" s="185"/>
      <c r="X691" s="185"/>
      <c r="Y691" s="185"/>
      <c r="Z691" s="185"/>
      <c r="AA691" s="185"/>
      <c r="AB691" s="185"/>
      <c r="AC691" s="185"/>
      <c r="AD691" s="185"/>
      <c r="AE691" s="185"/>
      <c r="AF691" s="185"/>
      <c r="AG691" s="185"/>
      <c r="AH691" s="185"/>
      <c r="AI691" s="185"/>
    </row>
    <row r="692" spans="2:35" ht="24" customHeight="1">
      <c r="B692" s="228" t="s">
        <v>3003</v>
      </c>
      <c r="C692" s="229" t="s">
        <v>346</v>
      </c>
      <c r="D692" s="242" t="s">
        <v>2658</v>
      </c>
      <c r="E692" s="229" t="s">
        <v>1036</v>
      </c>
      <c r="F692" s="229" t="s">
        <v>742</v>
      </c>
      <c r="G692" s="227" t="s">
        <v>3004</v>
      </c>
      <c r="H692" s="223" t="s">
        <v>506</v>
      </c>
      <c r="I692" s="207" t="s">
        <v>64</v>
      </c>
      <c r="J692" s="207" t="s">
        <v>64</v>
      </c>
      <c r="K692" s="207">
        <v>0</v>
      </c>
      <c r="L692" s="246">
        <v>0</v>
      </c>
      <c r="M692" s="185"/>
      <c r="N692" s="185"/>
      <c r="O692" s="185"/>
      <c r="P692" s="185"/>
      <c r="Q692" s="185"/>
      <c r="R692" s="185"/>
      <c r="S692" s="185"/>
      <c r="T692" s="185"/>
      <c r="U692" s="185"/>
      <c r="V692" s="185"/>
      <c r="W692" s="185"/>
      <c r="X692" s="185"/>
      <c r="Y692" s="185"/>
      <c r="Z692" s="185"/>
      <c r="AA692" s="185"/>
      <c r="AB692" s="185"/>
      <c r="AC692" s="185"/>
      <c r="AD692" s="185"/>
      <c r="AE692" s="185"/>
      <c r="AF692" s="185"/>
      <c r="AG692" s="185"/>
      <c r="AH692" s="185"/>
      <c r="AI692" s="185"/>
    </row>
    <row r="693" spans="2:35" ht="24" customHeight="1">
      <c r="B693" s="207" t="s">
        <v>3005</v>
      </c>
      <c r="C693" s="207" t="s">
        <v>346</v>
      </c>
      <c r="D693" s="208" t="s">
        <v>3006</v>
      </c>
      <c r="E693" s="207" t="s">
        <v>348</v>
      </c>
      <c r="F693" s="207" t="s">
        <v>572</v>
      </c>
      <c r="G693" s="233" t="s">
        <v>3007</v>
      </c>
      <c r="H693" s="233" t="s">
        <v>3008</v>
      </c>
      <c r="I693" s="207" t="s">
        <v>64</v>
      </c>
      <c r="J693" s="207" t="s">
        <v>64</v>
      </c>
      <c r="K693" s="207">
        <v>-1842.5932446071872</v>
      </c>
      <c r="L693" s="246">
        <v>-1.8425932446071872E-3</v>
      </c>
      <c r="M693" s="185"/>
      <c r="N693" s="185"/>
      <c r="O693" s="185"/>
      <c r="P693" s="185"/>
      <c r="Q693" s="185"/>
      <c r="R693" s="185"/>
      <c r="S693" s="185"/>
      <c r="T693" s="185"/>
      <c r="U693" s="185"/>
      <c r="V693" s="185"/>
      <c r="W693" s="185"/>
      <c r="X693" s="185"/>
      <c r="Y693" s="185"/>
      <c r="Z693" s="185"/>
      <c r="AA693" s="185"/>
      <c r="AB693" s="185"/>
      <c r="AC693" s="185"/>
      <c r="AD693" s="185"/>
      <c r="AE693" s="185"/>
      <c r="AF693" s="185"/>
      <c r="AG693" s="185"/>
      <c r="AH693" s="185"/>
      <c r="AI693" s="185"/>
    </row>
    <row r="694" spans="2:35" ht="24" customHeight="1">
      <c r="B694" s="241" t="s">
        <v>3009</v>
      </c>
      <c r="C694" s="229" t="s">
        <v>346</v>
      </c>
      <c r="D694" s="242" t="s">
        <v>3010</v>
      </c>
      <c r="E694" s="229" t="s">
        <v>1036</v>
      </c>
      <c r="F694" s="229"/>
      <c r="G694" s="227" t="s">
        <v>3011</v>
      </c>
      <c r="H694" s="227" t="s">
        <v>3012</v>
      </c>
      <c r="I694" s="207" t="s">
        <v>64</v>
      </c>
      <c r="J694" s="207" t="s">
        <v>64</v>
      </c>
      <c r="K694" s="207">
        <v>-24809.919113677435</v>
      </c>
      <c r="L694" s="246">
        <v>-2.4809919113677435E-2</v>
      </c>
      <c r="M694" s="185"/>
      <c r="N694" s="185"/>
      <c r="O694" s="185"/>
      <c r="P694" s="185"/>
      <c r="Q694" s="185"/>
      <c r="R694" s="185"/>
      <c r="S694" s="185"/>
      <c r="T694" s="185"/>
      <c r="U694" s="185"/>
      <c r="V694" s="185"/>
      <c r="W694" s="185"/>
      <c r="X694" s="185"/>
      <c r="Y694" s="185"/>
      <c r="Z694" s="185"/>
      <c r="AA694" s="185"/>
      <c r="AB694" s="185"/>
      <c r="AC694" s="185"/>
      <c r="AD694" s="185"/>
      <c r="AE694" s="185"/>
      <c r="AF694" s="185"/>
      <c r="AG694" s="185"/>
      <c r="AH694" s="185"/>
      <c r="AI694" s="185"/>
    </row>
    <row r="695" spans="2:35" ht="24" customHeight="1">
      <c r="B695" s="207" t="s">
        <v>3013</v>
      </c>
      <c r="C695" s="229" t="s">
        <v>346</v>
      </c>
      <c r="D695" s="242" t="s">
        <v>3014</v>
      </c>
      <c r="E695" s="229" t="s">
        <v>358</v>
      </c>
      <c r="F695" s="229" t="s">
        <v>2056</v>
      </c>
      <c r="G695" s="227" t="s">
        <v>3015</v>
      </c>
      <c r="H695" s="227" t="s">
        <v>3016</v>
      </c>
      <c r="I695" s="207" t="s">
        <v>64</v>
      </c>
      <c r="J695" s="207" t="s">
        <v>64</v>
      </c>
      <c r="K695" s="207">
        <v>0</v>
      </c>
      <c r="L695" s="246">
        <v>0</v>
      </c>
      <c r="M695" s="185"/>
      <c r="N695" s="185"/>
      <c r="O695" s="185"/>
      <c r="P695" s="185"/>
      <c r="Q695" s="185"/>
      <c r="R695" s="185"/>
      <c r="S695" s="185"/>
      <c r="T695" s="185"/>
      <c r="U695" s="185"/>
      <c r="V695" s="185"/>
      <c r="W695" s="185"/>
      <c r="X695" s="185"/>
      <c r="Y695" s="185"/>
      <c r="Z695" s="185"/>
      <c r="AA695" s="185"/>
      <c r="AB695" s="185"/>
      <c r="AC695" s="185"/>
      <c r="AD695" s="185"/>
      <c r="AE695" s="185"/>
      <c r="AF695" s="185"/>
      <c r="AG695" s="185"/>
      <c r="AH695" s="185"/>
      <c r="AI695" s="185"/>
    </row>
    <row r="696" spans="2:35" ht="24" customHeight="1">
      <c r="B696" s="241" t="s">
        <v>3017</v>
      </c>
      <c r="C696" s="229" t="s">
        <v>346</v>
      </c>
      <c r="D696" s="242" t="s">
        <v>3018</v>
      </c>
      <c r="E696" s="229" t="s">
        <v>2786</v>
      </c>
      <c r="F696" s="229"/>
      <c r="G696" s="227" t="s">
        <v>3019</v>
      </c>
      <c r="H696" s="223" t="s">
        <v>506</v>
      </c>
      <c r="I696" s="207" t="s">
        <v>64</v>
      </c>
      <c r="J696" s="207" t="s">
        <v>64</v>
      </c>
      <c r="K696" s="207">
        <v>0</v>
      </c>
      <c r="L696" s="246">
        <v>0</v>
      </c>
      <c r="M696" s="185"/>
      <c r="N696" s="185"/>
      <c r="O696" s="185"/>
      <c r="P696" s="185"/>
      <c r="Q696" s="185"/>
      <c r="R696" s="185"/>
      <c r="S696" s="185"/>
      <c r="T696" s="185"/>
      <c r="U696" s="185"/>
      <c r="V696" s="185"/>
      <c r="W696" s="185"/>
      <c r="X696" s="185"/>
      <c r="Y696" s="185"/>
      <c r="Z696" s="185"/>
      <c r="AA696" s="185"/>
      <c r="AB696" s="185"/>
      <c r="AC696" s="185"/>
      <c r="AD696" s="185"/>
      <c r="AE696" s="185"/>
      <c r="AF696" s="185"/>
      <c r="AG696" s="185"/>
      <c r="AH696" s="185"/>
      <c r="AI696" s="185"/>
    </row>
    <row r="697" spans="2:35" ht="24" customHeight="1">
      <c r="B697" s="241" t="s">
        <v>3020</v>
      </c>
      <c r="C697" s="229" t="s">
        <v>346</v>
      </c>
      <c r="D697" s="242" t="s">
        <v>3021</v>
      </c>
      <c r="E697" s="229" t="s">
        <v>358</v>
      </c>
      <c r="F697" s="229" t="s">
        <v>3022</v>
      </c>
      <c r="G697" s="227" t="s">
        <v>3023</v>
      </c>
      <c r="H697" s="223" t="s">
        <v>506</v>
      </c>
      <c r="I697" s="207" t="s">
        <v>64</v>
      </c>
      <c r="J697" s="207" t="s">
        <v>64</v>
      </c>
      <c r="K697" s="207">
        <v>0</v>
      </c>
      <c r="L697" s="246">
        <v>0</v>
      </c>
      <c r="M697" s="185"/>
      <c r="N697" s="185"/>
      <c r="O697" s="185"/>
      <c r="P697" s="185"/>
      <c r="Q697" s="185"/>
      <c r="R697" s="185"/>
      <c r="S697" s="185"/>
      <c r="T697" s="185"/>
      <c r="U697" s="185"/>
      <c r="V697" s="185"/>
      <c r="W697" s="185"/>
      <c r="X697" s="185"/>
      <c r="Y697" s="185"/>
      <c r="Z697" s="185"/>
      <c r="AA697" s="185"/>
      <c r="AB697" s="185"/>
      <c r="AC697" s="185"/>
      <c r="AD697" s="185"/>
      <c r="AE697" s="185"/>
      <c r="AF697" s="185"/>
      <c r="AG697" s="185"/>
      <c r="AH697" s="185"/>
      <c r="AI697" s="185"/>
    </row>
    <row r="698" spans="2:35" ht="24" customHeight="1">
      <c r="B698" s="241" t="s">
        <v>3024</v>
      </c>
      <c r="C698" s="229" t="s">
        <v>346</v>
      </c>
      <c r="D698" s="242" t="s">
        <v>3025</v>
      </c>
      <c r="E698" s="229" t="s">
        <v>358</v>
      </c>
      <c r="F698" s="229" t="s">
        <v>2056</v>
      </c>
      <c r="G698" s="227" t="s">
        <v>3026</v>
      </c>
      <c r="H698" s="223" t="s">
        <v>506</v>
      </c>
      <c r="I698" s="207" t="s">
        <v>64</v>
      </c>
      <c r="J698" s="207" t="s">
        <v>64</v>
      </c>
      <c r="K698" s="207">
        <v>0</v>
      </c>
      <c r="L698" s="246">
        <v>0</v>
      </c>
      <c r="M698" s="185"/>
      <c r="N698" s="185"/>
      <c r="O698" s="185"/>
      <c r="P698" s="185"/>
      <c r="Q698" s="185"/>
      <c r="R698" s="185"/>
      <c r="S698" s="185"/>
      <c r="T698" s="185"/>
      <c r="U698" s="185"/>
      <c r="V698" s="185"/>
      <c r="W698" s="185"/>
      <c r="X698" s="185"/>
      <c r="Y698" s="185"/>
      <c r="Z698" s="185"/>
      <c r="AA698" s="185"/>
      <c r="AB698" s="185"/>
      <c r="AC698" s="185"/>
      <c r="AD698" s="185"/>
      <c r="AE698" s="185"/>
      <c r="AF698" s="185"/>
      <c r="AG698" s="185"/>
      <c r="AH698" s="185"/>
      <c r="AI698" s="185"/>
    </row>
    <row r="699" spans="2:35" ht="24" customHeight="1">
      <c r="B699" s="241" t="s">
        <v>3027</v>
      </c>
      <c r="C699" s="229" t="s">
        <v>346</v>
      </c>
      <c r="D699" s="242" t="s">
        <v>3028</v>
      </c>
      <c r="E699" s="229" t="s">
        <v>358</v>
      </c>
      <c r="F699" s="229" t="s">
        <v>396</v>
      </c>
      <c r="G699" s="227" t="s">
        <v>3029</v>
      </c>
      <c r="H699" s="227" t="s">
        <v>1206</v>
      </c>
      <c r="I699" s="207" t="s">
        <v>64</v>
      </c>
      <c r="J699" s="207" t="s">
        <v>64</v>
      </c>
      <c r="K699" s="207">
        <v>0</v>
      </c>
      <c r="L699" s="246">
        <v>0</v>
      </c>
      <c r="M699" s="185"/>
      <c r="N699" s="185"/>
      <c r="O699" s="185"/>
      <c r="P699" s="185"/>
      <c r="Q699" s="185"/>
      <c r="R699" s="185"/>
      <c r="S699" s="185"/>
      <c r="T699" s="185"/>
      <c r="U699" s="185"/>
      <c r="V699" s="185"/>
      <c r="W699" s="185"/>
      <c r="X699" s="185"/>
      <c r="Y699" s="185"/>
      <c r="Z699" s="185"/>
      <c r="AA699" s="185"/>
      <c r="AB699" s="185"/>
      <c r="AC699" s="185"/>
      <c r="AD699" s="185"/>
      <c r="AE699" s="185"/>
      <c r="AF699" s="185"/>
      <c r="AG699" s="185"/>
      <c r="AH699" s="185"/>
      <c r="AI699" s="185"/>
    </row>
    <row r="700" spans="2:35" ht="24" customHeight="1">
      <c r="B700" s="241" t="s">
        <v>3030</v>
      </c>
      <c r="C700" s="229" t="s">
        <v>346</v>
      </c>
      <c r="D700" s="242" t="s">
        <v>3031</v>
      </c>
      <c r="E700" s="229" t="s">
        <v>358</v>
      </c>
      <c r="F700" s="229" t="s">
        <v>2056</v>
      </c>
      <c r="G700" s="227" t="s">
        <v>3032</v>
      </c>
      <c r="H700" s="223" t="s">
        <v>506</v>
      </c>
      <c r="I700" s="207" t="s">
        <v>64</v>
      </c>
      <c r="J700" s="207" t="s">
        <v>64</v>
      </c>
      <c r="K700" s="207">
        <v>0</v>
      </c>
      <c r="L700" s="246">
        <v>0</v>
      </c>
      <c r="M700" s="185"/>
      <c r="N700" s="185"/>
      <c r="O700" s="185"/>
      <c r="P700" s="185"/>
      <c r="Q700" s="185"/>
      <c r="R700" s="185"/>
      <c r="S700" s="185"/>
      <c r="T700" s="185"/>
      <c r="U700" s="185"/>
      <c r="V700" s="185"/>
      <c r="W700" s="185"/>
      <c r="X700" s="185"/>
      <c r="Y700" s="185"/>
      <c r="Z700" s="185"/>
      <c r="AA700" s="185"/>
      <c r="AB700" s="185"/>
      <c r="AC700" s="185"/>
      <c r="AD700" s="185"/>
      <c r="AE700" s="185"/>
      <c r="AF700" s="185"/>
      <c r="AG700" s="185"/>
      <c r="AH700" s="185"/>
      <c r="AI700" s="185"/>
    </row>
    <row r="701" spans="2:35" ht="24" customHeight="1">
      <c r="B701" s="241" t="s">
        <v>3033</v>
      </c>
      <c r="C701" s="229" t="s">
        <v>346</v>
      </c>
      <c r="D701" s="242" t="s">
        <v>2766</v>
      </c>
      <c r="E701" s="229" t="s">
        <v>358</v>
      </c>
      <c r="F701" s="229" t="s">
        <v>2056</v>
      </c>
      <c r="G701" s="227" t="s">
        <v>2767</v>
      </c>
      <c r="H701" s="227" t="s">
        <v>2768</v>
      </c>
      <c r="I701" s="207" t="s">
        <v>64</v>
      </c>
      <c r="J701" s="207" t="s">
        <v>64</v>
      </c>
      <c r="K701" s="207">
        <v>0</v>
      </c>
      <c r="L701" s="246">
        <v>0</v>
      </c>
      <c r="M701" s="185"/>
      <c r="N701" s="185"/>
      <c r="O701" s="185"/>
      <c r="P701" s="185"/>
      <c r="Q701" s="185"/>
      <c r="R701" s="185"/>
      <c r="S701" s="185"/>
      <c r="T701" s="185"/>
      <c r="U701" s="185"/>
      <c r="V701" s="185"/>
      <c r="W701" s="185"/>
      <c r="X701" s="185"/>
      <c r="Y701" s="185"/>
      <c r="Z701" s="185"/>
      <c r="AA701" s="185"/>
      <c r="AB701" s="185"/>
      <c r="AC701" s="185"/>
      <c r="AD701" s="185"/>
      <c r="AE701" s="185"/>
      <c r="AF701" s="185"/>
      <c r="AG701" s="185"/>
      <c r="AH701" s="185"/>
      <c r="AI701" s="185"/>
    </row>
    <row r="702" spans="2:35" ht="24" customHeight="1">
      <c r="B702" s="241" t="s">
        <v>3034</v>
      </c>
      <c r="C702" s="229" t="s">
        <v>346</v>
      </c>
      <c r="D702" s="242" t="s">
        <v>3035</v>
      </c>
      <c r="E702" s="229" t="s">
        <v>358</v>
      </c>
      <c r="F702" s="229" t="s">
        <v>424</v>
      </c>
      <c r="G702" s="227" t="s">
        <v>3036</v>
      </c>
      <c r="H702" s="223" t="s">
        <v>506</v>
      </c>
      <c r="I702" s="207" t="s">
        <v>64</v>
      </c>
      <c r="J702" s="207" t="s">
        <v>64</v>
      </c>
      <c r="K702" s="207">
        <v>0</v>
      </c>
      <c r="L702" s="246">
        <v>0</v>
      </c>
      <c r="M702" s="185"/>
      <c r="N702" s="185"/>
      <c r="O702" s="185"/>
      <c r="P702" s="185"/>
      <c r="Q702" s="185"/>
      <c r="R702" s="185"/>
      <c r="S702" s="185"/>
      <c r="T702" s="185"/>
      <c r="U702" s="185"/>
      <c r="V702" s="185"/>
      <c r="W702" s="185"/>
      <c r="X702" s="185"/>
      <c r="Y702" s="185"/>
      <c r="Z702" s="185"/>
      <c r="AA702" s="185"/>
      <c r="AB702" s="185"/>
      <c r="AC702" s="185"/>
      <c r="AD702" s="185"/>
      <c r="AE702" s="185"/>
      <c r="AF702" s="185"/>
      <c r="AG702" s="185"/>
      <c r="AH702" s="185"/>
      <c r="AI702" s="185"/>
    </row>
    <row r="703" spans="2:35" ht="24" customHeight="1">
      <c r="B703" s="241" t="s">
        <v>3037</v>
      </c>
      <c r="C703" s="229" t="s">
        <v>346</v>
      </c>
      <c r="D703" s="242" t="s">
        <v>3038</v>
      </c>
      <c r="E703" s="229" t="s">
        <v>1036</v>
      </c>
      <c r="F703" s="229"/>
      <c r="G703" s="227" t="s">
        <v>3039</v>
      </c>
      <c r="H703" s="223" t="s">
        <v>506</v>
      </c>
      <c r="I703" s="207" t="s">
        <v>64</v>
      </c>
      <c r="J703" s="207" t="s">
        <v>64</v>
      </c>
      <c r="K703" s="207">
        <v>0</v>
      </c>
      <c r="L703" s="246">
        <v>0</v>
      </c>
      <c r="M703" s="185"/>
      <c r="N703" s="185"/>
      <c r="O703" s="185"/>
      <c r="P703" s="185"/>
      <c r="Q703" s="185"/>
      <c r="R703" s="185"/>
      <c r="S703" s="185"/>
      <c r="T703" s="185"/>
      <c r="U703" s="185"/>
      <c r="V703" s="185"/>
      <c r="W703" s="185"/>
      <c r="X703" s="185"/>
      <c r="Y703" s="185"/>
      <c r="Z703" s="185"/>
      <c r="AA703" s="185"/>
      <c r="AB703" s="185"/>
      <c r="AC703" s="185"/>
      <c r="AD703" s="185"/>
      <c r="AE703" s="185"/>
      <c r="AF703" s="185"/>
      <c r="AG703" s="185"/>
      <c r="AH703" s="185"/>
      <c r="AI703" s="185"/>
    </row>
    <row r="704" spans="2:35" ht="24" customHeight="1">
      <c r="B704" s="241" t="s">
        <v>3040</v>
      </c>
      <c r="C704" s="229" t="s">
        <v>346</v>
      </c>
      <c r="D704" s="242" t="s">
        <v>3041</v>
      </c>
      <c r="E704" s="229" t="s">
        <v>358</v>
      </c>
      <c r="F704" s="229" t="s">
        <v>2457</v>
      </c>
      <c r="G704" s="227" t="s">
        <v>3042</v>
      </c>
      <c r="H704" s="223" t="s">
        <v>506</v>
      </c>
      <c r="I704" s="207" t="s">
        <v>64</v>
      </c>
      <c r="J704" s="207" t="s">
        <v>64</v>
      </c>
      <c r="K704" s="207">
        <v>0</v>
      </c>
      <c r="L704" s="246">
        <v>0</v>
      </c>
      <c r="M704" s="185"/>
      <c r="N704" s="185"/>
      <c r="O704" s="185"/>
      <c r="P704" s="185"/>
      <c r="Q704" s="185"/>
      <c r="R704" s="185"/>
      <c r="S704" s="185"/>
      <c r="T704" s="185"/>
      <c r="U704" s="185"/>
      <c r="V704" s="185"/>
      <c r="W704" s="185"/>
      <c r="X704" s="185"/>
      <c r="Y704" s="185"/>
      <c r="Z704" s="185"/>
      <c r="AA704" s="185"/>
      <c r="AB704" s="185"/>
      <c r="AC704" s="185"/>
      <c r="AD704" s="185"/>
      <c r="AE704" s="185"/>
      <c r="AF704" s="185"/>
      <c r="AG704" s="185"/>
      <c r="AH704" s="185"/>
      <c r="AI704" s="185"/>
    </row>
    <row r="705" spans="2:35" ht="24" customHeight="1">
      <c r="B705" s="241" t="s">
        <v>3043</v>
      </c>
      <c r="C705" s="229" t="s">
        <v>346</v>
      </c>
      <c r="D705" s="242" t="s">
        <v>3044</v>
      </c>
      <c r="E705" s="229" t="s">
        <v>358</v>
      </c>
      <c r="F705" s="229" t="s">
        <v>3045</v>
      </c>
      <c r="G705" s="227" t="s">
        <v>3046</v>
      </c>
      <c r="H705" s="227" t="s">
        <v>3047</v>
      </c>
      <c r="I705" s="207" t="s">
        <v>64</v>
      </c>
      <c r="J705" s="207" t="s">
        <v>64</v>
      </c>
      <c r="K705" s="207">
        <v>0</v>
      </c>
      <c r="L705" s="246">
        <v>0</v>
      </c>
      <c r="M705" s="185"/>
      <c r="N705" s="185"/>
      <c r="O705" s="185"/>
      <c r="P705" s="185"/>
      <c r="Q705" s="185"/>
      <c r="R705" s="185"/>
      <c r="S705" s="185"/>
      <c r="T705" s="185"/>
      <c r="U705" s="185"/>
      <c r="V705" s="185"/>
      <c r="W705" s="185"/>
      <c r="X705" s="185"/>
      <c r="Y705" s="185"/>
      <c r="Z705" s="185"/>
      <c r="AA705" s="185"/>
      <c r="AB705" s="185"/>
      <c r="AC705" s="185"/>
      <c r="AD705" s="185"/>
      <c r="AE705" s="185"/>
      <c r="AF705" s="185"/>
      <c r="AG705" s="185"/>
      <c r="AH705" s="185"/>
      <c r="AI705" s="185"/>
    </row>
    <row r="706" spans="2:35" ht="24" customHeight="1">
      <c r="B706" s="241" t="s">
        <v>3048</v>
      </c>
      <c r="C706" s="229" t="s">
        <v>346</v>
      </c>
      <c r="D706" s="242" t="s">
        <v>3049</v>
      </c>
      <c r="E706" s="229" t="s">
        <v>1036</v>
      </c>
      <c r="F706" s="229"/>
      <c r="G706" s="227" t="s">
        <v>3050</v>
      </c>
      <c r="H706" s="227" t="s">
        <v>3051</v>
      </c>
      <c r="I706" s="207" t="s">
        <v>64</v>
      </c>
      <c r="J706" s="207" t="s">
        <v>64</v>
      </c>
      <c r="K706" s="207">
        <v>0</v>
      </c>
      <c r="L706" s="246">
        <v>0</v>
      </c>
      <c r="M706" s="185"/>
      <c r="N706" s="185"/>
      <c r="O706" s="185"/>
      <c r="P706" s="185"/>
      <c r="Q706" s="185"/>
      <c r="R706" s="185"/>
      <c r="S706" s="185"/>
      <c r="T706" s="185"/>
      <c r="U706" s="185"/>
      <c r="V706" s="185"/>
      <c r="W706" s="185"/>
      <c r="X706" s="185"/>
      <c r="Y706" s="185"/>
      <c r="Z706" s="185"/>
      <c r="AA706" s="185"/>
      <c r="AB706" s="185"/>
      <c r="AC706" s="185"/>
      <c r="AD706" s="185"/>
      <c r="AE706" s="185"/>
      <c r="AF706" s="185"/>
      <c r="AG706" s="185"/>
      <c r="AH706" s="185"/>
      <c r="AI706" s="185"/>
    </row>
    <row r="707" spans="2:35" ht="24" customHeight="1">
      <c r="B707" s="241" t="s">
        <v>3052</v>
      </c>
      <c r="C707" s="229" t="s">
        <v>346</v>
      </c>
      <c r="D707" s="242" t="s">
        <v>2856</v>
      </c>
      <c r="E707" s="229" t="s">
        <v>348</v>
      </c>
      <c r="F707" s="229" t="s">
        <v>84</v>
      </c>
      <c r="G707" s="227" t="s">
        <v>2857</v>
      </c>
      <c r="H707" s="227" t="s">
        <v>2858</v>
      </c>
      <c r="I707" s="207" t="s">
        <v>64</v>
      </c>
      <c r="J707" s="207" t="s">
        <v>64</v>
      </c>
      <c r="K707" s="207">
        <v>0</v>
      </c>
      <c r="L707" s="246">
        <v>0</v>
      </c>
      <c r="M707" s="185"/>
      <c r="N707" s="185"/>
      <c r="O707" s="185"/>
      <c r="P707" s="185"/>
      <c r="Q707" s="185"/>
      <c r="R707" s="185"/>
      <c r="S707" s="185"/>
      <c r="T707" s="185"/>
      <c r="U707" s="185"/>
      <c r="V707" s="185"/>
      <c r="W707" s="185"/>
      <c r="X707" s="185"/>
      <c r="Y707" s="185"/>
      <c r="Z707" s="185"/>
      <c r="AA707" s="185"/>
      <c r="AB707" s="185"/>
      <c r="AC707" s="185"/>
      <c r="AD707" s="185"/>
      <c r="AE707" s="185"/>
      <c r="AF707" s="185"/>
      <c r="AG707" s="185"/>
      <c r="AH707" s="185"/>
      <c r="AI707" s="185"/>
    </row>
    <row r="708" spans="2:35" ht="24" customHeight="1">
      <c r="B708" s="241" t="s">
        <v>3053</v>
      </c>
      <c r="C708" s="229" t="s">
        <v>346</v>
      </c>
      <c r="D708" s="242" t="s">
        <v>3054</v>
      </c>
      <c r="E708" s="229" t="s">
        <v>3055</v>
      </c>
      <c r="F708" s="229"/>
      <c r="G708" s="227" t="s">
        <v>3056</v>
      </c>
      <c r="H708" s="223" t="s">
        <v>506</v>
      </c>
      <c r="I708" s="207" t="s">
        <v>64</v>
      </c>
      <c r="J708" s="207" t="s">
        <v>64</v>
      </c>
      <c r="K708" s="207">
        <v>0</v>
      </c>
      <c r="L708" s="246">
        <v>0</v>
      </c>
      <c r="M708" s="185"/>
      <c r="N708" s="185"/>
      <c r="O708" s="185"/>
      <c r="P708" s="185"/>
      <c r="Q708" s="185"/>
      <c r="R708" s="185"/>
      <c r="S708" s="185"/>
      <c r="T708" s="185"/>
      <c r="U708" s="185"/>
      <c r="V708" s="185"/>
      <c r="W708" s="185"/>
      <c r="X708" s="185"/>
      <c r="Y708" s="185"/>
      <c r="Z708" s="185"/>
      <c r="AA708" s="185"/>
      <c r="AB708" s="185"/>
      <c r="AC708" s="185"/>
      <c r="AD708" s="185"/>
      <c r="AE708" s="185"/>
      <c r="AF708" s="185"/>
      <c r="AG708" s="185"/>
      <c r="AH708" s="185"/>
      <c r="AI708" s="185"/>
    </row>
    <row r="709" spans="2:35" ht="24" customHeight="1">
      <c r="B709" s="241" t="s">
        <v>3057</v>
      </c>
      <c r="C709" s="229" t="s">
        <v>346</v>
      </c>
      <c r="D709" s="242" t="s">
        <v>3058</v>
      </c>
      <c r="E709" s="229" t="s">
        <v>2786</v>
      </c>
      <c r="F709" s="229"/>
      <c r="G709" s="227" t="s">
        <v>3059</v>
      </c>
      <c r="H709" s="223" t="s">
        <v>506</v>
      </c>
      <c r="I709" s="207" t="s">
        <v>64</v>
      </c>
      <c r="J709" s="207" t="s">
        <v>64</v>
      </c>
      <c r="K709" s="207">
        <v>0</v>
      </c>
      <c r="L709" s="246">
        <v>0</v>
      </c>
      <c r="M709" s="185"/>
      <c r="N709" s="185"/>
      <c r="O709" s="185"/>
      <c r="P709" s="185"/>
      <c r="Q709" s="185"/>
      <c r="R709" s="185"/>
      <c r="S709" s="185"/>
      <c r="T709" s="185"/>
      <c r="U709" s="185"/>
      <c r="V709" s="185"/>
      <c r="W709" s="185"/>
      <c r="X709" s="185"/>
      <c r="Y709" s="185"/>
      <c r="Z709" s="185"/>
      <c r="AA709" s="185"/>
      <c r="AB709" s="185"/>
      <c r="AC709" s="185"/>
      <c r="AD709" s="185"/>
      <c r="AE709" s="185"/>
      <c r="AF709" s="185"/>
      <c r="AG709" s="185"/>
      <c r="AH709" s="185"/>
      <c r="AI709" s="185"/>
    </row>
    <row r="710" spans="2:35" ht="24" customHeight="1">
      <c r="B710" s="241" t="s">
        <v>3060</v>
      </c>
      <c r="C710" s="229" t="s">
        <v>346</v>
      </c>
      <c r="D710" s="242" t="s">
        <v>3061</v>
      </c>
      <c r="E710" s="229" t="s">
        <v>2786</v>
      </c>
      <c r="F710" s="229"/>
      <c r="G710" s="227" t="s">
        <v>3062</v>
      </c>
      <c r="H710" s="223" t="s">
        <v>506</v>
      </c>
      <c r="I710" s="207" t="s">
        <v>64</v>
      </c>
      <c r="J710" s="207" t="s">
        <v>64</v>
      </c>
      <c r="K710" s="207">
        <v>0</v>
      </c>
      <c r="L710" s="246">
        <v>0</v>
      </c>
      <c r="M710" s="185"/>
      <c r="N710" s="185"/>
      <c r="O710" s="185"/>
      <c r="P710" s="185"/>
      <c r="Q710" s="185"/>
      <c r="R710" s="185"/>
      <c r="S710" s="185"/>
      <c r="T710" s="185"/>
      <c r="U710" s="185"/>
      <c r="V710" s="185"/>
      <c r="W710" s="185"/>
      <c r="X710" s="185"/>
      <c r="Y710" s="185"/>
      <c r="Z710" s="185"/>
      <c r="AA710" s="185"/>
      <c r="AB710" s="185"/>
      <c r="AC710" s="185"/>
      <c r="AD710" s="185"/>
      <c r="AE710" s="185"/>
      <c r="AF710" s="185"/>
      <c r="AG710" s="185"/>
      <c r="AH710" s="185"/>
      <c r="AI710" s="185"/>
    </row>
    <row r="711" spans="2:35" ht="24" customHeight="1">
      <c r="B711" s="207" t="s">
        <v>3063</v>
      </c>
      <c r="C711" s="229" t="s">
        <v>346</v>
      </c>
      <c r="D711" s="242" t="s">
        <v>3064</v>
      </c>
      <c r="E711" s="229" t="s">
        <v>358</v>
      </c>
      <c r="F711" s="229" t="s">
        <v>2056</v>
      </c>
      <c r="G711" s="227" t="s">
        <v>3065</v>
      </c>
      <c r="H711" s="223" t="s">
        <v>506</v>
      </c>
      <c r="I711" s="207" t="s">
        <v>64</v>
      </c>
      <c r="J711" s="207" t="s">
        <v>64</v>
      </c>
      <c r="K711" s="207">
        <v>0</v>
      </c>
      <c r="L711" s="246">
        <v>0</v>
      </c>
      <c r="M711" s="185"/>
      <c r="N711" s="185"/>
      <c r="O711" s="185"/>
      <c r="P711" s="185"/>
      <c r="Q711" s="185"/>
      <c r="R711" s="185"/>
      <c r="S711" s="185"/>
      <c r="T711" s="185"/>
      <c r="U711" s="185"/>
      <c r="V711" s="185"/>
      <c r="W711" s="185"/>
      <c r="X711" s="185"/>
      <c r="Y711" s="185"/>
      <c r="Z711" s="185"/>
      <c r="AA711" s="185"/>
      <c r="AB711" s="185"/>
      <c r="AC711" s="185"/>
      <c r="AD711" s="185"/>
      <c r="AE711" s="185"/>
      <c r="AF711" s="185"/>
      <c r="AG711" s="185"/>
      <c r="AH711" s="185"/>
      <c r="AI711" s="185"/>
    </row>
    <row r="712" spans="2:35" ht="24" customHeight="1">
      <c r="B712" s="207" t="s">
        <v>3066</v>
      </c>
      <c r="C712" s="229" t="s">
        <v>346</v>
      </c>
      <c r="D712" s="242" t="s">
        <v>3067</v>
      </c>
      <c r="E712" s="229" t="s">
        <v>1036</v>
      </c>
      <c r="F712" s="229" t="s">
        <v>3068</v>
      </c>
      <c r="G712" s="227" t="s">
        <v>3069</v>
      </c>
      <c r="H712" s="227" t="s">
        <v>3070</v>
      </c>
      <c r="I712" s="207" t="s">
        <v>64</v>
      </c>
      <c r="J712" s="207" t="s">
        <v>64</v>
      </c>
      <c r="K712" s="207">
        <v>0</v>
      </c>
      <c r="L712" s="246">
        <v>0</v>
      </c>
      <c r="M712" s="185"/>
      <c r="N712" s="185"/>
      <c r="O712" s="185"/>
      <c r="P712" s="185"/>
      <c r="Q712" s="185"/>
      <c r="R712" s="185"/>
      <c r="S712" s="185"/>
      <c r="T712" s="185"/>
      <c r="U712" s="185"/>
      <c r="V712" s="185"/>
      <c r="W712" s="185"/>
      <c r="X712" s="185"/>
      <c r="Y712" s="185"/>
      <c r="Z712" s="185"/>
      <c r="AA712" s="185"/>
      <c r="AB712" s="185"/>
      <c r="AC712" s="185"/>
      <c r="AD712" s="185"/>
      <c r="AE712" s="185"/>
      <c r="AF712" s="185"/>
      <c r="AG712" s="185"/>
      <c r="AH712" s="185"/>
      <c r="AI712" s="185"/>
    </row>
    <row r="713" spans="2:35" ht="24" customHeight="1">
      <c r="B713" s="207" t="s">
        <v>3071</v>
      </c>
      <c r="C713" s="229" t="s">
        <v>346</v>
      </c>
      <c r="D713" s="242" t="s">
        <v>3072</v>
      </c>
      <c r="E713" s="229" t="s">
        <v>358</v>
      </c>
      <c r="F713" s="229" t="s">
        <v>2056</v>
      </c>
      <c r="G713" s="227" t="s">
        <v>3073</v>
      </c>
      <c r="H713" s="227" t="s">
        <v>3074</v>
      </c>
      <c r="I713" s="207" t="s">
        <v>64</v>
      </c>
      <c r="J713" s="207" t="s">
        <v>64</v>
      </c>
      <c r="K713" s="207">
        <v>0</v>
      </c>
      <c r="L713" s="246">
        <v>0</v>
      </c>
      <c r="M713" s="185"/>
      <c r="N713" s="185"/>
      <c r="O713" s="185"/>
      <c r="P713" s="185"/>
      <c r="Q713" s="185"/>
      <c r="R713" s="185"/>
      <c r="S713" s="185"/>
      <c r="T713" s="185"/>
      <c r="U713" s="185"/>
      <c r="V713" s="185"/>
      <c r="W713" s="185"/>
      <c r="X713" s="185"/>
      <c r="Y713" s="185"/>
      <c r="Z713" s="185"/>
      <c r="AA713" s="185"/>
      <c r="AB713" s="185"/>
      <c r="AC713" s="185"/>
      <c r="AD713" s="185"/>
      <c r="AE713" s="185"/>
      <c r="AF713" s="185"/>
      <c r="AG713" s="185"/>
      <c r="AH713" s="185"/>
      <c r="AI713" s="185"/>
    </row>
    <row r="714" spans="2:35" ht="24" customHeight="1">
      <c r="B714" s="207" t="s">
        <v>3075</v>
      </c>
      <c r="C714" s="229" t="s">
        <v>346</v>
      </c>
      <c r="D714" s="242" t="s">
        <v>3076</v>
      </c>
      <c r="E714" s="229" t="s">
        <v>3077</v>
      </c>
      <c r="F714" s="229"/>
      <c r="G714" s="227" t="s">
        <v>3078</v>
      </c>
      <c r="H714" s="227" t="s">
        <v>3079</v>
      </c>
      <c r="I714" s="207" t="s">
        <v>64</v>
      </c>
      <c r="J714" s="207" t="s">
        <v>64</v>
      </c>
      <c r="K714" s="207">
        <v>0</v>
      </c>
      <c r="L714" s="246">
        <v>0</v>
      </c>
      <c r="M714" s="185"/>
      <c r="N714" s="185"/>
      <c r="O714" s="185"/>
      <c r="P714" s="185"/>
      <c r="Q714" s="185"/>
      <c r="R714" s="185"/>
      <c r="S714" s="185"/>
      <c r="T714" s="185"/>
      <c r="U714" s="185"/>
      <c r="V714" s="185"/>
      <c r="W714" s="185"/>
      <c r="X714" s="185"/>
      <c r="Y714" s="185"/>
      <c r="Z714" s="185"/>
      <c r="AA714" s="185"/>
      <c r="AB714" s="185"/>
      <c r="AC714" s="185"/>
      <c r="AD714" s="185"/>
      <c r="AE714" s="185"/>
      <c r="AF714" s="185"/>
      <c r="AG714" s="185"/>
      <c r="AH714" s="185"/>
      <c r="AI714" s="185"/>
    </row>
    <row r="715" spans="2:35" ht="24" customHeight="1">
      <c r="B715" s="207" t="s">
        <v>3080</v>
      </c>
      <c r="C715" s="229" t="s">
        <v>346</v>
      </c>
      <c r="D715" s="242" t="s">
        <v>3081</v>
      </c>
      <c r="E715" s="229" t="s">
        <v>2782</v>
      </c>
      <c r="F715" s="229"/>
      <c r="G715" s="227" t="s">
        <v>3082</v>
      </c>
      <c r="H715" s="223" t="s">
        <v>506</v>
      </c>
      <c r="I715" s="207" t="s">
        <v>64</v>
      </c>
      <c r="J715" s="207" t="s">
        <v>64</v>
      </c>
      <c r="K715" s="207">
        <v>0</v>
      </c>
      <c r="L715" s="246">
        <v>0</v>
      </c>
      <c r="M715" s="185"/>
      <c r="N715" s="185"/>
      <c r="O715" s="185"/>
      <c r="P715" s="185"/>
      <c r="Q715" s="185"/>
      <c r="R715" s="185"/>
      <c r="S715" s="185"/>
      <c r="T715" s="185"/>
      <c r="U715" s="185"/>
      <c r="V715" s="185"/>
      <c r="W715" s="185"/>
      <c r="X715" s="185"/>
      <c r="Y715" s="185"/>
      <c r="Z715" s="185"/>
      <c r="AA715" s="185"/>
      <c r="AB715" s="185"/>
      <c r="AC715" s="185"/>
      <c r="AD715" s="185"/>
      <c r="AE715" s="185"/>
      <c r="AF715" s="185"/>
      <c r="AG715" s="185"/>
      <c r="AH715" s="185"/>
      <c r="AI715" s="185"/>
    </row>
    <row r="716" spans="2:35" ht="24" customHeight="1">
      <c r="B716" s="207" t="s">
        <v>3083</v>
      </c>
      <c r="C716" s="229" t="s">
        <v>346</v>
      </c>
      <c r="D716" s="242" t="s">
        <v>2993</v>
      </c>
      <c r="E716" s="229" t="s">
        <v>348</v>
      </c>
      <c r="F716" s="229" t="s">
        <v>572</v>
      </c>
      <c r="G716" s="227" t="s">
        <v>2995</v>
      </c>
      <c r="H716" s="223" t="s">
        <v>506</v>
      </c>
      <c r="I716" s="207" t="s">
        <v>64</v>
      </c>
      <c r="J716" s="207" t="s">
        <v>64</v>
      </c>
      <c r="K716" s="207">
        <v>0</v>
      </c>
      <c r="L716" s="246">
        <v>0</v>
      </c>
      <c r="M716" s="185"/>
      <c r="N716" s="185"/>
      <c r="O716" s="185"/>
      <c r="P716" s="185"/>
      <c r="Q716" s="185"/>
      <c r="R716" s="185"/>
      <c r="S716" s="185"/>
      <c r="T716" s="185"/>
      <c r="U716" s="185"/>
      <c r="V716" s="185"/>
      <c r="W716" s="185"/>
      <c r="X716" s="185"/>
      <c r="Y716" s="185"/>
      <c r="Z716" s="185"/>
      <c r="AA716" s="185"/>
      <c r="AB716" s="185"/>
      <c r="AC716" s="185"/>
      <c r="AD716" s="185"/>
      <c r="AE716" s="185"/>
      <c r="AF716" s="185"/>
      <c r="AG716" s="185"/>
      <c r="AH716" s="185"/>
      <c r="AI716" s="185"/>
    </row>
    <row r="717" spans="2:35" ht="24" customHeight="1">
      <c r="B717" s="207" t="s">
        <v>3084</v>
      </c>
      <c r="C717" s="229" t="s">
        <v>346</v>
      </c>
      <c r="D717" s="242" t="s">
        <v>3085</v>
      </c>
      <c r="E717" s="229" t="s">
        <v>3086</v>
      </c>
      <c r="F717" s="229"/>
      <c r="G717" s="227" t="s">
        <v>3087</v>
      </c>
      <c r="H717" s="223" t="s">
        <v>506</v>
      </c>
      <c r="I717" s="207" t="s">
        <v>64</v>
      </c>
      <c r="J717" s="207" t="s">
        <v>64</v>
      </c>
      <c r="K717" s="207">
        <v>0</v>
      </c>
      <c r="L717" s="246">
        <v>0</v>
      </c>
      <c r="M717" s="185"/>
      <c r="N717" s="185"/>
      <c r="O717" s="185"/>
      <c r="P717" s="185"/>
      <c r="Q717" s="185"/>
      <c r="R717" s="185"/>
      <c r="S717" s="185"/>
      <c r="T717" s="185"/>
      <c r="U717" s="185"/>
      <c r="V717" s="185"/>
      <c r="W717" s="185"/>
      <c r="X717" s="185"/>
      <c r="Y717" s="185"/>
      <c r="Z717" s="185"/>
      <c r="AA717" s="185"/>
      <c r="AB717" s="185"/>
      <c r="AC717" s="185"/>
      <c r="AD717" s="185"/>
      <c r="AE717" s="185"/>
      <c r="AF717" s="185"/>
      <c r="AG717" s="185"/>
      <c r="AH717" s="185"/>
      <c r="AI717" s="185"/>
    </row>
    <row r="718" spans="2:35" ht="24" customHeight="1">
      <c r="B718" s="207" t="s">
        <v>3088</v>
      </c>
      <c r="C718" s="229" t="s">
        <v>346</v>
      </c>
      <c r="D718" s="242" t="s">
        <v>3089</v>
      </c>
      <c r="E718" s="229" t="s">
        <v>358</v>
      </c>
      <c r="F718" s="229" t="s">
        <v>1690</v>
      </c>
      <c r="G718" s="227" t="s">
        <v>3090</v>
      </c>
      <c r="H718" s="223" t="s">
        <v>506</v>
      </c>
      <c r="I718" s="207" t="s">
        <v>64</v>
      </c>
      <c r="J718" s="207" t="s">
        <v>64</v>
      </c>
      <c r="K718" s="207">
        <v>0</v>
      </c>
      <c r="L718" s="246">
        <v>0</v>
      </c>
      <c r="M718" s="185"/>
      <c r="N718" s="185"/>
      <c r="O718" s="185"/>
      <c r="P718" s="185"/>
      <c r="Q718" s="185"/>
      <c r="R718" s="185"/>
      <c r="S718" s="185"/>
      <c r="T718" s="185"/>
      <c r="U718" s="185"/>
      <c r="V718" s="185"/>
      <c r="W718" s="185"/>
      <c r="X718" s="185"/>
      <c r="Y718" s="185"/>
      <c r="Z718" s="185"/>
      <c r="AA718" s="185"/>
      <c r="AB718" s="185"/>
      <c r="AC718" s="185"/>
      <c r="AD718" s="185"/>
      <c r="AE718" s="185"/>
      <c r="AF718" s="185"/>
      <c r="AG718" s="185"/>
      <c r="AH718" s="185"/>
      <c r="AI718" s="185"/>
    </row>
    <row r="719" spans="2:35" ht="24" customHeight="1">
      <c r="B719" s="207" t="s">
        <v>3091</v>
      </c>
      <c r="C719" s="229" t="s">
        <v>346</v>
      </c>
      <c r="D719" s="242" t="s">
        <v>2997</v>
      </c>
      <c r="E719" s="229" t="s">
        <v>3086</v>
      </c>
      <c r="F719" s="229"/>
      <c r="G719" s="227" t="s">
        <v>3092</v>
      </c>
      <c r="H719" s="223" t="s">
        <v>506</v>
      </c>
      <c r="I719" s="207" t="s">
        <v>64</v>
      </c>
      <c r="J719" s="207" t="s">
        <v>64</v>
      </c>
      <c r="K719" s="207">
        <v>0</v>
      </c>
      <c r="L719" s="246">
        <v>0</v>
      </c>
      <c r="M719" s="185"/>
      <c r="N719" s="185"/>
      <c r="O719" s="185"/>
      <c r="P719" s="185"/>
      <c r="Q719" s="185"/>
      <c r="R719" s="185"/>
      <c r="S719" s="185"/>
      <c r="T719" s="185"/>
      <c r="U719" s="185"/>
      <c r="V719" s="185"/>
      <c r="W719" s="185"/>
      <c r="X719" s="185"/>
      <c r="Y719" s="185"/>
      <c r="Z719" s="185"/>
      <c r="AA719" s="185"/>
      <c r="AB719" s="185"/>
      <c r="AC719" s="185"/>
      <c r="AD719" s="185"/>
      <c r="AE719" s="185"/>
      <c r="AF719" s="185"/>
      <c r="AG719" s="185"/>
      <c r="AH719" s="185"/>
      <c r="AI719" s="185"/>
    </row>
    <row r="720" spans="2:35" ht="24" customHeight="1">
      <c r="B720" s="243" t="s">
        <v>3093</v>
      </c>
      <c r="C720" s="229" t="s">
        <v>346</v>
      </c>
      <c r="D720" s="242" t="s">
        <v>409</v>
      </c>
      <c r="E720" s="229" t="s">
        <v>358</v>
      </c>
      <c r="F720" s="229" t="s">
        <v>3094</v>
      </c>
      <c r="G720" s="227" t="s">
        <v>3095</v>
      </c>
      <c r="H720" s="223" t="s">
        <v>506</v>
      </c>
      <c r="I720" s="207" t="s">
        <v>64</v>
      </c>
      <c r="J720" s="207" t="s">
        <v>64</v>
      </c>
      <c r="K720" s="207">
        <v>0</v>
      </c>
      <c r="L720" s="246">
        <v>0</v>
      </c>
      <c r="M720" s="185"/>
      <c r="N720" s="185"/>
      <c r="O720" s="185"/>
      <c r="P720" s="185"/>
      <c r="Q720" s="185"/>
      <c r="R720" s="185"/>
      <c r="S720" s="185"/>
      <c r="T720" s="185"/>
      <c r="U720" s="185"/>
      <c r="V720" s="185"/>
      <c r="W720" s="185"/>
      <c r="X720" s="185"/>
      <c r="Y720" s="185"/>
      <c r="Z720" s="185"/>
      <c r="AA720" s="185"/>
      <c r="AB720" s="185"/>
      <c r="AC720" s="185"/>
      <c r="AD720" s="185"/>
      <c r="AE720" s="185"/>
      <c r="AF720" s="185"/>
      <c r="AG720" s="185"/>
      <c r="AH720" s="185"/>
      <c r="AI720" s="185"/>
    </row>
    <row r="721" spans="2:35" ht="24" customHeight="1">
      <c r="B721" s="243" t="s">
        <v>3096</v>
      </c>
      <c r="C721" s="229" t="s">
        <v>346</v>
      </c>
      <c r="D721" s="242" t="s">
        <v>3097</v>
      </c>
      <c r="E721" s="229" t="s">
        <v>358</v>
      </c>
      <c r="F721" s="229" t="s">
        <v>460</v>
      </c>
      <c r="G721" s="227" t="s">
        <v>3098</v>
      </c>
      <c r="H721" s="227" t="s">
        <v>3099</v>
      </c>
      <c r="I721" s="207" t="s">
        <v>64</v>
      </c>
      <c r="J721" s="207" t="s">
        <v>64</v>
      </c>
      <c r="K721" s="207">
        <v>0</v>
      </c>
      <c r="L721" s="246">
        <v>0</v>
      </c>
      <c r="M721" s="185"/>
      <c r="N721" s="185"/>
      <c r="O721" s="185"/>
      <c r="P721" s="185"/>
      <c r="Q721" s="185"/>
      <c r="R721" s="185"/>
      <c r="S721" s="185"/>
      <c r="T721" s="185"/>
      <c r="U721" s="185"/>
      <c r="V721" s="185"/>
      <c r="W721" s="185"/>
      <c r="X721" s="185"/>
      <c r="Y721" s="185"/>
      <c r="Z721" s="185"/>
      <c r="AA721" s="185"/>
      <c r="AB721" s="185"/>
      <c r="AC721" s="185"/>
      <c r="AD721" s="185"/>
      <c r="AE721" s="185"/>
      <c r="AF721" s="185"/>
      <c r="AG721" s="185"/>
      <c r="AH721" s="185"/>
      <c r="AI721" s="185"/>
    </row>
    <row r="722" spans="2:35" ht="24" customHeight="1">
      <c r="B722" s="243" t="s">
        <v>3100</v>
      </c>
      <c r="C722" s="229" t="s">
        <v>346</v>
      </c>
      <c r="D722" s="242" t="s">
        <v>2853</v>
      </c>
      <c r="E722" s="229" t="s">
        <v>3101</v>
      </c>
      <c r="F722" s="229"/>
      <c r="G722" s="227" t="s">
        <v>2854</v>
      </c>
      <c r="H722" s="223" t="s">
        <v>506</v>
      </c>
      <c r="I722" s="207" t="s">
        <v>64</v>
      </c>
      <c r="J722" s="207" t="s">
        <v>64</v>
      </c>
      <c r="K722" s="207">
        <v>0</v>
      </c>
      <c r="L722" s="246">
        <v>0</v>
      </c>
      <c r="M722" s="185"/>
      <c r="N722" s="185"/>
      <c r="O722" s="185"/>
      <c r="P722" s="185"/>
      <c r="Q722" s="185"/>
      <c r="R722" s="185"/>
      <c r="S722" s="185"/>
      <c r="T722" s="185"/>
      <c r="U722" s="185"/>
      <c r="V722" s="185"/>
      <c r="W722" s="185"/>
      <c r="X722" s="185"/>
      <c r="Y722" s="185"/>
      <c r="Z722" s="185"/>
      <c r="AA722" s="185"/>
      <c r="AB722" s="185"/>
      <c r="AC722" s="185"/>
      <c r="AD722" s="185"/>
      <c r="AE722" s="185"/>
      <c r="AF722" s="185"/>
      <c r="AG722" s="185"/>
      <c r="AH722" s="185"/>
      <c r="AI722" s="185"/>
    </row>
    <row r="723" spans="2:35" ht="24" customHeight="1">
      <c r="B723" s="243" t="s">
        <v>3102</v>
      </c>
      <c r="C723" s="229" t="s">
        <v>346</v>
      </c>
      <c r="D723" s="242" t="s">
        <v>3103</v>
      </c>
      <c r="E723" s="229" t="s">
        <v>3086</v>
      </c>
      <c r="F723" s="229"/>
      <c r="G723" s="227" t="s">
        <v>3104</v>
      </c>
      <c r="H723" s="223" t="s">
        <v>506</v>
      </c>
      <c r="I723" s="207" t="s">
        <v>64</v>
      </c>
      <c r="J723" s="207" t="s">
        <v>64</v>
      </c>
      <c r="K723" s="207">
        <v>0</v>
      </c>
      <c r="L723" s="246">
        <v>0</v>
      </c>
      <c r="M723" s="185"/>
      <c r="N723" s="185"/>
      <c r="O723" s="185"/>
      <c r="P723" s="185"/>
      <c r="Q723" s="185"/>
      <c r="R723" s="185"/>
      <c r="S723" s="185"/>
      <c r="T723" s="185"/>
      <c r="U723" s="185"/>
      <c r="V723" s="185"/>
      <c r="W723" s="185"/>
      <c r="X723" s="185"/>
      <c r="Y723" s="185"/>
      <c r="Z723" s="185"/>
      <c r="AA723" s="185"/>
      <c r="AB723" s="185"/>
      <c r="AC723" s="185"/>
      <c r="AD723" s="185"/>
      <c r="AE723" s="185"/>
      <c r="AF723" s="185"/>
      <c r="AG723" s="185"/>
      <c r="AH723" s="185"/>
      <c r="AI723" s="185"/>
    </row>
    <row r="724" spans="2:35" ht="24" customHeight="1">
      <c r="B724" s="243" t="s">
        <v>3105</v>
      </c>
      <c r="C724" s="229" t="s">
        <v>346</v>
      </c>
      <c r="D724" s="242" t="s">
        <v>3106</v>
      </c>
      <c r="E724" s="229" t="s">
        <v>2786</v>
      </c>
      <c r="F724" s="229"/>
      <c r="G724" s="227" t="s">
        <v>3107</v>
      </c>
      <c r="H724" s="223" t="s">
        <v>506</v>
      </c>
      <c r="I724" s="207" t="s">
        <v>64</v>
      </c>
      <c r="J724" s="229" t="s">
        <v>64</v>
      </c>
      <c r="K724" s="229">
        <v>0</v>
      </c>
      <c r="L724" s="247">
        <v>0</v>
      </c>
      <c r="M724" s="185"/>
      <c r="N724" s="185"/>
      <c r="O724" s="185"/>
      <c r="P724" s="185"/>
      <c r="Q724" s="185"/>
      <c r="R724" s="185"/>
      <c r="S724" s="185"/>
      <c r="T724" s="185"/>
      <c r="U724" s="185"/>
      <c r="V724" s="185"/>
      <c r="W724" s="185"/>
      <c r="X724" s="185"/>
      <c r="Y724" s="185"/>
      <c r="Z724" s="185"/>
      <c r="AA724" s="185"/>
      <c r="AB724" s="185"/>
      <c r="AC724" s="185"/>
      <c r="AD724" s="185"/>
      <c r="AE724" s="185"/>
      <c r="AF724" s="185"/>
      <c r="AG724" s="185"/>
      <c r="AH724" s="185"/>
      <c r="AI724" s="185"/>
    </row>
    <row r="725" spans="2:35" ht="24" customHeight="1">
      <c r="B725" s="185"/>
      <c r="C725" s="185"/>
      <c r="D725" s="185"/>
      <c r="E725" s="185"/>
      <c r="F725" s="185"/>
      <c r="G725" s="185"/>
      <c r="H725" s="185"/>
      <c r="I725" s="185"/>
      <c r="J725" s="185"/>
      <c r="K725" s="185"/>
      <c r="L725" s="294"/>
      <c r="M725" s="185"/>
      <c r="N725" s="185"/>
      <c r="O725" s="185"/>
      <c r="P725" s="185"/>
      <c r="Q725" s="185"/>
      <c r="R725" s="185"/>
      <c r="S725" s="185"/>
      <c r="T725" s="185"/>
      <c r="U725" s="185"/>
      <c r="V725" s="185"/>
      <c r="W725" s="185"/>
      <c r="X725" s="185"/>
      <c r="Y725" s="185"/>
      <c r="Z725" s="185"/>
      <c r="AA725" s="185"/>
      <c r="AB725" s="185"/>
      <c r="AC725" s="185"/>
      <c r="AD725" s="185"/>
      <c r="AE725" s="185"/>
      <c r="AF725" s="185"/>
      <c r="AG725" s="185"/>
      <c r="AH725" s="185"/>
      <c r="AI725" s="185"/>
    </row>
    <row r="726" spans="2:35" ht="24" customHeight="1">
      <c r="B726" s="185"/>
      <c r="C726" s="185"/>
      <c r="D726" s="185"/>
      <c r="E726" s="185"/>
      <c r="F726" s="185"/>
      <c r="G726" s="185"/>
      <c r="H726" s="185"/>
      <c r="I726" s="185"/>
      <c r="J726" s="185"/>
      <c r="K726" s="185"/>
      <c r="L726" s="185"/>
      <c r="M726" s="185"/>
      <c r="N726" s="185"/>
      <c r="O726" s="185"/>
      <c r="P726" s="185"/>
      <c r="Q726" s="185"/>
      <c r="R726" s="185"/>
      <c r="S726" s="185"/>
      <c r="T726" s="185"/>
      <c r="U726" s="185"/>
      <c r="V726" s="185"/>
      <c r="W726" s="185"/>
      <c r="X726" s="185"/>
      <c r="Y726" s="185"/>
      <c r="Z726" s="185"/>
      <c r="AA726" s="185"/>
      <c r="AB726" s="185"/>
      <c r="AC726" s="185"/>
      <c r="AD726" s="185"/>
      <c r="AE726" s="185"/>
      <c r="AF726" s="185"/>
      <c r="AG726" s="185"/>
      <c r="AH726" s="185"/>
      <c r="AI726" s="185"/>
    </row>
  </sheetData>
  <protectedRanges>
    <protectedRange algorithmName="SHA-512" hashValue="19r0bVvPR7yZA0UiYij7Tv1CBk3noIABvFePbLhCJ4nk3L6A+Fy+RdPPS3STf+a52x4pG2PQK4FAkXK9epnlIA==" saltValue="gQC4yrLvnbJqxYZ0KSEoZA==" spinCount="100000" sqref="B17" name="Government revenues_1_2"/>
  </protectedRanges>
  <mergeCells count="13">
    <mergeCell ref="B13:J13"/>
    <mergeCell ref="B21:J21"/>
    <mergeCell ref="B22:D22"/>
    <mergeCell ref="B7:J7"/>
    <mergeCell ref="B8:J8"/>
    <mergeCell ref="B10:J10"/>
    <mergeCell ref="B11:J11"/>
    <mergeCell ref="B12:J12"/>
    <mergeCell ref="B2:J2"/>
    <mergeCell ref="B3:J3"/>
    <mergeCell ref="B4:J4"/>
    <mergeCell ref="B5:J5"/>
    <mergeCell ref="B6:J6"/>
  </mergeCells>
  <phoneticPr fontId="70" type="noConversion"/>
  <conditionalFormatting sqref="B26:B719">
    <cfRule type="duplicateValues" dxfId="109" priority="12"/>
  </conditionalFormatting>
  <conditionalFormatting sqref="B26:B724">
    <cfRule type="duplicateValues" dxfId="108" priority="14"/>
  </conditionalFormatting>
  <conditionalFormatting sqref="B34:B724">
    <cfRule type="duplicateValues" dxfId="107" priority="13"/>
  </conditionalFormatting>
  <conditionalFormatting sqref="B563">
    <cfRule type="duplicateValues" dxfId="106" priority="10"/>
  </conditionalFormatting>
  <conditionalFormatting sqref="B586">
    <cfRule type="duplicateValues" dxfId="105" priority="11"/>
  </conditionalFormatting>
  <conditionalFormatting sqref="B588">
    <cfRule type="duplicateValues" dxfId="104" priority="9"/>
  </conditionalFormatting>
  <conditionalFormatting sqref="B589">
    <cfRule type="duplicateValues" dxfId="103" priority="8"/>
  </conditionalFormatting>
  <conditionalFormatting sqref="B590">
    <cfRule type="duplicateValues" dxfId="102" priority="7"/>
  </conditionalFormatting>
  <conditionalFormatting sqref="B610">
    <cfRule type="duplicateValues" dxfId="101" priority="6"/>
  </conditionalFormatting>
  <conditionalFormatting sqref="B617">
    <cfRule type="duplicateValues" dxfId="100" priority="5"/>
  </conditionalFormatting>
  <conditionalFormatting sqref="B681">
    <cfRule type="duplicateValues" dxfId="99" priority="4"/>
  </conditionalFormatting>
  <conditionalFormatting sqref="G214">
    <cfRule type="duplicateValues" dxfId="98" priority="1"/>
    <cfRule type="duplicateValues" dxfId="97" priority="2"/>
    <cfRule type="duplicateValues" dxfId="96" priority="3"/>
  </conditionalFormatting>
  <dataValidations count="29">
    <dataValidation type="list" allowBlank="1" showInputMessage="1" showErrorMessage="1" promptTitle="Выберите Сектор" prompt="Выберите соответствующий сектор компании из списка" sqref="E26:E31" xr:uid="{00000000-0002-0000-0300-000000000000}">
      <formula1>Sector_list</formula1>
    </dataValidation>
    <dataValidation allowBlank="1" showInputMessage="1" showErrorMessage="1" promptTitle="Название компании" prompt="Введите здесь название компании._x000a__x000a_Воздержитесь от использования сокращений и введите полное название." sqref="B26:B31" xr:uid="{00000000-0002-0000-0300-000001000000}"/>
    <dataValidation allowBlank="1" showInputMessage="1" showErrorMessage="1" promptTitle="Идентификационный №" prompt="Введите уникальный идентификационный номер, такой как идентификационный номер налогоплательщика, организационный номер или аналогичный" sqref="D26:D31" xr:uid="{00000000-0002-0000-0300-000002000000}"/>
    <dataValidation allowBlank="1" showInputMessage="1" showErrorMessage="1" promptTitle="Введите сырьевые товары" prompt="Вставьте здесь соответствующие сырьевые товары компании, разделенные запятыми." sqref="F26:F30" xr:uid="{00000000-0002-0000-0300-000003000000}"/>
    <dataValidation allowBlank="1" showInputMessage="1" showErrorMessage="1" promptTitle="Название проекта" prompt="Введите здесь название проекта._x000a__x000a_Воздержитесь от использования сокращений и введите полное название." sqref="B35:B51" xr:uid="{00000000-0002-0000-0300-000004000000}"/>
    <dataValidation allowBlank="1" showInputMessage="1" showErrorMessage="1" promptTitle="Название идентификатора" prompt="Введите название идентификатора, например, «Идентификационный номер налогоплательщика» или аналогичное." sqref="B23" xr:uid="{00000000-0002-0000-0300-000005000000}"/>
    <dataValidation allowBlank="1" showInputMessage="1" showErrorMessage="1" promptTitle="Название реестра" prompt="Введите название реестра или органа" sqref="C23" xr:uid="{00000000-0002-0000-0300-000006000000}"/>
    <dataValidation allowBlank="1" showInputMessage="1" showErrorMessage="1" promptTitle="URL-адрес реестра" prompt="Вставьте прямой URL-адрес на реестр или орган" sqref="D23" xr:uid="{00000000-0002-0000-0300-000007000000}"/>
    <dataValidation allowBlank="1" showInputMessage="1" showErrorMessage="1" promptTitle="Аффилированные компании" prompt="Вставьте здесь соответствующие компании, аффилированные с проектом, разделенные запятыми." sqref="D35:D51" xr:uid="{00000000-0002-0000-0300-000008000000}"/>
    <dataValidation allowBlank="1" showInputMessage="1" showErrorMessage="1" promptTitle="Номер документа" prompt="Введите номер правового соглашения: контракта, лицензии, договора аренды, концессии..." sqref="C35:C51" xr:uid="{00000000-0002-0000-0300-000009000000}"/>
    <dataValidation type="textLength" allowBlank="1" showInputMessage="1" showErrorMessage="1" errorTitle="Please do not edit these cells" error="Please do not edit these cells" sqref="B23" xr:uid="{00000000-0002-0000-0300-00000A000000}">
      <formula1>10000</formula1>
      <formula2>50000</formula2>
    </dataValidation>
    <dataValidation errorStyle="warning" allowBlank="1" showInputMessage="1" showErrorMessage="1" errorTitle="URL-адрес " error="Введите ссылку в этих ячейках" sqref="G26:H31" xr:uid="{00000000-0002-0000-0300-00000B000000}"/>
    <dataValidation type="list" allowBlank="1" showInputMessage="1" showErrorMessage="1" sqref="F35:F51" xr:uid="{00000000-0002-0000-0300-00000C000000}">
      <formula1>Project_phases_list</formula1>
    </dataValidation>
    <dataValidation type="list" allowBlank="1" showInputMessage="1" showErrorMessage="1" promptTitle="Введите сырьевой товар" prompt="Вставьте здесь соответствующие сырьевые товары проекта, по одному сырьевому товар в каждой строке. Если один проект производит более одного сырьевого товара, используйте несколько строк." sqref="E35:E51" xr:uid="{00000000-0002-0000-0300-00000D000000}">
      <formula1>Commodity_names</formula1>
    </dataValidation>
    <dataValidation type="textLength" allowBlank="1" showInputMessage="1" showErrorMessage="1" sqref="B56:J56 B32:J33 E23:K24 A24:D24 A23 A26:A33 A34:J34 J26:J31 A35:A60 B12:K12 B52:J53 A1:A14 B1:K1 B9:K9 E20:L22 A20:B22 C20:D21 B60:J60 F15:K19 A25:J25" xr:uid="{00000000-0002-0000-0300-000011000000}">
      <formula1>9999999</formula1>
      <formula2>99999999</formula2>
    </dataValidation>
    <dataValidation type="whole" allowBlank="1" showInputMessage="1" showErrorMessage="1" errorTitle="Не изменять - на основе части 5" error="Эти ячейки будут заполняться автоматически" promptTitle="Не изменять - на основе части 5" prompt=" " sqref="I26:I31" xr:uid="{00000000-0002-0000-0300-000013000000}">
      <formula1>1</formula1>
      <formula2>2</formula2>
    </dataValidation>
    <dataValidation type="decimal" allowBlank="1" showInputMessage="1" showErrorMessage="1" errorTitle="Введите только числа" error="В эти ячейки следует вводить только числа" promptTitle="Объем добычи" prompt="Введите здесь объем добычи в рамках проекта." sqref="G35:G51" xr:uid="{00000000-0002-0000-0300-000014000000}">
      <formula1>0</formula1>
      <formula2>1000000000000000</formula2>
    </dataValidation>
    <dataValidation type="decimal" allowBlank="1" showInputMessage="1" showErrorMessage="1" errorTitle="Введите только числа" error="В эти ячейки следует вводить только числа" promptTitle="Стоимость добытой продукции" prompt="Введите здесь стоимость добытой продукции в рамках проекта." sqref="I35:I51" xr:uid="{00000000-0002-0000-0300-000015000000}">
      <formula1>0</formula1>
      <formula2>1000000000000000</formula2>
    </dataValidation>
    <dataValidation type="textLength" allowBlank="1" showInputMessage="1" showErrorMessage="1" errorTitle="Не изменяйте эти ячейки" error="Не изменяйте эти ячейки" sqref="I57:J59" xr:uid="{00000000-0002-0000-0300-000016000000}">
      <formula1>9999999</formula1>
      <formula2>99999999</formula2>
    </dataValidation>
    <dataValidation type="whole" allowBlank="1" showInputMessage="1" showErrorMessage="1" errorTitle="Не изменяйте эти ячейки" error="Не изменяйте эти ячейки" sqref="B2:K8 B13:K14 B10:K11 B54:J55" xr:uid="{00000000-0002-0000-0300-000017000000}">
      <formula1>10000</formula1>
      <formula2>50000</formula2>
    </dataValidation>
    <dataValidation type="whole" allowBlank="1" showInputMessage="1" showErrorMessage="1" errorTitle="Не изменяйте эти ячейки" error="Не изменяйте эти ячейки" sqref="B57:H59" xr:uid="{00000000-0002-0000-0300-000018000000}">
      <formula1>4</formula1>
      <formula2>5</formula2>
    </dataValidation>
    <dataValidation type="textLength" allowBlank="1" showInputMessage="1" showErrorMessage="1" errorTitle="Не изменяйте эти ячейки" error="Please do not edit these cells" sqref="C22:D22" xr:uid="{00000000-0002-0000-0300-000019000000}">
      <formula1>10000</formula1>
      <formula2>50000</formula2>
    </dataValidation>
    <dataValidation type="textLength" allowBlank="1" showInputMessage="1" showErrorMessage="1" error="Не изменяйте эти ячейки" sqref="C22:D22" xr:uid="{00000000-0002-0000-0300-00001A000000}">
      <formula1>9999999</formula1>
      <formula2>99999999</formula2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H35:H51" xr:uid="{00000000-0002-0000-0300-00001B000000}">
      <formula1>"&lt;Выберите единицу измерения&gt;,Ст.м3,Ст.м3 н.э. o.e.,баррелями,Тонн,унциями (oz),carats,Scf"</formula1>
    </dataValidation>
    <dataValidation type="list" allowBlank="1" showInputMessage="1" showErrorMessage="1" sqref="C26:C31" xr:uid="{00000000-0002-0000-0300-00001C000000}">
      <formula1>"&lt; Тип компании &gt;,Государственные предприятия и государственные корпорации,Частная компания"</formula1>
    </dataValidation>
    <dataValidation allowBlank="1" showInputMessage="1" showErrorMessage="1" promptTitle="Идентификатор" prompt="Введите идентификационный номер отчитывающегося государственного субъекта, если это применимо." sqref="D15:D19" xr:uid="{00000000-0002-0000-0300-00000E000000}"/>
    <dataValidation type="list" allowBlank="1" showInputMessage="1" showErrorMessage="1" promptTitle="Тип государственного органа" prompt="Выберите тип государственного органа из раскрывающегося списка._x000a_Воздержитесь от использования настраиваемых типов, если это возможно." sqref="C15:C19" xr:uid="{00000000-0002-0000-0300-00000F000000}">
      <formula1>Agency_type</formula1>
    </dataValidation>
    <dataValidation allowBlank="1" showInputMessage="1" showErrorMessage="1" promptTitle="Получающий государственный орган" sqref="B15:B16 B18:B19" xr:uid="{00000000-0002-0000-0300-000010000000}"/>
    <dataValidation type="list" allowBlank="1" showInputMessage="1" showErrorMessage="1" sqref="B17" xr:uid="{CA43BDBC-5D37-4E23-BC2D-46BDA11DA183}">
      <formula1>Government_entities_list</formula1>
    </dataValidation>
  </dataValidations>
  <hyperlinks>
    <hyperlink ref="B8" r:id="rId1" xr:uid="{00000000-0004-0000-0300-000000000000}"/>
    <hyperlink ref="G138" r:id="rId2" xr:uid="{00000000-0004-0000-0300-000001000000}"/>
    <hyperlink ref="G32" r:id="rId3" xr:uid="{00000000-0004-0000-0300-000002000000}"/>
    <hyperlink ref="G146" r:id="rId4" xr:uid="{00000000-0004-0000-0300-000003000000}"/>
    <hyperlink ref="G179" r:id="rId5" xr:uid="{00000000-0004-0000-0300-000004000000}"/>
    <hyperlink ref="G184" r:id="rId6" xr:uid="{00000000-0004-0000-0300-000005000000}"/>
    <hyperlink ref="G192" r:id="rId7" xr:uid="{00000000-0004-0000-0300-000006000000}"/>
    <hyperlink ref="G194" r:id="rId8" xr:uid="{00000000-0004-0000-0300-000007000000}"/>
    <hyperlink ref="G200" r:id="rId9" xr:uid="{00000000-0004-0000-0300-000008000000}"/>
    <hyperlink ref="G199" r:id="rId10" xr:uid="{00000000-0004-0000-0300-000009000000}"/>
    <hyperlink ref="G218" r:id="rId11" xr:uid="{00000000-0004-0000-0300-00000A000000}"/>
    <hyperlink ref="H232" r:id="rId12" xr:uid="{00000000-0004-0000-0300-00000B000000}"/>
    <hyperlink ref="G246" r:id="rId13" xr:uid="{00000000-0004-0000-0300-00000C000000}"/>
    <hyperlink ref="H255" r:id="rId14" xr:uid="{00000000-0004-0000-0300-00000D000000}"/>
    <hyperlink ref="G281" r:id="rId15" xr:uid="{00000000-0004-0000-0300-00000E000000}"/>
    <hyperlink ref="G293" r:id="rId16" xr:uid="{00000000-0004-0000-0300-00000F000000}"/>
    <hyperlink ref="G302" r:id="rId17" xr:uid="{00000000-0004-0000-0300-000010000000}"/>
    <hyperlink ref="G306" r:id="rId18" xr:uid="{00000000-0004-0000-0300-000011000000}"/>
    <hyperlink ref="G312" r:id="rId19" xr:uid="{00000000-0004-0000-0300-000012000000}"/>
    <hyperlink ref="G313" r:id="rId20" xr:uid="{00000000-0004-0000-0300-000013000000}"/>
    <hyperlink ref="H315" r:id="rId21" xr:uid="{00000000-0004-0000-0300-000014000000}"/>
    <hyperlink ref="G317" r:id="rId22" xr:uid="{00000000-0004-0000-0300-000015000000}"/>
    <hyperlink ref="G320" r:id="rId23" xr:uid="{00000000-0004-0000-0300-000016000000}"/>
    <hyperlink ref="G323" r:id="rId24" xr:uid="{00000000-0004-0000-0300-000017000000}"/>
    <hyperlink ref="H325" r:id="rId25" xr:uid="{00000000-0004-0000-0300-000018000000}"/>
    <hyperlink ref="G327" r:id="rId26" xr:uid="{00000000-0004-0000-0300-000019000000}"/>
    <hyperlink ref="G341" r:id="rId27" xr:uid="{00000000-0004-0000-0300-00001A000000}"/>
    <hyperlink ref="G344" r:id="rId28" xr:uid="{00000000-0004-0000-0300-00001B000000}"/>
    <hyperlink ref="H351" r:id="rId29" xr:uid="{00000000-0004-0000-0300-00001C000000}"/>
    <hyperlink ref="G355" r:id="rId30" xr:uid="{00000000-0004-0000-0300-00001D000000}"/>
    <hyperlink ref="G390" r:id="rId31" xr:uid="{00000000-0004-0000-0300-00001E000000}"/>
    <hyperlink ref="G366" r:id="rId32" xr:uid="{00000000-0004-0000-0300-00001F000000}"/>
    <hyperlink ref="G378" r:id="rId33" xr:uid="{00000000-0004-0000-0300-000020000000}"/>
    <hyperlink ref="G392" r:id="rId34" xr:uid="{00000000-0004-0000-0300-000021000000}"/>
    <hyperlink ref="G477" r:id="rId35" xr:uid="{00000000-0004-0000-0300-000022000000}"/>
    <hyperlink ref="G480" r:id="rId36" xr:uid="{00000000-0004-0000-0300-000023000000}"/>
    <hyperlink ref="G226" r:id="rId37" xr:uid="{00000000-0004-0000-0300-000024000000}"/>
    <hyperlink ref="G491" r:id="rId38" xr:uid="{00000000-0004-0000-0300-000025000000}"/>
    <hyperlink ref="H491" r:id="rId39" xr:uid="{00000000-0004-0000-0300-000026000000}"/>
    <hyperlink ref="G504" r:id="rId40" xr:uid="{00000000-0004-0000-0300-000027000000}"/>
    <hyperlink ref="G505" r:id="rId41" xr:uid="{00000000-0004-0000-0300-000028000000}"/>
    <hyperlink ref="G509" r:id="rId42" xr:uid="{00000000-0004-0000-0300-000029000000}"/>
    <hyperlink ref="G512" r:id="rId43" xr:uid="{00000000-0004-0000-0300-00002A000000}"/>
    <hyperlink ref="G520" r:id="rId44" xr:uid="{00000000-0004-0000-0300-00002B000000}"/>
    <hyperlink ref="H521" r:id="rId45" xr:uid="{00000000-0004-0000-0300-00002C000000}"/>
    <hyperlink ref="G529" r:id="rId46" xr:uid="{00000000-0004-0000-0300-00002D000000}"/>
    <hyperlink ref="H531" r:id="rId47" xr:uid="{00000000-0004-0000-0300-00002E000000}"/>
    <hyperlink ref="G497" r:id="rId48" xr:uid="{00000000-0004-0000-0300-00002F000000}"/>
    <hyperlink ref="G495" r:id="rId49" xr:uid="{00000000-0004-0000-0300-000030000000}"/>
    <hyperlink ref="H495" r:id="rId50" xr:uid="{00000000-0004-0000-0300-000031000000}"/>
    <hyperlink ref="G517" r:id="rId51" xr:uid="{00000000-0004-0000-0300-000032000000}"/>
    <hyperlink ref="G519" r:id="rId52" xr:uid="{00000000-0004-0000-0300-000033000000}"/>
    <hyperlink ref="G546" r:id="rId53" xr:uid="{00000000-0004-0000-0300-000034000000}"/>
    <hyperlink ref="G545" r:id="rId54" xr:uid="{00000000-0004-0000-0300-000035000000}"/>
    <hyperlink ref="G564" r:id="rId55" xr:uid="{00000000-0004-0000-0300-000036000000}"/>
    <hyperlink ref="G44" r:id="rId56" xr:uid="{00000000-0004-0000-0300-000037000000}"/>
    <hyperlink ref="H34" r:id="rId57" xr:uid="{00000000-0004-0000-0300-000038000000}"/>
    <hyperlink ref="H40" r:id="rId58" xr:uid="{00000000-0004-0000-0300-000039000000}"/>
    <hyperlink ref="G35" r:id="rId59" xr:uid="{00000000-0004-0000-0300-00003A000000}"/>
    <hyperlink ref="G26" r:id="rId60" xr:uid="{00000000-0004-0000-0300-00003B000000}"/>
    <hyperlink ref="H486" r:id="rId61" xr:uid="{00000000-0004-0000-0300-00003C000000}"/>
    <hyperlink ref="H31" r:id="rId62" xr:uid="{00000000-0004-0000-0300-00003D000000}"/>
    <hyperlink ref="H26" r:id="rId63" xr:uid="{A1B08333-4367-4AFA-9F65-7A9945A65322}"/>
    <hyperlink ref="H27" r:id="rId64" xr:uid="{1ABDED5B-F6D6-4072-83E3-0E4816AA3D72}"/>
    <hyperlink ref="H28" r:id="rId65" xr:uid="{8232BE85-0B95-4341-90ED-D4D931F2F3CB}"/>
  </hyperlinks>
  <pageMargins left="0.25" right="0.25" top="0.75" bottom="0.75" header="0.3" footer="0.3"/>
  <pageSetup paperSize="8" fitToHeight="0" orientation="landscape" horizontalDpi="2400" verticalDpi="2400" r:id="rId66"/>
  <tableParts count="2">
    <tablePart r:id="rId67"/>
    <tablePart r:id="rId68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Недопустимая запись" promptTitle="Валюта" prompt="Введите валюту в соответствии с 3-буквенным кодом валюты согласно стандарту ISO." xr:uid="{00000000-0002-0000-0300-00001D000000}">
          <x14:formula1>
            <xm:f>Lists!$I$11:$I$168</xm:f>
          </x14:formula1>
          <xm:sqref>J35:J51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O81"/>
  <sheetViews>
    <sheetView showGridLines="0" topLeftCell="A35" zoomScale="80" zoomScaleNormal="80" workbookViewId="0">
      <selection activeCell="K44" sqref="K44"/>
    </sheetView>
  </sheetViews>
  <sheetFormatPr defaultColWidth="8.7109375" defaultRowHeight="15"/>
  <cols>
    <col min="1" max="1" width="2.7109375" style="36" customWidth="1"/>
    <col min="2" max="5" width="0" style="36" hidden="1" customWidth="1"/>
    <col min="6" max="6" width="59.5703125" style="36" customWidth="1"/>
    <col min="7" max="7" width="16.7109375" style="36" customWidth="1"/>
    <col min="8" max="8" width="29.7109375" style="36" customWidth="1"/>
    <col min="9" max="9" width="33.5703125" style="36" customWidth="1"/>
    <col min="10" max="10" width="27.5703125" style="36" customWidth="1"/>
    <col min="11" max="11" width="34.42578125" style="36" customWidth="1"/>
    <col min="12" max="12" width="20" style="36" customWidth="1"/>
    <col min="13" max="13" width="19.5703125" style="36" bestFit="1" customWidth="1"/>
    <col min="14" max="14" width="87.85546875" style="36" customWidth="1"/>
    <col min="15" max="15" width="4" style="36" customWidth="1"/>
    <col min="16" max="16384" width="8.7109375" style="36"/>
  </cols>
  <sheetData>
    <row r="1" spans="6:14" s="17" customFormat="1" ht="15.75" hidden="1" customHeight="1">
      <c r="F1" s="185"/>
      <c r="G1" s="185"/>
      <c r="H1" s="185"/>
      <c r="I1" s="185"/>
      <c r="J1" s="185"/>
      <c r="K1" s="185"/>
      <c r="L1" s="185"/>
      <c r="M1" s="185"/>
      <c r="N1" s="185"/>
    </row>
    <row r="2" spans="6:14" s="17" customFormat="1" hidden="1">
      <c r="F2" s="185"/>
      <c r="G2" s="185"/>
      <c r="H2" s="185"/>
      <c r="I2" s="185"/>
      <c r="J2" s="185"/>
      <c r="K2" s="185"/>
      <c r="L2" s="185"/>
      <c r="M2" s="185"/>
      <c r="N2" s="185"/>
    </row>
    <row r="3" spans="6:14" s="17" customFormat="1" hidden="1">
      <c r="F3" s="185"/>
      <c r="G3" s="185"/>
      <c r="H3" s="185"/>
      <c r="I3" s="185"/>
      <c r="J3" s="185"/>
      <c r="K3" s="185"/>
      <c r="L3" s="185"/>
      <c r="M3" s="185"/>
      <c r="N3" s="275" t="s">
        <v>3108</v>
      </c>
    </row>
    <row r="4" spans="6:14" s="17" customFormat="1" hidden="1">
      <c r="F4" s="185"/>
      <c r="G4" s="185"/>
      <c r="H4" s="185"/>
      <c r="I4" s="185"/>
      <c r="J4" s="185"/>
      <c r="K4" s="185"/>
      <c r="L4" s="185"/>
      <c r="M4" s="185"/>
      <c r="N4" s="275" t="str">
        <f>Введение!G4</f>
        <v>YYYY-MM-DD</v>
      </c>
    </row>
    <row r="5" spans="6:14" s="17" customFormat="1" hidden="1">
      <c r="F5" s="185"/>
      <c r="G5" s="185"/>
      <c r="H5" s="185"/>
      <c r="I5" s="185"/>
      <c r="J5" s="185"/>
      <c r="K5" s="185"/>
      <c r="L5" s="185"/>
      <c r="M5" s="185"/>
      <c r="N5" s="185"/>
    </row>
    <row r="6" spans="6:14" s="17" customFormat="1" hidden="1">
      <c r="F6" s="185"/>
      <c r="G6" s="185"/>
      <c r="H6" s="185"/>
      <c r="I6" s="185"/>
      <c r="J6" s="185"/>
      <c r="K6" s="185"/>
      <c r="L6" s="185"/>
      <c r="M6" s="185"/>
      <c r="N6" s="185"/>
    </row>
    <row r="7" spans="6:14" s="17" customFormat="1">
      <c r="F7" s="185"/>
      <c r="G7" s="185"/>
      <c r="H7" s="185"/>
      <c r="I7" s="185"/>
      <c r="J7" s="185"/>
      <c r="K7" s="185"/>
      <c r="L7" s="185"/>
      <c r="M7" s="185"/>
      <c r="N7" s="185"/>
    </row>
    <row r="8" spans="6:14" s="17" customFormat="1">
      <c r="F8" s="362" t="s">
        <v>3109</v>
      </c>
      <c r="G8" s="362"/>
      <c r="H8" s="362"/>
      <c r="I8" s="362"/>
      <c r="J8" s="362"/>
      <c r="K8" s="362"/>
      <c r="L8" s="362"/>
      <c r="M8" s="362"/>
      <c r="N8" s="362"/>
    </row>
    <row r="9" spans="6:14" s="17" customFormat="1" ht="24">
      <c r="F9" s="384" t="s">
        <v>40</v>
      </c>
      <c r="G9" s="384"/>
      <c r="H9" s="384"/>
      <c r="I9" s="384"/>
      <c r="J9" s="384"/>
      <c r="K9" s="384"/>
      <c r="L9" s="384"/>
      <c r="M9" s="384"/>
      <c r="N9" s="384"/>
    </row>
    <row r="10" spans="6:14" s="17" customFormat="1" ht="15" customHeight="1">
      <c r="F10" s="390" t="s">
        <v>3110</v>
      </c>
      <c r="G10" s="390"/>
      <c r="H10" s="390"/>
      <c r="I10" s="390"/>
      <c r="J10" s="390"/>
      <c r="K10" s="390"/>
      <c r="L10" s="390"/>
      <c r="M10" s="390"/>
      <c r="N10" s="390"/>
    </row>
    <row r="11" spans="6:14" s="17" customFormat="1" ht="15" customHeight="1">
      <c r="F11" s="364" t="s">
        <v>3111</v>
      </c>
      <c r="G11" s="364"/>
      <c r="H11" s="364"/>
      <c r="I11" s="364"/>
      <c r="J11" s="364"/>
      <c r="K11" s="364"/>
      <c r="L11" s="364"/>
      <c r="M11" s="364"/>
      <c r="N11" s="364"/>
    </row>
    <row r="12" spans="6:14" s="17" customFormat="1" ht="15" customHeight="1">
      <c r="F12" s="364" t="s">
        <v>3112</v>
      </c>
      <c r="G12" s="364"/>
      <c r="H12" s="364"/>
      <c r="I12" s="364"/>
      <c r="J12" s="364"/>
      <c r="K12" s="364"/>
      <c r="L12" s="364"/>
      <c r="M12" s="364"/>
      <c r="N12" s="364"/>
    </row>
    <row r="13" spans="6:14" s="17" customFormat="1" ht="15" customHeight="1">
      <c r="F13" s="389" t="s">
        <v>3113</v>
      </c>
      <c r="G13" s="389"/>
      <c r="H13" s="389"/>
      <c r="I13" s="389"/>
      <c r="J13" s="389"/>
      <c r="K13" s="389"/>
      <c r="L13" s="389"/>
      <c r="M13" s="389"/>
      <c r="N13" s="389"/>
    </row>
    <row r="14" spans="6:14" s="17" customFormat="1" ht="15" customHeight="1">
      <c r="F14" s="386" t="s">
        <v>3114</v>
      </c>
      <c r="G14" s="386"/>
      <c r="H14" s="386"/>
      <c r="I14" s="386"/>
      <c r="J14" s="386"/>
      <c r="K14" s="386"/>
      <c r="L14" s="386"/>
      <c r="M14" s="386"/>
      <c r="N14" s="386"/>
    </row>
    <row r="15" spans="6:14" s="17" customFormat="1" ht="15" customHeight="1">
      <c r="F15" s="387" t="s">
        <v>3115</v>
      </c>
      <c r="G15" s="387"/>
      <c r="H15" s="387"/>
      <c r="I15" s="387"/>
      <c r="J15" s="387"/>
      <c r="K15" s="387"/>
      <c r="L15" s="387"/>
      <c r="M15" s="387"/>
      <c r="N15" s="387"/>
    </row>
    <row r="16" spans="6:14" s="17" customFormat="1">
      <c r="F16" s="373" t="s">
        <v>309</v>
      </c>
      <c r="G16" s="373"/>
      <c r="H16" s="373"/>
      <c r="I16" s="373"/>
      <c r="J16" s="373"/>
      <c r="K16" s="373"/>
      <c r="L16" s="373"/>
      <c r="M16" s="373"/>
      <c r="N16" s="373"/>
    </row>
    <row r="17" spans="1:15" s="17" customFormat="1">
      <c r="A17" s="185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</row>
    <row r="18" spans="1:15" s="17" customFormat="1" ht="24">
      <c r="A18" s="185"/>
      <c r="B18" s="185"/>
      <c r="C18" s="185"/>
      <c r="D18" s="185"/>
      <c r="E18" s="185"/>
      <c r="F18" s="378" t="s">
        <v>3116</v>
      </c>
      <c r="G18" s="378"/>
      <c r="H18" s="378"/>
      <c r="I18" s="378"/>
      <c r="J18" s="378"/>
      <c r="K18" s="378"/>
      <c r="L18" s="185"/>
      <c r="M18" s="388" t="s">
        <v>3117</v>
      </c>
      <c r="N18" s="388"/>
      <c r="O18" s="185"/>
    </row>
    <row r="19" spans="1:15" s="17" customFormat="1" ht="15.6" customHeight="1">
      <c r="A19" s="185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381" t="s">
        <v>3118</v>
      </c>
      <c r="N19" s="381"/>
      <c r="O19" s="185"/>
    </row>
    <row r="20" spans="1:15">
      <c r="A20" s="200"/>
      <c r="B20" s="200"/>
      <c r="C20" s="200"/>
      <c r="D20" s="200"/>
      <c r="E20" s="200"/>
      <c r="F20" s="382" t="s">
        <v>3119</v>
      </c>
      <c r="G20" s="382"/>
      <c r="H20" s="382"/>
      <c r="I20" s="382"/>
      <c r="J20" s="382"/>
      <c r="K20" s="383"/>
      <c r="L20" s="200"/>
      <c r="M20" s="185"/>
      <c r="N20" s="185"/>
      <c r="O20" s="200"/>
    </row>
    <row r="21" spans="1:15" ht="22.5" customHeight="1">
      <c r="A21" s="200"/>
      <c r="B21" s="158" t="s">
        <v>3120</v>
      </c>
      <c r="C21" s="158" t="s">
        <v>3121</v>
      </c>
      <c r="D21" s="158" t="s">
        <v>3122</v>
      </c>
      <c r="E21" s="158" t="s">
        <v>3123</v>
      </c>
      <c r="F21" s="200" t="s">
        <v>3124</v>
      </c>
      <c r="G21" s="200" t="s">
        <v>337</v>
      </c>
      <c r="H21" s="200" t="s">
        <v>3125</v>
      </c>
      <c r="I21" s="200" t="s">
        <v>3126</v>
      </c>
      <c r="J21" s="200" t="s">
        <v>3127</v>
      </c>
      <c r="K21" s="185" t="s">
        <v>3128</v>
      </c>
      <c r="L21" s="200"/>
      <c r="M21" s="384" t="s">
        <v>3129</v>
      </c>
      <c r="N21" s="384"/>
      <c r="O21" s="200"/>
    </row>
    <row r="22" spans="1:15" ht="22.5" customHeight="1">
      <c r="A22" s="200"/>
      <c r="B22" s="158" t="str">
        <f>IFERROR(VLOOKUP(Government_revenues_table21[[#This Row],[Классификация на основе Системы GFS]],Table6_GFS_codes_classification[],COLUMNS($F:F)+3,FALSE),"Do not enter data")</f>
        <v>Налоги (11E)</v>
      </c>
      <c r="C22" s="158" t="str">
        <f>IFERROR(VLOOKUP(Government_revenues_table21[[#This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2" s="158" t="str">
        <f>IFERROR(VLOOKUP(Government_revenues_table21[[#This Row],[Классификация на основе Системы GFS]],Table6_GFS_codes_classification[],COLUMNS($F:H)+3,FALSE),"Do not enter data")</f>
        <v>Обычные налоги на доходы, прибыль и прирост капитала (1112E1)</v>
      </c>
      <c r="E22" s="158" t="str">
        <f>IFERROR(VLOOKUP(Government_revenues_table21[[#This Row],[Классификация на основе Системы GFS]],Table6_GFS_codes_classification[],COLUMNS($F:I)+3,FALSE),"Do not enter data")</f>
        <v>Обычные налоги на доходы, прибыль и прирост капитала (1112E1)</v>
      </c>
      <c r="F22" s="313" t="s">
        <v>3130</v>
      </c>
      <c r="G22" s="185" t="s">
        <v>84</v>
      </c>
      <c r="H22" s="314" t="s">
        <v>3131</v>
      </c>
      <c r="I22" s="200" t="s">
        <v>322</v>
      </c>
      <c r="J22" s="324">
        <v>969106478320</v>
      </c>
      <c r="K22" s="313" t="s">
        <v>191</v>
      </c>
      <c r="L22" s="200"/>
      <c r="M22" s="385" t="s">
        <v>3132</v>
      </c>
      <c r="N22" s="385"/>
      <c r="O22" s="200"/>
    </row>
    <row r="23" spans="1:15" ht="22.5" customHeight="1">
      <c r="A23" s="200"/>
      <c r="B23" s="158" t="str">
        <f>IFERROR(VLOOKUP(Government_revenues_table21[[#This Row],[Классификация на основе Системы GFS]],Table6_GFS_codes_classification[],COLUMNS($F:F)+3,FALSE),"Do not enter data")</f>
        <v>Социальные взносы (12E)</v>
      </c>
      <c r="C23" s="158" t="str">
        <f>IFERROR(VLOOKUP(Government_revenues_table21[[#This Row],[Классификация на основе Системы GFS]],Table6_GFS_codes_classification[],COLUMNS($F:G)+3,FALSE),"Do not enter data")</f>
        <v>Отчисления на социальное страхование работодателей (1212E)</v>
      </c>
      <c r="D23" s="158" t="str">
        <f>IFERROR(VLOOKUP(Government_revenues_table21[[#This Row],[Классификация на основе Системы GFS]],Table6_GFS_codes_classification[],COLUMNS($F:H)+3,FALSE),"Do not enter data")</f>
        <v>Отчисления на социальное страхование работодателей (1212E)</v>
      </c>
      <c r="E23" s="158" t="str">
        <f>IFERROR(VLOOKUP(Government_revenues_table21[[#This Row],[Классификация на основе Системы GFS]],Table6_GFS_codes_classification[],COLUMNS($F:I)+3,FALSE),"Do not enter data")</f>
        <v>Отчисления на социальное страхование работодателей (1212E)</v>
      </c>
      <c r="F23" s="15" t="s">
        <v>3133</v>
      </c>
      <c r="G23" s="185" t="s">
        <v>73</v>
      </c>
      <c r="H23" s="15" t="s">
        <v>3134</v>
      </c>
      <c r="I23" s="200" t="s">
        <v>322</v>
      </c>
      <c r="J23" s="324">
        <v>153588761610</v>
      </c>
      <c r="K23" s="15" t="s">
        <v>191</v>
      </c>
      <c r="L23" s="200"/>
      <c r="M23" s="361" t="s">
        <v>3135</v>
      </c>
      <c r="N23" s="361"/>
      <c r="O23" s="200"/>
    </row>
    <row r="24" spans="1:15" ht="22.5" customHeight="1">
      <c r="A24" s="200"/>
      <c r="B24" s="158" t="str">
        <f>IFERROR(VLOOKUP(Government_revenues_table21[[#This Row],[Классификация на основе Системы GFS]],Table6_GFS_codes_classification[],COLUMNS($F:F)+3,FALSE),"Do not enter data")</f>
        <v>Налоги (11E)</v>
      </c>
      <c r="C24" s="158" t="str">
        <f>IFERROR(VLOOKUP(Government_revenues_table21[[#This Row],[Классификация на основе Системы GFS]],Table6_GFS_codes_classification[],COLUMNS($F:G)+3,FALSE),"Do not enter data")</f>
        <v>Налоги на недвижимость (113E)</v>
      </c>
      <c r="D24" s="158" t="str">
        <f>IFERROR(VLOOKUP(Government_revenues_table21[[#This Row],[Классификация на основе Системы GFS]],Table6_GFS_codes_classification[],COLUMNS($F:H)+3,FALSE),"Do not enter data")</f>
        <v>Налоги на недвижимость (113E)</v>
      </c>
      <c r="E24" s="158" t="str">
        <f>IFERROR(VLOOKUP(Government_revenues_table21[[#This Row],[Классификация на основе Системы GFS]],Table6_GFS_codes_classification[],COLUMNS($F:I)+3,FALSE),"Do not enter data")</f>
        <v>Налоги на недвижимость (113E)</v>
      </c>
      <c r="F24" s="313" t="s">
        <v>3136</v>
      </c>
      <c r="G24" s="185" t="s">
        <v>73</v>
      </c>
      <c r="H24" s="314" t="s">
        <v>3137</v>
      </c>
      <c r="I24" s="200" t="s">
        <v>322</v>
      </c>
      <c r="J24" s="324">
        <v>102448050240</v>
      </c>
      <c r="K24" s="313" t="s">
        <v>191</v>
      </c>
      <c r="L24" s="200"/>
      <c r="M24" s="159"/>
      <c r="N24" s="159"/>
      <c r="O24" s="200"/>
    </row>
    <row r="25" spans="1:15" ht="22.5" customHeight="1">
      <c r="A25" s="200"/>
      <c r="B25" s="158" t="str">
        <f>IFERROR(VLOOKUP(Government_revenues_table21[[#This Row],[Классификация на основе Системы GFS]],Table6_GFS_codes_classification[],COLUMNS($F:F)+3,FALSE),"Do not enter data")</f>
        <v>Налоги (11E)</v>
      </c>
      <c r="C25" s="158" t="str">
        <f>IFERROR(VLOOKUP(Government_revenues_table21[[#This Row],[Классификация на основе Системы GFS]],Table6_GFS_codes_classification[],COLUMNS($F:G)+3,FALSE),"Do not enter data")</f>
        <v>Налоги на товары и услуги (114E)</v>
      </c>
      <c r="D25" s="158" t="str">
        <f>IFERROR(VLOOKUP(Government_revenues_table21[[#This Row],[Классификация на основе Системы GFS]],Table6_GFS_codes_classification[],COLUMNS($F:H)+3,FALSE),"Do not enter data")</f>
        <v>Налоги на использование товаров/разрешение на использование товаров или выполнение работ (1145E)</v>
      </c>
      <c r="E25" s="158" t="str">
        <f>IFERROR(VLOOKUP(Government_revenues_table21[[#This Row],[Классификация на основе Системы GFS]],Table6_GFS_codes_classification[],COLUMNS($F:I)+3,FALSE),"Do not enter data")</f>
        <v>Лицензионные платежи (114521E)</v>
      </c>
      <c r="F25" s="15" t="s">
        <v>3138</v>
      </c>
      <c r="G25" s="185" t="s">
        <v>73</v>
      </c>
      <c r="H25" s="315" t="s">
        <v>3139</v>
      </c>
      <c r="I25" s="200" t="s">
        <v>322</v>
      </c>
      <c r="J25" s="324">
        <v>3739398230</v>
      </c>
      <c r="K25" s="15" t="s">
        <v>191</v>
      </c>
      <c r="L25" s="200"/>
      <c r="M25" s="200"/>
      <c r="N25" s="200"/>
      <c r="O25" s="200"/>
    </row>
    <row r="26" spans="1:15" ht="22.5" customHeight="1">
      <c r="A26" s="200"/>
      <c r="B26" s="158" t="str">
        <f>IFERROR(VLOOKUP(Government_revenues_table21[[#This Row],[Классификация на основе Системы GFS]],Table6_GFS_codes_classification[],COLUMNS($F:F)+3,FALSE),"Do not enter data")</f>
        <v>Налоги (11E)</v>
      </c>
      <c r="C26" s="158" t="str">
        <f>IFERROR(VLOOKUP(Government_revenues_table21[[#This Row],[Классификация на основе Системы GFS]],Table6_GFS_codes_classification[],COLUMNS($F:G)+3,FALSE),"Do not enter data")</f>
        <v>Налоги на товары и услуги (114E)</v>
      </c>
      <c r="D26" s="158" t="str">
        <f>IFERROR(VLOOKUP(Government_revenues_table21[[#This Row],[Классификация на основе Системы GFS]],Table6_GFS_codes_classification[],COLUMNS($F:H)+3,FALSE),"Do not enter data")</f>
        <v>Налоги на использование товаров/разрешение на использование товаров или выполнение работ (1145E)</v>
      </c>
      <c r="E26" s="158" t="str">
        <f>IFERROR(VLOOKUP(Government_revenues_table21[[#This Row],[Классификация на основе Системы GFS]],Table6_GFS_codes_classification[],COLUMNS($F:I)+3,FALSE),"Do not enter data")</f>
        <v>Налоги на транспортные средства (11451E)</v>
      </c>
      <c r="F26" s="313" t="s">
        <v>3140</v>
      </c>
      <c r="G26" s="185" t="s">
        <v>73</v>
      </c>
      <c r="H26" s="314" t="s">
        <v>3141</v>
      </c>
      <c r="I26" s="200" t="s">
        <v>322</v>
      </c>
      <c r="J26" s="324">
        <v>897625610</v>
      </c>
      <c r="K26" s="313" t="s">
        <v>191</v>
      </c>
      <c r="L26" s="200"/>
      <c r="M26" s="200"/>
      <c r="N26" s="200"/>
      <c r="O26" s="200"/>
    </row>
    <row r="27" spans="1:15" ht="22.5" customHeight="1">
      <c r="A27" s="200"/>
      <c r="B27" s="158" t="str">
        <f>IFERROR(VLOOKUP(Government_revenues_table21[[#This Row],[Классификация на основе Системы GFS]],Table6_GFS_codes_classification[],COLUMNS($F:F)+3,FALSE),"Do not enter data")</f>
        <v>Налоги (11E)</v>
      </c>
      <c r="C27" s="158" t="str">
        <f>IFERROR(VLOOKUP(Government_revenues_table21[[#This Row],[Классификация на основе Системы GFS]],Table6_GFS_codes_classification[],COLUMNS($F:G)+3,FALSE),"Do not enter data")</f>
        <v>Налоги на товары и услуги (114E)</v>
      </c>
      <c r="D27" s="158" t="str">
        <f>IFERROR(VLOOKUP(Government_revenues_table21[[#This Row],[Классификация на основе Системы GFS]],Table6_GFS_codes_classification[],COLUMNS($F:H)+3,FALSE),"Do not enter data")</f>
        <v>Общие налоги на товары и услуги (НДС, налог с продаж, налог с оборота) (1141E)</v>
      </c>
      <c r="E27" s="158" t="str">
        <f>IFERROR(VLOOKUP(Government_revenues_table21[[#This Row],[Классификация на основе Системы GFS]],Table6_GFS_codes_classification[],COLUMNS($F:I)+3,FALSE),"Do not enter data")</f>
        <v>Общие налоги на товары и услуги (НДС, налог с продаж, налог с оборота) (1141E)</v>
      </c>
      <c r="F27" s="15" t="s">
        <v>3142</v>
      </c>
      <c r="G27" s="185" t="s">
        <v>73</v>
      </c>
      <c r="H27" s="315" t="s">
        <v>3143</v>
      </c>
      <c r="I27" s="200" t="s">
        <v>322</v>
      </c>
      <c r="J27" s="324">
        <v>53156031350</v>
      </c>
      <c r="K27" s="15" t="s">
        <v>191</v>
      </c>
      <c r="L27" s="200"/>
      <c r="M27" s="200"/>
      <c r="N27" s="200"/>
      <c r="O27" s="200"/>
    </row>
    <row r="28" spans="1:15" ht="22.5" customHeight="1">
      <c r="A28" s="200"/>
      <c r="B28" s="158" t="str">
        <f>IFERROR(VLOOKUP(Government_revenues_table21[[#This Row],[Классификация на основе Системы GFS]],Table6_GFS_codes_classification[],COLUMNS($F:F)+3,FALSE),"Do not enter data")</f>
        <v>Налоги (11E)</v>
      </c>
      <c r="C28" s="158" t="str">
        <f>IFERROR(VLOOKUP(Government_revenues_table21[[#This Row],[Классификация на основе Системы GFS]],Table6_GFS_codes_classification[],COLUMNS($F:G)+3,FALSE),"Do not enter data")</f>
        <v>Налоги на товары и услуги (114E)</v>
      </c>
      <c r="D28" s="158" t="str">
        <f>IFERROR(VLOOKUP(Government_revenues_table21[[#This Row],[Классификация на основе Системы GFS]],Table6_GFS_codes_classification[],COLUMNS($F:H)+3,FALSE),"Do not enter data")</f>
        <v>Общие налоги на товары и услуги (НДС, налог с продаж, налог с оборота) (1141E)</v>
      </c>
      <c r="E28" s="158" t="str">
        <f>IFERROR(VLOOKUP(Government_revenues_table21[[#This Row],[Классификация на основе Системы GFS]],Table6_GFS_codes_classification[],COLUMNS($F:I)+3,FALSE),"Do not enter data")</f>
        <v>Общие налоги на товары и услуги (НДС, налог с продаж, налог с оборота) (1141E)</v>
      </c>
      <c r="F28" s="316" t="s">
        <v>3142</v>
      </c>
      <c r="G28" s="185" t="s">
        <v>73</v>
      </c>
      <c r="H28" s="313" t="s">
        <v>3144</v>
      </c>
      <c r="I28" s="200" t="s">
        <v>322</v>
      </c>
      <c r="J28" s="324">
        <v>13857625490</v>
      </c>
      <c r="K28" s="313" t="s">
        <v>191</v>
      </c>
      <c r="L28" s="200"/>
      <c r="M28" s="200"/>
      <c r="N28" s="200"/>
      <c r="O28" s="200"/>
    </row>
    <row r="29" spans="1:15" ht="22.5" customHeight="1">
      <c r="A29" s="200"/>
      <c r="B29" s="158" t="str">
        <f>IFERROR(VLOOKUP(Government_revenues_table21[[#This Row],[Классификация на основе Системы GFS]],Table6_GFS_codes_classification[],COLUMNS($F:F)+3,FALSE),"Do not enter data")</f>
        <v>Налоги (11E)</v>
      </c>
      <c r="C29" s="158" t="str">
        <f>IFERROR(VLOOKUP(Government_revenues_table21[[#This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9" s="158" t="str">
        <f>IFERROR(VLOOKUP(Government_revenues_table21[[#This Row],[Классификация на основе Системы GFS]],Table6_GFS_codes_classification[],COLUMNS($F:H)+3,FALSE),"Do not enter data")</f>
        <v>Особые налоги на доходы, прибыль и прирост капитала (1112E2)</v>
      </c>
      <c r="E29" s="158" t="str">
        <f>IFERROR(VLOOKUP(Government_revenues_table21[[#This Row],[Классификация на основе Системы GFS]],Table6_GFS_codes_classification[],COLUMNS($F:I)+3,FALSE),"Do not enter data")</f>
        <v>Особые налоги на доходы, прибыль и прирост капитала (1112E2)</v>
      </c>
      <c r="F29" s="318" t="s">
        <v>3145</v>
      </c>
      <c r="G29" s="200" t="s">
        <v>84</v>
      </c>
      <c r="H29" s="315" t="s">
        <v>3146</v>
      </c>
      <c r="I29" s="200" t="s">
        <v>322</v>
      </c>
      <c r="J29" s="324">
        <v>32861611880</v>
      </c>
      <c r="K29" s="15" t="s">
        <v>191</v>
      </c>
      <c r="L29" s="200"/>
      <c r="M29" s="200"/>
      <c r="N29" s="200"/>
      <c r="O29" s="200"/>
    </row>
    <row r="30" spans="1:15" ht="22.5" customHeight="1">
      <c r="A30" s="200"/>
      <c r="B30" s="158" t="str">
        <f>IFERROR(VLOOKUP(Government_revenues_table21[[#This Row],[Классификация на основе Системы GFS]],Table6_GFS_codes_classification[],COLUMNS($F:F)+3,FALSE),"Do not enter data")</f>
        <v>Налоги (11E)</v>
      </c>
      <c r="C30" s="158" t="str">
        <f>IFERROR(VLOOKUP(Government_revenues_table21[[#This Row],[Классификация на основе Системы GFS]],Table6_GFS_codes_classification[],COLUMNS($F:G)+3,FALSE),"Do not enter data")</f>
        <v>Налоги на товары и услуги (114E)</v>
      </c>
      <c r="D30" s="158" t="str">
        <f>IFERROR(VLOOKUP(Government_revenues_table21[[#This Row],[Классификация на основе Системы GFS]],Table6_GFS_codes_classification[],COLUMNS($F:H)+3,FALSE),"Do not enter data")</f>
        <v>Налоги на использование товаров/разрешение на использование товаров или выполнение работ (1145E)</v>
      </c>
      <c r="E30" s="158" t="str">
        <f>IFERROR(VLOOKUP(Government_revenues_table21[[#This Row],[Классификация на основе Системы GFS]],Table6_GFS_codes_classification[],COLUMNS($F:I)+3,FALSE),"Do not enter data")</f>
        <v>Налоги на атмосферные выбросы и загрязнение окружающей среды (114522E)</v>
      </c>
      <c r="F30" s="316" t="s">
        <v>3147</v>
      </c>
      <c r="G30" s="311" t="s">
        <v>3148</v>
      </c>
      <c r="H30" s="314" t="s">
        <v>3149</v>
      </c>
      <c r="I30" s="200" t="s">
        <v>322</v>
      </c>
      <c r="J30" s="324">
        <v>496807000</v>
      </c>
      <c r="K30" s="313" t="s">
        <v>191</v>
      </c>
      <c r="L30" s="200"/>
      <c r="M30" s="200"/>
      <c r="N30" s="200"/>
      <c r="O30" s="200"/>
    </row>
    <row r="31" spans="1:15" ht="22.5" customHeight="1">
      <c r="A31" s="200"/>
      <c r="B31" s="158" t="str">
        <f>IFERROR(VLOOKUP(Government_revenues_table21[[#This Row],[Классификация на основе Системы GFS]],Table6_GFS_codes_classification[],COLUMNS($F:F)+3,FALSE),"Do not enter data")</f>
        <v>Налоги (11E)</v>
      </c>
      <c r="C31" s="158" t="str">
        <f>IFERROR(VLOOKUP(Government_revenues_table21[[#This Row],[Классификация на основе Системы GFS]],Table6_GFS_codes_classification[],COLUMNS($F:G)+3,FALSE),"Do not enter data")</f>
        <v>Налоги на международную торговлю и транзакции (115E)</v>
      </c>
      <c r="D31" s="158" t="str">
        <f>IFERROR(VLOOKUP(Government_revenues_table21[[#This Row],[Классификация на основе Системы GFS]],Table6_GFS_codes_classification[],COLUMNS($F:H)+3,FALSE),"Do not enter data")</f>
        <v>Налоги на экспорт (1152E)</v>
      </c>
      <c r="E31" s="158" t="str">
        <f>IFERROR(VLOOKUP(Government_revenues_table21[[#This Row],[Классификация на основе Системы GFS]],Table6_GFS_codes_classification[],COLUMNS($F:I)+3,FALSE),"Do not enter data")</f>
        <v>Налоги на экспорт (1152E)</v>
      </c>
      <c r="F31" s="317" t="s">
        <v>3150</v>
      </c>
      <c r="G31" s="311" t="s">
        <v>84</v>
      </c>
      <c r="H31" s="315" t="s">
        <v>3151</v>
      </c>
      <c r="I31" s="200" t="s">
        <v>322</v>
      </c>
      <c r="J31" s="324">
        <v>399745419730</v>
      </c>
      <c r="K31" s="15" t="s">
        <v>191</v>
      </c>
      <c r="L31" s="200"/>
      <c r="M31" s="200"/>
      <c r="N31" s="200"/>
      <c r="O31" s="200"/>
    </row>
    <row r="32" spans="1:15" ht="22.5" customHeight="1">
      <c r="A32" s="200"/>
      <c r="B32" s="158" t="str">
        <f>IFERROR(VLOOKUP(Government_revenues_table21[[#This Row],[Классификация на основе Системы GFS]],Table6_GFS_codes_classification[],COLUMNS($F:F)+3,FALSE),"Do not enter data")</f>
        <v>Прочие доходы (14E)</v>
      </c>
      <c r="C32" s="158" t="str">
        <f>IFERROR(VLOOKUP(Government_revenues_table21[[#This Row],[Классификация на основе Системы GFS]],Table6_GFS_codes_classification[],COLUMNS($F:G)+3,FALSE),"Do not enter data")</f>
        <v>Доходы от имущества (141E)</v>
      </c>
      <c r="D32" s="158" t="str">
        <f>IFERROR(VLOOKUP(Government_revenues_table21[[#This Row],[Классификация на основе Системы GFS]],Table6_GFS_codes_classification[],COLUMNS($F:H)+3,FALSE),"Do not enter data")</f>
        <v>Аренда (1415E)</v>
      </c>
      <c r="E32" s="158" t="str">
        <f>IFERROR(VLOOKUP(Government_revenues_table21[[#This Row],[Классификация на основе Системы GFS]],Table6_GFS_codes_classification[],COLUMNS($F:I)+3,FALSE),"Do not enter data")</f>
        <v>Роялти (1415E1)</v>
      </c>
      <c r="F32" s="316" t="s">
        <v>3152</v>
      </c>
      <c r="G32" s="311" t="s">
        <v>3153</v>
      </c>
      <c r="H32" s="314" t="s">
        <v>3154</v>
      </c>
      <c r="I32" s="200" t="s">
        <v>322</v>
      </c>
      <c r="J32" s="324">
        <v>351187914890</v>
      </c>
      <c r="K32" s="313" t="s">
        <v>191</v>
      </c>
      <c r="L32" s="200"/>
      <c r="M32" s="200"/>
      <c r="N32" s="200"/>
      <c r="O32" s="200"/>
    </row>
    <row r="33" spans="1:15" ht="22.5" customHeight="1">
      <c r="A33" s="200"/>
      <c r="B33" s="158" t="str">
        <f>IFERROR(VLOOKUP(Government_revenues_table21[[#This Row],[Классификация на основе Системы GFS]],Table6_GFS_codes_classification[],COLUMNS($F:F)+3,FALSE),"Do not enter data")</f>
        <v>Прочие доходы (14E)</v>
      </c>
      <c r="C33" s="158" t="str">
        <f>IFERROR(VLOOKUP(Government_revenues_table21[[#This Row],[Классификация на основе Системы GFS]],Table6_GFS_codes_classification[],COLUMNS($F:G)+3,FALSE),"Do not enter data")</f>
        <v>Доходы от имущества (141E)</v>
      </c>
      <c r="D33" s="158" t="str">
        <f>IFERROR(VLOOKUP(Government_revenues_table21[[#This Row],[Классификация на основе Системы GFS]],Table6_GFS_codes_classification[],COLUMNS($F:H)+3,FALSE),"Do not enter data")</f>
        <v>Аренда (1415E)</v>
      </c>
      <c r="E33" s="158" t="str">
        <f>IFERROR(VLOOKUP(Government_revenues_table21[[#This Row],[Классификация на основе Системы GFS]],Table6_GFS_codes_classification[],COLUMNS($F:I)+3,FALSE),"Do not enter data")</f>
        <v>Роялти (1415E1)</v>
      </c>
      <c r="F33" s="317" t="s">
        <v>3152</v>
      </c>
      <c r="G33" s="311" t="s">
        <v>3153</v>
      </c>
      <c r="H33" s="315" t="s">
        <v>3155</v>
      </c>
      <c r="I33" s="200" t="s">
        <v>322</v>
      </c>
      <c r="J33" s="324">
        <v>436644001740</v>
      </c>
      <c r="K33" s="15" t="s">
        <v>191</v>
      </c>
      <c r="L33" s="200"/>
      <c r="M33" s="200"/>
      <c r="N33" s="200"/>
      <c r="O33" s="200"/>
    </row>
    <row r="34" spans="1:15" ht="22.5" customHeight="1">
      <c r="A34" s="200"/>
      <c r="B34" s="158" t="str">
        <f>IFERROR(VLOOKUP(Government_revenues_table21[[#This Row],[Классификация на основе Системы GFS]],Table6_GFS_codes_classification[],COLUMNS($F:F)+3,FALSE),"Do not enter data")</f>
        <v>Налоги (11E)</v>
      </c>
      <c r="C34" s="158" t="str">
        <f>IFERROR(VLOOKUP(Government_revenues_table21[[#This Row],[Классификация на основе Системы GFS]],Table6_GFS_codes_classification[],COLUMNS($F:G)+3,FALSE),"Do not enter data")</f>
        <v>Налоги на товары и услуги (114E)</v>
      </c>
      <c r="D34" s="158" t="str">
        <f>IFERROR(VLOOKUP(Government_revenues_table21[[#This Row],[Классификация на основе Системы GFS]],Table6_GFS_codes_classification[],COLUMNS($F:H)+3,FALSE),"Do not enter data")</f>
        <v>Налоги на использование товаров/разрешение на использование товаров или выполнение работ (1145E)</v>
      </c>
      <c r="E34" s="158" t="str">
        <f>IFERROR(VLOOKUP(Government_revenues_table21[[#This Row],[Классификация на основе Системы GFS]],Table6_GFS_codes_classification[],COLUMNS($F:I)+3,FALSE),"Do not enter data")</f>
        <v>Лицензионные платежи (114521E)</v>
      </c>
      <c r="F34" s="313" t="s">
        <v>3138</v>
      </c>
      <c r="G34" s="311" t="s">
        <v>73</v>
      </c>
      <c r="H34" s="314" t="s">
        <v>3156</v>
      </c>
      <c r="I34" s="200" t="s">
        <v>322</v>
      </c>
      <c r="J34" s="324">
        <v>7198833580</v>
      </c>
      <c r="K34" s="313" t="s">
        <v>191</v>
      </c>
      <c r="L34" s="200"/>
      <c r="M34" s="200"/>
      <c r="N34" s="200"/>
      <c r="O34" s="200"/>
    </row>
    <row r="35" spans="1:15" ht="22.5" customHeight="1">
      <c r="A35" s="200"/>
      <c r="B35" s="158" t="str">
        <f>IFERROR(VLOOKUP(Government_revenues_table21[[#This Row],[Классификация на основе Системы GFS]],Table6_GFS_codes_classification[],COLUMNS($F:F)+3,FALSE),"Do not enter data")</f>
        <v>Налоги (11E)</v>
      </c>
      <c r="C35" s="158" t="str">
        <f>IFERROR(VLOOKUP(Government_revenues_table21[[#This Row],[Классификация на основе Системы GFS]],Table6_GFS_codes_classification[],COLUMNS($F:G)+3,FALSE),"Do not enter data")</f>
        <v>Налоги на товары и услуги (114E)</v>
      </c>
      <c r="D35" s="158" t="str">
        <f>IFERROR(VLOOKUP(Government_revenues_table21[[#This Row],[Классификация на основе Системы GFS]],Table6_GFS_codes_classification[],COLUMNS($F:H)+3,FALSE),"Do not enter data")</f>
        <v>Налоги на использование товаров/разрешение на использование товаров или выполнение работ (1145E)</v>
      </c>
      <c r="E35" s="158" t="str">
        <f>IFERROR(VLOOKUP(Government_revenues_table21[[#This Row],[Классификация на основе Системы GFS]],Table6_GFS_codes_classification[],COLUMNS($F:I)+3,FALSE),"Do not enter data")</f>
        <v>Налоги на атмосферные выбросы и загрязнение окружающей среды (114522E)</v>
      </c>
      <c r="F35" s="317" t="s">
        <v>3147</v>
      </c>
      <c r="G35" s="311" t="s">
        <v>73</v>
      </c>
      <c r="H35" s="315" t="s">
        <v>3157</v>
      </c>
      <c r="I35" s="200" t="s">
        <v>322</v>
      </c>
      <c r="J35" s="324">
        <v>68789145680</v>
      </c>
      <c r="K35" s="15" t="s">
        <v>191</v>
      </c>
      <c r="L35" s="200"/>
      <c r="M35" s="200"/>
      <c r="N35" s="200"/>
      <c r="O35" s="200"/>
    </row>
    <row r="36" spans="1:15" ht="22.5" customHeight="1">
      <c r="A36" s="200"/>
      <c r="B36" s="158" t="str">
        <f>IFERROR(VLOOKUP(Government_revenues_table21[[#This Row],[Классификация на основе Системы GFS]],Table6_GFS_codes_classification[],COLUMNS($F:F)+3,FALSE),"Do not enter data")</f>
        <v>Прочие доходы (14E)</v>
      </c>
      <c r="C36" s="158" t="str">
        <f>IFERROR(VLOOKUP(Government_revenues_table21[[#This Row],[Классификация на основе Системы GFS]],Table6_GFS_codes_classification[],COLUMNS($F:G)+3,FALSE),"Do not enter data")</f>
        <v>Доходы от имущества (141E)</v>
      </c>
      <c r="D36" s="158" t="str">
        <f>IFERROR(VLOOKUP(Government_revenues_table21[[#This Row],[Классификация на основе Системы GFS]],Table6_GFS_codes_classification[],COLUMNS($F:H)+3,FALSE),"Do not enter data")</f>
        <v>Аренда (1415E)</v>
      </c>
      <c r="E36" s="158" t="str">
        <f>IFERROR(VLOOKUP(Government_revenues_table21[[#This Row],[Классификация на основе Системы GFS]],Table6_GFS_codes_classification[],COLUMNS($F:I)+3,FALSE),"Do not enter data")</f>
        <v>Бонусы (1415E2)</v>
      </c>
      <c r="F36" s="316" t="s">
        <v>3158</v>
      </c>
      <c r="G36" s="311" t="s">
        <v>84</v>
      </c>
      <c r="H36" s="314" t="s">
        <v>3159</v>
      </c>
      <c r="I36" s="200" t="s">
        <v>322</v>
      </c>
      <c r="J36" s="324">
        <v>2261440930</v>
      </c>
      <c r="K36" s="313" t="s">
        <v>191</v>
      </c>
      <c r="L36" s="200"/>
      <c r="M36" s="200"/>
      <c r="N36" s="200"/>
      <c r="O36" s="200"/>
    </row>
    <row r="37" spans="1:15" ht="22.5" customHeight="1">
      <c r="A37" s="200"/>
      <c r="B37" s="158" t="str">
        <f>IFERROR(VLOOKUP(Government_revenues_table21[[#This Row],[Классификация на основе Системы GFS]],Table6_GFS_codes_classification[],COLUMNS($F:F)+3,FALSE),"Do not enter data")</f>
        <v>Прочие доходы (14E)</v>
      </c>
      <c r="C37" s="158" t="str">
        <f>IFERROR(VLOOKUP(Government_revenues_table21[[#This Row],[Классификация на основе Системы GFS]],Table6_GFS_codes_classification[],COLUMNS($F:G)+3,FALSE),"Do not enter data")</f>
        <v>Доходы от имущества (141E)</v>
      </c>
      <c r="D37" s="158" t="str">
        <f>IFERROR(VLOOKUP(Government_revenues_table21[[#This Row],[Классификация на основе Системы GFS]],Table6_GFS_codes_classification[],COLUMNS($F:H)+3,FALSE),"Do not enter data")</f>
        <v>Аренда (1415E)</v>
      </c>
      <c r="E37" s="158" t="str">
        <f>IFERROR(VLOOKUP(Government_revenues_table21[[#This Row],[Классификация на основе Системы GFS]],Table6_GFS_codes_classification[],COLUMNS($F:I)+3,FALSE),"Do not enter data")</f>
        <v>Роялти (1415E1)</v>
      </c>
      <c r="F37" s="317" t="s">
        <v>3152</v>
      </c>
      <c r="G37" s="311" t="s">
        <v>84</v>
      </c>
      <c r="H37" s="315" t="s">
        <v>3160</v>
      </c>
      <c r="I37" s="200" t="s">
        <v>322</v>
      </c>
      <c r="J37" s="324">
        <v>791061311750</v>
      </c>
      <c r="K37" s="15" t="s">
        <v>191</v>
      </c>
      <c r="L37" s="200"/>
      <c r="M37" s="200"/>
      <c r="N37" s="200"/>
      <c r="O37" s="200"/>
    </row>
    <row r="38" spans="1:15" ht="22.5" customHeight="1">
      <c r="A38" s="200"/>
      <c r="B38" s="158" t="str">
        <f>IFERROR(VLOOKUP(Government_revenues_table21[[#This Row],[Классификация на основе Системы GFS]],Table6_GFS_codes_classification[],COLUMNS($F:F)+3,FALSE),"Do not enter data")</f>
        <v>Прочие доходы (14E)</v>
      </c>
      <c r="C38" s="158" t="str">
        <f>IFERROR(VLOOKUP(Government_revenues_table21[[#This Row],[Классификация на основе Системы GFS]],Table6_GFS_codes_classification[],COLUMNS($F:G)+3,FALSE),"Do not enter data")</f>
        <v>Доходы от имущества (141E)</v>
      </c>
      <c r="D38" s="158" t="str">
        <f>IFERROR(VLOOKUP(Government_revenues_table21[[#This Row],[Классификация на основе Системы GFS]],Table6_GFS_codes_classification[],COLUMNS($F:H)+3,FALSE),"Do not enter data")</f>
        <v>Аренда (1415E)</v>
      </c>
      <c r="E38" s="158" t="str">
        <f>IFERROR(VLOOKUP(Government_revenues_table21[[#This Row],[Классификация на основе Системы GFS]],Table6_GFS_codes_classification[],COLUMNS($F:I)+3,FALSE),"Do not enter data")</f>
        <v>Прочие арендные платежи (1415E5)</v>
      </c>
      <c r="F38" s="316" t="s">
        <v>3161</v>
      </c>
      <c r="G38" s="311" t="s">
        <v>84</v>
      </c>
      <c r="H38" s="314" t="s">
        <v>3162</v>
      </c>
      <c r="I38" s="200" t="s">
        <v>322</v>
      </c>
      <c r="J38" s="324">
        <v>58926196650</v>
      </c>
      <c r="K38" s="313" t="s">
        <v>191</v>
      </c>
      <c r="L38" s="200"/>
      <c r="M38" s="200"/>
      <c r="N38" s="200"/>
      <c r="O38" s="200"/>
    </row>
    <row r="39" spans="1:15" ht="22.5" customHeight="1">
      <c r="A39" s="200"/>
      <c r="B39" s="158" t="str">
        <f>IFERROR(VLOOKUP(Government_revenues_table21[[#This Row],[Классификация на основе Системы GFS]],Table6_GFS_codes_classification[],COLUMNS($F:F)+3,FALSE),"Do not enter data")</f>
        <v>Прочие доходы (14E)</v>
      </c>
      <c r="C39" s="158" t="str">
        <f>IFERROR(VLOOKUP(Government_revenues_table21[[#This Row],[Классификация на основе Системы GFS]],Table6_GFS_codes_classification[],COLUMNS($F:G)+3,FALSE),"Do not enter data")</f>
        <v>Доходы от имущества (141E)</v>
      </c>
      <c r="D39" s="158" t="str">
        <f>IFERROR(VLOOKUP(Government_revenues_table21[[#This Row],[Классификация на основе Системы GFS]],Table6_GFS_codes_classification[],COLUMNS($F:H)+3,FALSE),"Do not enter data")</f>
        <v>Аренда (1415E)</v>
      </c>
      <c r="E39" s="158" t="str">
        <f>IFERROR(VLOOKUP(Government_revenues_table21[[#This Row],[Классификация на основе Системы GFS]],Table6_GFS_codes_classification[],COLUMNS($F:I)+3,FALSE),"Do not enter data")</f>
        <v>Прочие арендные платежи (1415E5)</v>
      </c>
      <c r="F39" s="317" t="s">
        <v>3161</v>
      </c>
      <c r="G39" s="311" t="s">
        <v>73</v>
      </c>
      <c r="H39" s="315" t="s">
        <v>3163</v>
      </c>
      <c r="I39" s="200" t="s">
        <v>322</v>
      </c>
      <c r="J39" s="324">
        <v>761830490</v>
      </c>
      <c r="K39" s="15" t="s">
        <v>191</v>
      </c>
      <c r="L39" s="200"/>
      <c r="M39" s="200"/>
      <c r="N39" s="200"/>
      <c r="O39" s="200"/>
    </row>
    <row r="40" spans="1:15" ht="22.5" customHeight="1">
      <c r="A40" s="200"/>
      <c r="B40" s="158" t="str">
        <f>IFERROR(VLOOKUP(Government_revenues_table21[[#This Row],[Классификация на основе Системы GFS]],Table6_GFS_codes_classification[],COLUMNS($F:F)+3,FALSE),"Do not enter data")</f>
        <v>Налоги (11E)</v>
      </c>
      <c r="C40" s="158" t="str">
        <f>IFERROR(VLOOKUP(Government_revenues_table21[[#This Row],[Классификация на основе Системы GFS]],Table6_GFS_codes_classification[],COLUMNS($F:G)+3,FALSE),"Do not enter data")</f>
        <v>Налоги на товары и услуги (114E)</v>
      </c>
      <c r="D40" s="158" t="str">
        <f>IFERROR(VLOOKUP(Government_revenues_table21[[#This Row],[Классификация на основе Системы GFS]],Table6_GFS_codes_classification[],COLUMNS($F:H)+3,FALSE),"Do not enter data")</f>
        <v>Налоги на использование товаров/разрешение на использование товаров или выполнение работ (1145E)</v>
      </c>
      <c r="E40" s="158" t="str">
        <f>IFERROR(VLOOKUP(Government_revenues_table21[[#This Row],[Классификация на основе Системы GFS]],Table6_GFS_codes_classification[],COLUMNS($F:I)+3,FALSE),"Do not enter data")</f>
        <v>Налоги на транспортные средства (11451E)</v>
      </c>
      <c r="F40" s="313" t="s">
        <v>3140</v>
      </c>
      <c r="G40" s="311" t="s">
        <v>73</v>
      </c>
      <c r="H40" s="314" t="s">
        <v>3164</v>
      </c>
      <c r="I40" s="200" t="s">
        <v>322</v>
      </c>
      <c r="J40" s="324">
        <v>269119560</v>
      </c>
      <c r="K40" s="313" t="s">
        <v>191</v>
      </c>
      <c r="L40" s="200"/>
      <c r="M40" s="200"/>
      <c r="N40" s="200"/>
      <c r="O40" s="200"/>
    </row>
    <row r="41" spans="1:15" ht="22.5" customHeight="1">
      <c r="A41" s="200"/>
      <c r="B41" s="312" t="str">
        <f>IFERROR(VLOOKUP(Government_revenues_table21[[#This Row],[Классификация на основе Системы GFS]],Table6_GFS_codes_classification[],COLUMNS($F:F)+3,FALSE),"Do not enter data")</f>
        <v>Налоги (11E)</v>
      </c>
      <c r="C41" s="312" t="str">
        <f>IFERROR(VLOOKUP(Government_revenues_table21[[#This Row],[Классификация на основе Системы GFS]],Table6_GFS_codes_classification[],COLUMNS($F:G)+3,FALSE),"Do not enter data")</f>
        <v>Налоги на международную торговлю и транзакции (115E)</v>
      </c>
      <c r="D41" s="312" t="str">
        <f>IFERROR(VLOOKUP(Government_revenues_table21[[#This Row],[Классификация на основе Системы GFS]],Table6_GFS_codes_classification[],COLUMNS($F:H)+3,FALSE),"Do not enter data")</f>
        <v>Таможенные и другие импортные пошлины (1151E)</v>
      </c>
      <c r="E41" s="312" t="str">
        <f>IFERROR(VLOOKUP(Government_revenues_table21[[#This Row],[Классификация на основе Системы GFS]],Table6_GFS_codes_classification[],COLUMNS($F:I)+3,FALSE),"Do not enter data")</f>
        <v>Таможенные и другие импортные пошлины (1151E)</v>
      </c>
      <c r="F41" s="317" t="s">
        <v>3165</v>
      </c>
      <c r="G41" s="311" t="s">
        <v>84</v>
      </c>
      <c r="H41" s="315" t="s">
        <v>3166</v>
      </c>
      <c r="I41" s="200" t="s">
        <v>322</v>
      </c>
      <c r="J41" s="324">
        <v>1028891388040</v>
      </c>
      <c r="K41" s="15" t="s">
        <v>191</v>
      </c>
      <c r="L41" s="200"/>
      <c r="M41" s="200"/>
      <c r="N41" s="200"/>
      <c r="O41" s="200"/>
    </row>
    <row r="42" spans="1:15" ht="24" customHeight="1">
      <c r="A42" s="200"/>
      <c r="B42" s="158" t="str">
        <f>IFERROR(VLOOKUP(Government_revenues_table21[[#This Row],[Классификация на основе Системы GFS]],Table6_GFS_codes_classification[],COLUMNS($F:F)+3,FALSE),"Do not enter data")</f>
        <v>Налоги (11E)</v>
      </c>
      <c r="C42" s="158" t="str">
        <f>IFERROR(VLOOKUP(Government_revenues_table21[[#This Row],[Классификация на основе Системы GFS]],Table6_GFS_codes_classification[],COLUMNS($F:G)+3,FALSE),"Do not enter data")</f>
        <v>Налоги на международную торговлю и транзакции (115E)</v>
      </c>
      <c r="D42" s="158" t="str">
        <f>IFERROR(VLOOKUP(Government_revenues_table21[[#This Row],[Классификация на основе Системы GFS]],Table6_GFS_codes_classification[],COLUMNS($F:H)+3,FALSE),"Do not enter data")</f>
        <v>Таможенные и другие импортные пошлины (1151E)</v>
      </c>
      <c r="E42" s="158" t="str">
        <f>IFERROR(VLOOKUP(Government_revenues_table21[[#This Row],[Классификация на основе Системы GFS]],Table6_GFS_codes_classification[],COLUMNS($F:I)+3,FALSE),"Do not enter data")</f>
        <v>Таможенные и другие импортные пошлины (1151E)</v>
      </c>
      <c r="F42" s="316" t="s">
        <v>3165</v>
      </c>
      <c r="G42" s="311" t="s">
        <v>84</v>
      </c>
      <c r="H42" s="314" t="s">
        <v>3167</v>
      </c>
      <c r="I42" s="200" t="s">
        <v>322</v>
      </c>
      <c r="J42" s="324">
        <v>6969536790</v>
      </c>
      <c r="K42" s="313" t="s">
        <v>191</v>
      </c>
      <c r="L42" s="200"/>
      <c r="M42" s="200"/>
      <c r="N42" s="200"/>
      <c r="O42" s="200"/>
    </row>
    <row r="43" spans="1:15">
      <c r="A43" s="200"/>
      <c r="B43" s="158"/>
      <c r="C43" s="158"/>
      <c r="D43" s="158"/>
      <c r="E43" s="158"/>
      <c r="F43" s="154"/>
      <c r="G43" s="200"/>
      <c r="H43" s="200"/>
      <c r="I43" s="200"/>
      <c r="J43" s="295"/>
      <c r="K43" s="200"/>
      <c r="L43" s="200"/>
      <c r="M43" s="200"/>
      <c r="N43" s="200"/>
      <c r="O43" s="200"/>
    </row>
    <row r="44" spans="1:15">
      <c r="A44" s="200"/>
      <c r="B44" s="158"/>
      <c r="C44" s="158"/>
      <c r="D44" s="158"/>
      <c r="E44" s="158"/>
      <c r="F44" s="154"/>
      <c r="G44" s="200"/>
      <c r="H44" s="200"/>
      <c r="I44" s="200"/>
      <c r="J44" s="295"/>
      <c r="K44" s="200"/>
      <c r="L44" s="200"/>
      <c r="M44" s="200"/>
      <c r="N44" s="200"/>
      <c r="O44" s="200"/>
    </row>
    <row r="45" spans="1:15">
      <c r="A45" s="200"/>
      <c r="B45" s="158"/>
      <c r="C45" s="158"/>
      <c r="D45" s="158"/>
      <c r="E45" s="158"/>
      <c r="F45" s="154"/>
      <c r="G45" s="200"/>
      <c r="H45" s="200"/>
      <c r="I45" s="200"/>
      <c r="J45" s="295"/>
      <c r="K45" s="200"/>
      <c r="L45" s="200"/>
      <c r="M45" s="200"/>
      <c r="N45" s="200"/>
      <c r="O45" s="200"/>
    </row>
    <row r="46" spans="1:15" ht="15.6" thickBot="1">
      <c r="A46" s="200"/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</row>
    <row r="47" spans="1:15" ht="15.6" thickBot="1">
      <c r="A47" s="200"/>
      <c r="B47" s="200"/>
      <c r="C47" s="200"/>
      <c r="D47" s="200"/>
      <c r="E47" s="200"/>
      <c r="F47" s="200"/>
      <c r="G47" s="200"/>
      <c r="H47" s="200"/>
      <c r="I47" s="155" t="s">
        <v>3168</v>
      </c>
      <c r="J47" s="157">
        <f>J49/'Часть 1 Сведения'!E45</f>
        <v>10522401074.008873</v>
      </c>
      <c r="K47" s="200"/>
      <c r="L47" s="200"/>
      <c r="M47" s="200"/>
      <c r="N47" s="200"/>
      <c r="O47" s="200"/>
    </row>
    <row r="48" spans="1:15" ht="21" customHeight="1" thickBot="1">
      <c r="A48" s="200"/>
      <c r="B48" s="200"/>
      <c r="C48" s="200"/>
      <c r="D48" s="200"/>
      <c r="E48" s="200"/>
      <c r="F48" s="200"/>
      <c r="G48" s="200"/>
      <c r="H48" s="200"/>
      <c r="I48" s="200"/>
      <c r="J48" s="296"/>
      <c r="K48" s="200"/>
      <c r="L48" s="200"/>
      <c r="M48" s="200"/>
      <c r="N48" s="200"/>
      <c r="O48" s="200"/>
    </row>
    <row r="49" spans="1:15" ht="15.6" thickBot="1">
      <c r="A49" s="200"/>
      <c r="B49" s="200"/>
      <c r="C49" s="200"/>
      <c r="D49" s="200"/>
      <c r="E49" s="200"/>
      <c r="F49" s="200"/>
      <c r="G49" s="200"/>
      <c r="H49" s="200"/>
      <c r="I49" s="155" t="s">
        <v>3169</v>
      </c>
      <c r="J49" s="157">
        <f>SUM(Government_revenues_table21[Размер доходов])</f>
        <v>4482858529560</v>
      </c>
      <c r="K49" s="200"/>
      <c r="L49" s="200"/>
      <c r="M49" s="309"/>
      <c r="N49" s="309"/>
      <c r="O49" s="200"/>
    </row>
    <row r="50" spans="1:15">
      <c r="A50" s="200"/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4"/>
      <c r="N50" s="24"/>
      <c r="O50" s="200"/>
    </row>
    <row r="51" spans="1:15" ht="15.6" thickBot="1">
      <c r="A51" s="200"/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304"/>
      <c r="N51" s="304"/>
      <c r="O51" s="200"/>
    </row>
    <row r="52" spans="1:15">
      <c r="A52" s="200"/>
      <c r="B52" s="200"/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306"/>
      <c r="N52" s="306"/>
      <c r="O52" s="200"/>
    </row>
    <row r="53" spans="1:15" ht="24.6" thickBot="1">
      <c r="A53" s="200"/>
      <c r="B53" s="200"/>
      <c r="C53" s="200"/>
      <c r="D53" s="200"/>
      <c r="E53" s="200"/>
      <c r="F53" s="189" t="s">
        <v>3170</v>
      </c>
      <c r="G53" s="189"/>
      <c r="H53" s="165"/>
      <c r="I53" s="165"/>
      <c r="J53" s="165"/>
      <c r="K53" s="165"/>
      <c r="L53" s="200"/>
      <c r="M53" s="188"/>
      <c r="N53" s="188"/>
      <c r="O53" s="200"/>
    </row>
    <row r="54" spans="1:15">
      <c r="A54" s="200"/>
      <c r="B54" s="200"/>
      <c r="C54" s="200"/>
      <c r="D54" s="200"/>
      <c r="E54" s="200"/>
      <c r="F54" s="190" t="s">
        <v>3171</v>
      </c>
      <c r="G54" s="160"/>
      <c r="H54" s="160"/>
      <c r="I54" s="160"/>
      <c r="J54" s="161"/>
      <c r="K54" s="160"/>
      <c r="L54" s="200"/>
      <c r="M54" s="34"/>
      <c r="N54" s="34"/>
      <c r="O54" s="200"/>
    </row>
    <row r="55" spans="1:15">
      <c r="A55" s="200"/>
      <c r="B55" s="200"/>
      <c r="C55" s="200"/>
      <c r="D55" s="200"/>
      <c r="E55" s="200"/>
      <c r="F55" s="190"/>
      <c r="G55" s="160"/>
      <c r="H55" s="160"/>
      <c r="I55" s="160"/>
      <c r="J55" s="161"/>
      <c r="K55" s="160"/>
      <c r="L55" s="200"/>
      <c r="M55" s="199"/>
      <c r="N55" s="199"/>
      <c r="O55" s="200"/>
    </row>
    <row r="56" spans="1:15">
      <c r="A56" s="200"/>
      <c r="B56" s="200"/>
      <c r="C56" s="200"/>
      <c r="D56" s="200"/>
      <c r="E56" s="200"/>
      <c r="F56" s="190"/>
      <c r="G56" s="160"/>
      <c r="H56" s="160"/>
      <c r="I56" s="160"/>
      <c r="J56" s="161"/>
      <c r="K56" s="160"/>
      <c r="L56" s="200"/>
      <c r="M56" s="34"/>
      <c r="N56" s="34"/>
      <c r="O56" s="200"/>
    </row>
    <row r="57" spans="1:15">
      <c r="A57" s="200"/>
      <c r="B57" s="200"/>
      <c r="C57" s="200"/>
      <c r="D57" s="200"/>
      <c r="E57" s="200"/>
      <c r="F57" s="190" t="s">
        <v>3172</v>
      </c>
      <c r="G57" s="160"/>
      <c r="H57" s="160"/>
      <c r="I57" s="160"/>
      <c r="J57" s="161"/>
      <c r="K57" s="160"/>
      <c r="L57" s="200"/>
      <c r="M57" s="200"/>
      <c r="N57" s="200"/>
      <c r="O57" s="200"/>
    </row>
    <row r="58" spans="1:15">
      <c r="A58" s="200"/>
      <c r="B58" s="200"/>
      <c r="C58" s="200"/>
      <c r="D58" s="200"/>
      <c r="E58" s="200"/>
      <c r="F58" s="190" t="s">
        <v>3173</v>
      </c>
      <c r="G58" s="160"/>
      <c r="H58" s="160"/>
      <c r="I58" s="160"/>
      <c r="J58" s="161"/>
      <c r="K58" s="160"/>
      <c r="L58" s="200"/>
      <c r="M58" s="200"/>
      <c r="N58" s="200"/>
      <c r="O58" s="200"/>
    </row>
    <row r="59" spans="1:15">
      <c r="A59" s="200"/>
      <c r="B59" s="200"/>
      <c r="C59" s="200"/>
      <c r="D59" s="200"/>
      <c r="E59" s="200"/>
      <c r="F59" s="190"/>
      <c r="G59" s="323" t="s">
        <v>337</v>
      </c>
      <c r="H59" s="323" t="s">
        <v>3125</v>
      </c>
      <c r="I59" s="323"/>
      <c r="J59" s="323" t="s">
        <v>3126</v>
      </c>
      <c r="K59" s="323" t="s">
        <v>3127</v>
      </c>
      <c r="L59" s="323" t="s">
        <v>3128</v>
      </c>
      <c r="M59" s="200"/>
      <c r="N59" s="200"/>
      <c r="O59" s="200"/>
    </row>
    <row r="60" spans="1:15">
      <c r="A60" s="200"/>
      <c r="B60" s="200"/>
      <c r="C60" s="200"/>
      <c r="D60" s="200"/>
      <c r="E60" s="200"/>
      <c r="F60" s="190"/>
      <c r="G60" s="319" t="s">
        <v>3153</v>
      </c>
      <c r="H60" s="320" t="s">
        <v>3174</v>
      </c>
      <c r="I60" s="321"/>
      <c r="J60" s="322" t="s">
        <v>322</v>
      </c>
      <c r="K60" s="324">
        <v>146329673240</v>
      </c>
      <c r="L60" s="200"/>
      <c r="M60" s="200"/>
      <c r="N60" s="200"/>
      <c r="O60" s="200"/>
    </row>
    <row r="61" spans="1:15">
      <c r="A61" s="200"/>
      <c r="B61" s="200"/>
      <c r="C61" s="200"/>
      <c r="D61" s="200"/>
      <c r="E61" s="200"/>
      <c r="F61" s="190"/>
      <c r="G61" s="160"/>
      <c r="H61" s="160"/>
      <c r="I61" s="160"/>
      <c r="J61" s="161"/>
      <c r="K61" s="160"/>
      <c r="L61" s="200"/>
      <c r="M61" s="200"/>
      <c r="N61" s="200"/>
      <c r="O61" s="200"/>
    </row>
    <row r="62" spans="1:15" ht="15.6" thickBot="1">
      <c r="A62" s="200"/>
      <c r="B62" s="200"/>
      <c r="C62" s="200"/>
      <c r="D62" s="200"/>
      <c r="E62" s="200"/>
      <c r="F62" s="190"/>
      <c r="G62" s="162"/>
      <c r="H62" s="162"/>
      <c r="I62" s="162"/>
      <c r="J62" s="163"/>
      <c r="K62" s="162"/>
      <c r="L62" s="200"/>
      <c r="M62" s="200"/>
      <c r="N62" s="200"/>
      <c r="O62" s="200"/>
    </row>
    <row r="63" spans="1:15" ht="15.6" thickTop="1">
      <c r="A63" s="200"/>
      <c r="B63" s="200"/>
      <c r="C63" s="200"/>
      <c r="D63" s="200"/>
      <c r="E63" s="200"/>
      <c r="F63" s="190" t="s">
        <v>3175</v>
      </c>
      <c r="G63" s="160"/>
      <c r="H63" s="160"/>
      <c r="I63" s="160"/>
      <c r="J63" s="161"/>
      <c r="K63" s="160"/>
      <c r="L63" s="200"/>
      <c r="M63" s="200"/>
      <c r="N63" s="200"/>
      <c r="O63" s="200"/>
    </row>
    <row r="64" spans="1:15">
      <c r="A64" s="200"/>
      <c r="B64" s="200"/>
      <c r="C64" s="200"/>
      <c r="D64" s="200"/>
      <c r="E64" s="200"/>
      <c r="F64" s="190" t="s">
        <v>3176</v>
      </c>
      <c r="G64" s="160"/>
      <c r="H64" s="160"/>
      <c r="I64" s="160"/>
      <c r="J64" s="161"/>
      <c r="K64" s="160"/>
      <c r="L64" s="200"/>
      <c r="M64" s="200"/>
      <c r="N64" s="200"/>
      <c r="O64" s="200"/>
    </row>
    <row r="65" spans="1:15">
      <c r="A65" s="200"/>
      <c r="B65" s="200"/>
      <c r="C65" s="200"/>
      <c r="D65" s="200"/>
      <c r="E65" s="200"/>
      <c r="F65" s="190" t="s">
        <v>3177</v>
      </c>
      <c r="G65" s="160"/>
      <c r="H65" s="160"/>
      <c r="I65" s="160"/>
      <c r="J65" s="161"/>
      <c r="K65" s="160"/>
      <c r="L65" s="200"/>
      <c r="M65" s="200"/>
      <c r="N65" s="200"/>
      <c r="O65" s="200"/>
    </row>
    <row r="66" spans="1:15">
      <c r="A66" s="200"/>
      <c r="B66" s="200"/>
      <c r="C66" s="200"/>
      <c r="D66" s="200"/>
      <c r="E66" s="200"/>
      <c r="F66" s="190"/>
      <c r="G66" s="160"/>
      <c r="H66" s="160"/>
      <c r="I66" s="160"/>
      <c r="J66" s="161"/>
      <c r="K66" s="160"/>
      <c r="L66" s="200"/>
      <c r="M66" s="200"/>
      <c r="N66" s="200"/>
      <c r="O66" s="200"/>
    </row>
    <row r="67" spans="1:15">
      <c r="A67" s="200"/>
      <c r="B67" s="200"/>
      <c r="C67" s="200"/>
      <c r="D67" s="200"/>
      <c r="E67" s="200"/>
      <c r="F67" s="190"/>
      <c r="G67" s="160"/>
      <c r="H67" s="160"/>
      <c r="I67" s="160"/>
      <c r="J67" s="161"/>
      <c r="K67" s="160"/>
      <c r="L67" s="200"/>
      <c r="M67" s="200"/>
      <c r="N67" s="200"/>
      <c r="O67" s="200"/>
    </row>
    <row r="68" spans="1:15" ht="18.75" customHeight="1">
      <c r="A68" s="200"/>
      <c r="B68" s="200"/>
      <c r="C68" s="200"/>
      <c r="D68" s="200"/>
      <c r="E68" s="200"/>
      <c r="F68" s="190"/>
      <c r="G68" s="160"/>
      <c r="H68" s="160"/>
      <c r="I68" s="160"/>
      <c r="J68" s="161"/>
      <c r="K68" s="160"/>
      <c r="L68" s="200"/>
      <c r="M68" s="200"/>
      <c r="N68" s="200"/>
      <c r="O68" s="200"/>
    </row>
    <row r="69" spans="1:15" ht="15.75" customHeight="1">
      <c r="A69" s="200"/>
      <c r="B69" s="200"/>
      <c r="C69" s="200"/>
      <c r="D69" s="200"/>
      <c r="E69" s="200"/>
      <c r="F69" s="190"/>
      <c r="G69" s="160"/>
      <c r="H69" s="160"/>
      <c r="I69" s="160"/>
      <c r="J69" s="161"/>
      <c r="K69" s="160"/>
      <c r="L69" s="200"/>
      <c r="M69" s="200"/>
      <c r="N69" s="200"/>
      <c r="O69" s="200"/>
    </row>
    <row r="70" spans="1:15">
      <c r="A70" s="200"/>
      <c r="B70" s="200"/>
      <c r="C70" s="200"/>
      <c r="D70" s="200"/>
      <c r="E70" s="200"/>
      <c r="F70" s="190"/>
      <c r="G70" s="160"/>
      <c r="H70" s="160"/>
      <c r="I70" s="160"/>
      <c r="J70" s="161"/>
      <c r="K70" s="160"/>
      <c r="L70" s="200"/>
      <c r="M70" s="200"/>
      <c r="N70" s="200"/>
      <c r="O70" s="200"/>
    </row>
    <row r="71" spans="1:15">
      <c r="A71" s="200"/>
      <c r="B71" s="200"/>
      <c r="C71" s="200"/>
      <c r="D71" s="200"/>
      <c r="E71" s="200"/>
      <c r="F71" s="190"/>
      <c r="G71" s="160"/>
      <c r="H71" s="160"/>
      <c r="I71" s="160"/>
      <c r="J71" s="161"/>
      <c r="K71" s="160"/>
      <c r="L71" s="200"/>
      <c r="M71" s="200"/>
      <c r="N71" s="200"/>
      <c r="O71" s="200"/>
    </row>
    <row r="72" spans="1:15">
      <c r="A72" s="200"/>
      <c r="B72" s="200"/>
      <c r="C72" s="200"/>
      <c r="D72" s="200"/>
      <c r="E72" s="200"/>
      <c r="F72" s="24"/>
      <c r="G72" s="24"/>
      <c r="H72" s="24"/>
      <c r="I72" s="24"/>
      <c r="J72" s="24"/>
      <c r="K72" s="24"/>
      <c r="L72" s="200"/>
      <c r="M72" s="200"/>
      <c r="N72" s="200"/>
      <c r="O72" s="200"/>
    </row>
    <row r="73" spans="1:15" ht="15.75" customHeight="1" thickBot="1">
      <c r="A73" s="200"/>
      <c r="B73" s="200"/>
      <c r="C73" s="200"/>
      <c r="D73" s="200"/>
      <c r="E73" s="200"/>
      <c r="F73" s="309"/>
      <c r="G73" s="309"/>
      <c r="H73" s="309"/>
      <c r="I73" s="309"/>
      <c r="J73" s="309"/>
      <c r="K73" s="309"/>
      <c r="L73" s="309"/>
      <c r="M73" s="200"/>
      <c r="N73" s="200"/>
      <c r="O73" s="200"/>
    </row>
    <row r="74" spans="1:15">
      <c r="A74" s="200"/>
      <c r="B74" s="200"/>
      <c r="C74" s="200"/>
      <c r="D74" s="200"/>
      <c r="E74" s="200"/>
      <c r="F74" s="24"/>
      <c r="G74" s="24"/>
      <c r="H74" s="24"/>
      <c r="I74" s="24"/>
      <c r="J74" s="24"/>
      <c r="K74" s="24"/>
      <c r="L74" s="24"/>
      <c r="M74" s="200"/>
      <c r="N74" s="200"/>
      <c r="O74" s="200"/>
    </row>
    <row r="75" spans="1:15" ht="15.6" thickBot="1">
      <c r="A75" s="200"/>
      <c r="B75" s="200"/>
      <c r="C75" s="200"/>
      <c r="D75" s="200"/>
      <c r="E75" s="200"/>
      <c r="F75" s="303" t="s">
        <v>116</v>
      </c>
      <c r="G75" s="304"/>
      <c r="H75" s="304"/>
      <c r="I75" s="304"/>
      <c r="J75" s="304"/>
      <c r="K75" s="304"/>
      <c r="L75" s="304"/>
      <c r="M75" s="200"/>
      <c r="N75" s="200"/>
      <c r="O75" s="200"/>
    </row>
    <row r="76" spans="1:15">
      <c r="A76" s="200"/>
      <c r="B76" s="200"/>
      <c r="C76" s="200"/>
      <c r="D76" s="200"/>
      <c r="E76" s="200"/>
      <c r="F76" s="305" t="s">
        <v>301</v>
      </c>
      <c r="G76" s="306"/>
      <c r="H76" s="306"/>
      <c r="I76" s="306"/>
      <c r="J76" s="306"/>
      <c r="K76" s="306"/>
      <c r="L76" s="306"/>
      <c r="M76" s="200"/>
      <c r="N76" s="200"/>
      <c r="O76" s="200"/>
    </row>
    <row r="77" spans="1:15" ht="15.6" thickBot="1">
      <c r="A77" s="200"/>
      <c r="B77" s="200"/>
      <c r="C77" s="200"/>
      <c r="D77" s="200"/>
      <c r="E77" s="200"/>
      <c r="F77" s="188"/>
      <c r="G77" s="188"/>
      <c r="H77" s="188"/>
      <c r="I77" s="188"/>
      <c r="J77" s="188"/>
      <c r="K77" s="188"/>
      <c r="L77" s="188"/>
      <c r="M77" s="200"/>
      <c r="N77" s="200"/>
      <c r="O77" s="200"/>
    </row>
    <row r="78" spans="1:15">
      <c r="A78" s="200"/>
      <c r="B78" s="200"/>
      <c r="C78" s="200"/>
      <c r="D78" s="200"/>
      <c r="E78" s="200"/>
      <c r="F78" s="27" t="s">
        <v>35</v>
      </c>
      <c r="G78" s="28"/>
      <c r="H78" s="29"/>
      <c r="I78" s="28"/>
      <c r="J78" s="28"/>
      <c r="K78" s="34"/>
      <c r="L78" s="34"/>
      <c r="M78" s="200"/>
      <c r="N78" s="200"/>
      <c r="O78" s="200"/>
    </row>
    <row r="79" spans="1:15" ht="15.75" customHeight="1">
      <c r="A79" s="200"/>
      <c r="B79" s="200"/>
      <c r="C79" s="200"/>
      <c r="D79" s="200"/>
      <c r="E79" s="200"/>
      <c r="F79" s="348" t="s">
        <v>36</v>
      </c>
      <c r="G79" s="348"/>
      <c r="H79" s="348"/>
      <c r="I79" s="348"/>
      <c r="J79" s="348"/>
      <c r="K79" s="199"/>
      <c r="L79" s="199"/>
      <c r="M79" s="200"/>
      <c r="N79" s="200"/>
      <c r="O79" s="200"/>
    </row>
    <row r="80" spans="1:15">
      <c r="A80" s="200"/>
      <c r="B80" s="200"/>
      <c r="C80" s="200"/>
      <c r="D80" s="200"/>
      <c r="E80" s="200"/>
      <c r="F80" s="31" t="s">
        <v>38</v>
      </c>
      <c r="G80" s="30"/>
      <c r="H80" s="32"/>
      <c r="I80" s="30"/>
      <c r="J80" s="33"/>
      <c r="K80" s="34"/>
      <c r="L80" s="34"/>
      <c r="M80" s="200"/>
      <c r="N80" s="200"/>
      <c r="O80" s="200"/>
    </row>
    <row r="81" spans="1:15" ht="15.75">
      <c r="A81" s="200"/>
      <c r="B81" s="200"/>
      <c r="C81" s="200"/>
      <c r="D81" s="200"/>
      <c r="E81" s="200"/>
      <c r="F81" s="200"/>
      <c r="G81" s="200"/>
      <c r="H81" s="200"/>
      <c r="I81" s="200"/>
      <c r="J81" s="200"/>
      <c r="K81" s="200"/>
      <c r="L81" s="200"/>
      <c r="M81" s="200"/>
      <c r="N81" s="200"/>
      <c r="O81" s="200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K47 I43:K45 F43:G45 F42 J42:K42" name="Government revenues"/>
    <protectedRange algorithmName="SHA-512" hashValue="19r0bVvPR7yZA0UiYij7Tv1CBk3noIABvFePbLhCJ4nk3L6A+Fy+RdPPS3STf+a52x4pG2PQK4FAkXK9epnlIA==" saltValue="gQC4yrLvnbJqxYZ0KSEoZA==" spinCount="100000" sqref="K60" name="Government revenues_1"/>
    <protectedRange algorithmName="SHA-512" hashValue="19r0bVvPR7yZA0UiYij7Tv1CBk3noIABvFePbLhCJ4nk3L6A+Fy+RdPPS3STf+a52x4pG2PQK4FAkXK9epnlIA==" saltValue="gQC4yrLvnbJqxYZ0KSEoZA==" spinCount="100000" sqref="G22:G41" name="Government revenues_2"/>
    <protectedRange algorithmName="SHA-512" hashValue="19r0bVvPR7yZA0UiYij7Tv1CBk3noIABvFePbLhCJ4nk3L6A+Fy+RdPPS3STf+a52x4pG2PQK4FAkXK9epnlIA==" saltValue="gQC4yrLvnbJqxYZ0KSEoZA==" spinCount="100000" sqref="G42" name="Government revenues_3"/>
    <protectedRange algorithmName="SHA-512" hashValue="19r0bVvPR7yZA0UiYij7Tv1CBk3noIABvFePbLhCJ4nk3L6A+Fy+RdPPS3STf+a52x4pG2PQK4FAkXK9epnlIA==" saltValue="gQC4yrLvnbJqxYZ0KSEoZA==" spinCount="100000" sqref="I22:I42" name="Government revenues_1_2"/>
  </protectedRanges>
  <mergeCells count="17">
    <mergeCell ref="F13:N13"/>
    <mergeCell ref="F8:N8"/>
    <mergeCell ref="F9:N9"/>
    <mergeCell ref="F10:N10"/>
    <mergeCell ref="F11:N11"/>
    <mergeCell ref="F12:N12"/>
    <mergeCell ref="F14:N14"/>
    <mergeCell ref="F15:N15"/>
    <mergeCell ref="F16:N16"/>
    <mergeCell ref="F18:K18"/>
    <mergeCell ref="M18:N18"/>
    <mergeCell ref="F79:J79"/>
    <mergeCell ref="M19:N19"/>
    <mergeCell ref="F20:K20"/>
    <mergeCell ref="M21:N21"/>
    <mergeCell ref="M22:N22"/>
    <mergeCell ref="M23:N23"/>
  </mergeCells>
  <dataValidations count="10">
    <dataValidation type="list" allowBlank="1" showInputMessage="1" showErrorMessage="1" sqref="F43:F45" xr:uid="{00000000-0002-0000-0500-000002000000}">
      <formula1>GFS_list</formula1>
    </dataValidation>
    <dataValidation type="whole" allowBlank="1" showInputMessage="1" showErrorMessage="1" errorTitle="Не изменяйте эти ячейки" error="Не изменяйте эти ячейки" sqref="F78:J80 F18:K18 F8:N17 M51:N52 F75:L76" xr:uid="{00000000-0002-0000-0500-000004000000}">
      <formula1>10000</formula1>
      <formula2>50000</formula2>
    </dataValidation>
    <dataValidation type="textLength" allowBlank="1" showInputMessage="1" showErrorMessage="1" sqref="F19:K19 M20:N20 B73:E80 B7:E20 F7:N7 B46:H52 I50:J52 I46:J46 I48:J48 K46:L52 F73:L74 M53:N53 F77:L77 L60:L72 L53:L58 O7:O72 M25:N50 L18:L45 A7:A80" xr:uid="{00000000-0002-0000-0500-000006000000}">
      <formula1>9999999</formula1>
      <formula2>99999999</formula2>
    </dataValidation>
    <dataValidation type="whole" allowBlank="1" showInputMessage="1" showErrorMessage="1" sqref="F72:K72" xr:uid="{00000000-0002-0000-0500-000007000000}">
      <formula1>10000</formula1>
      <formula2>50000</formula2>
    </dataValidation>
    <dataValidation allowBlank="1" showInputMessage="1" showErrorMessage="1" errorTitle="Не изменяйте эти ячейки" error="Не изменяйте эти ячейки" sqref="I21" xr:uid="{00000000-0002-0000-0500-000008000000}"/>
    <dataValidation type="textLength" allowBlank="1" showInputMessage="1" showErrorMessage="1" errorTitle="Не изменяйте эти ячейки" error="Не изменяйте эти ячейки" sqref="I20:K20 M21:N24 F20:H21 M18:N19 G54:K54 F53:F54 I47 J21:K21" xr:uid="{00000000-0002-0000-0500-000009000000}">
      <formula1>10000</formula1>
      <formula2>50000</formula2>
    </dataValidation>
    <dataValidation type="textLength" allowBlank="1" showInputMessage="1" showErrorMessage="1" errorTitle="Не изменяйте эти ячейки" error="Не изменяйте эти ячейки" sqref="K78:L80 M54:N56" xr:uid="{00000000-0002-0000-0500-000005000000}">
      <formula1>9999999</formula1>
      <formula2>99999999</formula2>
    </dataValidation>
    <dataValidation type="decimal" operator="notBetween" allowBlank="1" showInputMessage="1" showErrorMessage="1" errorTitle="Количество" error="Введите только числа" promptTitle="Размер доходов" prompt="Пожалуйста, укажите совокупное значение каждого потока доходов, раскрытого правительством, включая доходы, не подвергшиеся выверке." sqref="J43:J45" xr:uid="{00000000-0002-0000-0500-000000000000}">
      <formula1>0.1</formula1>
      <formula2>0.2</formula2>
    </dataValidation>
    <dataValidation allowBlank="1" showInputMessage="1" showErrorMessage="1" promptTitle="Название потока доходов" prompt="Укажите название потоков доходов. Укажите доходы, выплачиваемые компаниями. НЕ  включать подоходный налог с физических лиц, PFYE, и другие доходы от физических лиц. Они могут быть включены в раздел &quot;Дополнительная информация&quot;" sqref="H43:H45" xr:uid="{00000000-0002-0000-0500-000001000000}"/>
    <dataValidation type="list" allowBlank="1" showInputMessage="1" showErrorMessage="1" sqref="I22:I42" xr:uid="{61A38BA3-C20D-48C4-BF3D-91B694595C45}">
      <formula1>Government_entities_list</formula1>
    </dataValidation>
  </dataValidations>
  <hyperlinks>
    <hyperlink ref="F20" r:id="rId1" location="r4-1" display="EITI Requirement 4.1" xr:uid="{00000000-0004-0000-0500-000000000000}"/>
    <hyperlink ref="M19" r:id="rId2" location="r5-1" display="EITI Requirement 5.1" xr:uid="{00000000-0004-0000-0500-000001000000}"/>
    <hyperlink ref="M23:N23" r:id="rId3" display="or, https://www.imf.org/external/np/sta/gfsm/" xr:uid="{00000000-0004-0000-0500-000002000000}"/>
    <hyperlink ref="F75:J75" r:id="rId4" display="For the latest version of Summary data templates, see  https://eiti.org/summary-data-template" xr:uid="{00000000-0004-0000-0500-000003000000}"/>
    <hyperlink ref="F75:L75" r:id="rId5" display="Последняя редакция Шаблонов сводных данных доступна по этой ссылке: https://eiti.org/ru/document/eiti-summary-data-template" xr:uid="{00000000-0004-0000-0500-000004000000}"/>
    <hyperlink ref="F76:J76" r:id="rId6" display="Give us your feedback or report a conflict in the data! Write to us at  data@eiti.org" xr:uid="{00000000-0004-0000-0500-000005000000}"/>
    <hyperlink ref="M22:N22" r:id="rId7" display="Для получения дополнительных инструкций перейдите по ссылке https://eiti.org/ru/document/eiti-summary-data-template" xr:uid="{00000000-0004-0000-0500-000006000000}"/>
  </hyperlinks>
  <pageMargins left="0.7" right="0.7" top="0.75" bottom="0.75" header="0.3" footer="0.3"/>
  <pageSetup paperSize="9" orientation="portrait" r:id="rId8"/>
  <colBreaks count="1" manualBreakCount="1">
    <brk id="12" max="1048575" man="1"/>
  </colBreaks>
  <drawing r:id="rId9"/>
  <tableParts count="1">
    <tablePart r:id="rId10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500-00000A000000}">
          <x14:formula1>
            <xm:f>Lists!$I$11:$I$168</xm:f>
          </x14:formula1>
          <xm:sqref>K43:K45</xm:sqref>
        </x14:dataValidation>
        <x14:dataValidation type="list" allowBlank="1" showInputMessage="1" showErrorMessage="1" promptTitle="Выберите Сектор" prompt="выберите сектор из списка" xr:uid="{00000000-0002-0000-0500-00000B000000}">
          <x14:formula1>
            <xm:f>Lists!$AA$3:$AA$9</xm:f>
          </x14:formula1>
          <xm:sqref>G43:G45</xm:sqref>
        </x14:dataValidation>
        <x14:dataValidation type="list" allowBlank="1" showInputMessage="1" showErrorMessage="1" xr:uid="{00000000-0002-0000-0500-00000C000000}">
          <x14:formula1>
            <xm:f>Lists!$S$2:$S$29</xm:f>
          </x14:formula1>
          <xm:sqref>B42:E45</xm:sqref>
        </x14:dataValidation>
        <x14:dataValidation type="list" allowBlank="1" showInputMessage="1" showErrorMessage="1" promptTitle="Получающий государственный орган" prompt="Введите здесь название государственного органа – получателя._x000a__x000a_Воздержитесь от использования сокращений и введите полное название." xr:uid="{00000000-0002-0000-0500-00000D000000}">
          <x14:formula1>
            <xm:f>'Часть 3 Отчитывающиеся субъект'!$B$15:$B$18</xm:f>
          </x14:formula1>
          <xm:sqref>I43:I45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"/>
  <dimension ref="B2:N56"/>
  <sheetViews>
    <sheetView showGridLines="0" zoomScale="70" zoomScaleNormal="70" workbookViewId="0">
      <selection activeCell="D1" sqref="D1"/>
    </sheetView>
  </sheetViews>
  <sheetFormatPr defaultColWidth="9.140625" defaultRowHeight="15"/>
  <cols>
    <col min="1" max="1" width="3.85546875" style="12" customWidth="1"/>
    <col min="2" max="2" width="0.140625" style="12" customWidth="1"/>
    <col min="3" max="3" width="35.140625" style="12" customWidth="1"/>
    <col min="4" max="4" width="26" style="12" bestFit="1" customWidth="1"/>
    <col min="5" max="5" width="30.5703125" style="12" bestFit="1" customWidth="1"/>
    <col min="6" max="6" width="35" style="12" customWidth="1"/>
    <col min="7" max="7" width="34.28515625" style="12" bestFit="1" customWidth="1"/>
    <col min="8" max="8" width="22.85546875" style="12" bestFit="1" customWidth="1"/>
    <col min="9" max="9" width="23.85546875" style="12" customWidth="1"/>
    <col min="10" max="10" width="42.5703125" style="12" customWidth="1"/>
    <col min="11" max="11" width="37.28515625" style="12" bestFit="1" customWidth="1"/>
    <col min="12" max="12" width="38.5703125" style="12" bestFit="1" customWidth="1"/>
    <col min="13" max="13" width="26" style="12" bestFit="1" customWidth="1"/>
    <col min="14" max="14" width="16.7109375" style="12" bestFit="1" customWidth="1"/>
    <col min="15" max="15" width="4" style="12" customWidth="1"/>
    <col min="16" max="16" width="9.140625" style="12"/>
    <col min="17" max="33" width="15.85546875" style="12" customWidth="1"/>
    <col min="34" max="16384" width="9.140625" style="12"/>
  </cols>
  <sheetData>
    <row r="2" spans="2:14" s="36" customFormat="1">
      <c r="B2" s="200"/>
      <c r="C2" s="362" t="s">
        <v>3178</v>
      </c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</row>
    <row r="3" spans="2:14" ht="21" customHeight="1">
      <c r="C3" s="397" t="s">
        <v>40</v>
      </c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</row>
    <row r="4" spans="2:14" s="36" customFormat="1" ht="15.6" customHeight="1">
      <c r="B4" s="200"/>
      <c r="C4" s="395" t="s">
        <v>3179</v>
      </c>
      <c r="D4" s="395"/>
      <c r="E4" s="395"/>
      <c r="F4" s="395"/>
      <c r="G4" s="395"/>
      <c r="H4" s="395"/>
      <c r="I4" s="395"/>
      <c r="J4" s="395"/>
      <c r="K4" s="395"/>
      <c r="L4" s="395"/>
      <c r="M4" s="395"/>
      <c r="N4" s="395"/>
    </row>
    <row r="5" spans="2:14" s="36" customFormat="1" ht="15.6" customHeight="1">
      <c r="B5" s="200"/>
      <c r="C5" s="395" t="s">
        <v>3180</v>
      </c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</row>
    <row r="6" spans="2:14" s="36" customFormat="1" ht="15.6" customHeight="1">
      <c r="B6" s="200"/>
      <c r="C6" s="395" t="s">
        <v>3181</v>
      </c>
      <c r="D6" s="395"/>
      <c r="E6" s="395"/>
      <c r="F6" s="395"/>
      <c r="G6" s="395"/>
      <c r="H6" s="395"/>
      <c r="I6" s="395"/>
      <c r="J6" s="395"/>
      <c r="K6" s="395"/>
      <c r="L6" s="395"/>
      <c r="M6" s="395"/>
      <c r="N6" s="395"/>
    </row>
    <row r="7" spans="2:14" s="36" customFormat="1" ht="15.6" customHeight="1">
      <c r="B7" s="200"/>
      <c r="C7" s="395" t="s">
        <v>3182</v>
      </c>
      <c r="D7" s="395"/>
      <c r="E7" s="395"/>
      <c r="F7" s="395"/>
      <c r="G7" s="395"/>
      <c r="H7" s="395"/>
      <c r="I7" s="395"/>
      <c r="J7" s="395"/>
      <c r="K7" s="395"/>
      <c r="L7" s="395"/>
      <c r="M7" s="395"/>
      <c r="N7" s="395"/>
    </row>
    <row r="8" spans="2:14" s="36" customFormat="1" ht="15.6" customHeight="1">
      <c r="B8" s="200"/>
      <c r="C8" s="395" t="s">
        <v>3183</v>
      </c>
      <c r="D8" s="395"/>
      <c r="E8" s="395"/>
      <c r="F8" s="395"/>
      <c r="G8" s="395"/>
      <c r="H8" s="395"/>
      <c r="I8" s="395"/>
      <c r="J8" s="395"/>
      <c r="K8" s="395"/>
      <c r="L8" s="395"/>
      <c r="M8" s="395"/>
      <c r="N8" s="395"/>
    </row>
    <row r="9" spans="2:14" s="36" customFormat="1">
      <c r="B9" s="200"/>
      <c r="C9" s="373" t="s">
        <v>309</v>
      </c>
      <c r="D9" s="373"/>
      <c r="E9" s="373"/>
      <c r="F9" s="373"/>
      <c r="G9" s="373"/>
      <c r="H9" s="373"/>
      <c r="I9" s="373"/>
      <c r="J9" s="373"/>
      <c r="K9" s="373"/>
      <c r="L9" s="373"/>
      <c r="M9" s="373"/>
      <c r="N9" s="373"/>
    </row>
    <row r="10" spans="2:14">
      <c r="C10" s="399"/>
      <c r="D10" s="399"/>
      <c r="E10" s="399"/>
      <c r="F10" s="399"/>
      <c r="G10" s="399"/>
      <c r="H10" s="399"/>
      <c r="I10" s="399"/>
      <c r="J10" s="399"/>
      <c r="K10" s="399"/>
      <c r="L10" s="399"/>
      <c r="M10" s="399"/>
      <c r="N10" s="399"/>
    </row>
    <row r="11" spans="2:14" ht="24">
      <c r="C11" s="378" t="s">
        <v>3184</v>
      </c>
      <c r="D11" s="378"/>
      <c r="E11" s="378"/>
      <c r="F11" s="378"/>
      <c r="G11" s="378"/>
      <c r="H11" s="378"/>
      <c r="I11" s="378"/>
      <c r="J11" s="378"/>
      <c r="K11" s="378"/>
      <c r="L11" s="378"/>
      <c r="M11" s="378"/>
      <c r="N11" s="378"/>
    </row>
    <row r="12" spans="2:14" s="36" customFormat="1" ht="14.25" customHeight="1"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</row>
    <row r="13" spans="2:14" s="36" customFormat="1" ht="15.75" customHeight="1">
      <c r="B13" s="382" t="s">
        <v>3185</v>
      </c>
      <c r="C13" s="382"/>
      <c r="D13" s="382"/>
      <c r="E13" s="382"/>
      <c r="F13" s="382"/>
      <c r="G13" s="382"/>
      <c r="H13" s="382"/>
      <c r="I13" s="382"/>
      <c r="J13" s="382"/>
      <c r="K13" s="382"/>
      <c r="L13" s="382"/>
      <c r="M13" s="382"/>
      <c r="N13" s="382"/>
    </row>
    <row r="14" spans="2:14" s="36" customFormat="1" ht="30">
      <c r="B14" s="200" t="s">
        <v>3186</v>
      </c>
      <c r="C14" s="298" t="s">
        <v>3187</v>
      </c>
      <c r="D14" s="298" t="s">
        <v>3126</v>
      </c>
      <c r="E14" s="298" t="s">
        <v>3125</v>
      </c>
      <c r="F14" s="298" t="s">
        <v>3188</v>
      </c>
      <c r="G14" s="298" t="s">
        <v>3189</v>
      </c>
      <c r="H14" s="298" t="s">
        <v>3190</v>
      </c>
      <c r="I14" s="298" t="s">
        <v>3191</v>
      </c>
      <c r="J14" s="298" t="s">
        <v>3127</v>
      </c>
      <c r="K14" s="298" t="s">
        <v>3192</v>
      </c>
      <c r="L14" s="298" t="s">
        <v>3193</v>
      </c>
      <c r="M14" s="298" t="s">
        <v>3194</v>
      </c>
      <c r="N14" s="298" t="s">
        <v>3195</v>
      </c>
    </row>
    <row r="15" spans="2:14" s="36" customFormat="1">
      <c r="B15" s="200" t="e">
        <f>VLOOKUP(#REF!,Companies[],3,FALSE)</f>
        <v>#REF!</v>
      </c>
      <c r="C15" s="252" t="s">
        <v>345</v>
      </c>
      <c r="D15" s="200" t="s">
        <v>322</v>
      </c>
      <c r="E15" s="310" t="s">
        <v>3196</v>
      </c>
      <c r="F15" s="200" t="s">
        <v>73</v>
      </c>
      <c r="G15" s="200" t="s">
        <v>73</v>
      </c>
      <c r="H15" s="200"/>
      <c r="I15" s="200" t="s">
        <v>93</v>
      </c>
      <c r="J15" s="324">
        <v>3997355816.374434</v>
      </c>
      <c r="K15" s="200" t="s">
        <v>73</v>
      </c>
      <c r="L15" s="200"/>
      <c r="M15" s="200" t="s">
        <v>3197</v>
      </c>
      <c r="N15" s="200"/>
    </row>
    <row r="16" spans="2:14" s="36" customFormat="1" ht="26.45">
      <c r="B16" s="200" t="e">
        <f>VLOOKUP(#REF!,Companies[],3,FALSE)</f>
        <v>#REF!</v>
      </c>
      <c r="C16" s="252" t="s">
        <v>352</v>
      </c>
      <c r="D16" s="200" t="s">
        <v>322</v>
      </c>
      <c r="E16" s="310" t="s">
        <v>3196</v>
      </c>
      <c r="F16" s="200" t="s">
        <v>73</v>
      </c>
      <c r="G16" s="200" t="s">
        <v>73</v>
      </c>
      <c r="H16" s="200"/>
      <c r="I16" s="200" t="s">
        <v>93</v>
      </c>
      <c r="J16" s="324">
        <v>1636872382.8838344</v>
      </c>
      <c r="K16" s="200" t="s">
        <v>73</v>
      </c>
      <c r="L16" s="200"/>
      <c r="M16" s="200" t="s">
        <v>3197</v>
      </c>
      <c r="N16" s="200"/>
    </row>
    <row r="17" spans="2:14" s="36" customFormat="1">
      <c r="B17" s="200" t="e">
        <f>VLOOKUP(#REF!,Companies[],3,FALSE)</f>
        <v>#REF!</v>
      </c>
      <c r="C17" s="252" t="s">
        <v>385</v>
      </c>
      <c r="D17" s="200" t="s">
        <v>322</v>
      </c>
      <c r="E17" s="310" t="s">
        <v>3196</v>
      </c>
      <c r="F17" s="200" t="s">
        <v>73</v>
      </c>
      <c r="G17" s="200" t="s">
        <v>73</v>
      </c>
      <c r="H17" s="200"/>
      <c r="I17" s="200" t="s">
        <v>93</v>
      </c>
      <c r="J17" s="324">
        <v>682184331.43205893</v>
      </c>
      <c r="K17" s="200" t="s">
        <v>73</v>
      </c>
      <c r="L17" s="200"/>
      <c r="M17" s="200" t="s">
        <v>3197</v>
      </c>
      <c r="N17" s="200"/>
    </row>
    <row r="18" spans="2:14" s="36" customFormat="1">
      <c r="B18" s="200" t="e">
        <f>VLOOKUP(#REF!,Companies[],3,FALSE)</f>
        <v>#REF!</v>
      </c>
      <c r="C18" s="252" t="s">
        <v>376</v>
      </c>
      <c r="D18" s="200" t="s">
        <v>322</v>
      </c>
      <c r="E18" s="310" t="s">
        <v>3196</v>
      </c>
      <c r="F18" s="200" t="s">
        <v>73</v>
      </c>
      <c r="G18" s="200" t="s">
        <v>73</v>
      </c>
      <c r="H18" s="200"/>
      <c r="I18" s="200" t="s">
        <v>93</v>
      </c>
      <c r="J18" s="324">
        <v>100461837.52317913</v>
      </c>
      <c r="K18" s="200" t="s">
        <v>73</v>
      </c>
      <c r="L18" s="200"/>
      <c r="M18" s="200" t="s">
        <v>3197</v>
      </c>
      <c r="N18" s="200"/>
    </row>
    <row r="19" spans="2:14" s="36" customFormat="1">
      <c r="B19" s="200" t="e">
        <f>VLOOKUP(#REF!,Companies[],3,FALSE)</f>
        <v>#REF!</v>
      </c>
      <c r="C19" s="252" t="s">
        <v>404</v>
      </c>
      <c r="D19" s="200" t="s">
        <v>322</v>
      </c>
      <c r="E19" s="310" t="s">
        <v>3196</v>
      </c>
      <c r="F19" s="200" t="s">
        <v>73</v>
      </c>
      <c r="G19" s="200" t="s">
        <v>73</v>
      </c>
      <c r="H19" s="200"/>
      <c r="I19" s="200" t="s">
        <v>93</v>
      </c>
      <c r="J19" s="324">
        <v>219248725.77048567</v>
      </c>
      <c r="K19" s="200" t="s">
        <v>73</v>
      </c>
      <c r="L19" s="200"/>
      <c r="M19" s="200" t="s">
        <v>3197</v>
      </c>
      <c r="N19" s="200"/>
    </row>
    <row r="20" spans="2:14" s="36" customFormat="1">
      <c r="B20" s="200" t="e">
        <f>VLOOKUP(#REF!,Companies[],3,FALSE)</f>
        <v>#REF!</v>
      </c>
      <c r="C20" s="252" t="s">
        <v>381</v>
      </c>
      <c r="D20" s="200" t="s">
        <v>322</v>
      </c>
      <c r="E20" s="310" t="s">
        <v>3196</v>
      </c>
      <c r="F20" s="200" t="s">
        <v>73</v>
      </c>
      <c r="G20" s="200" t="s">
        <v>73</v>
      </c>
      <c r="H20" s="200"/>
      <c r="I20" s="200" t="s">
        <v>93</v>
      </c>
      <c r="J20" s="324">
        <v>272514450.36734509</v>
      </c>
      <c r="K20" s="200" t="s">
        <v>73</v>
      </c>
      <c r="L20" s="200"/>
      <c r="M20" s="200" t="s">
        <v>3197</v>
      </c>
      <c r="N20" s="200"/>
    </row>
    <row r="21" spans="2:14" s="36" customFormat="1">
      <c r="B21" s="200" t="e">
        <f>VLOOKUP(#REF!,Companies[],3,FALSE)</f>
        <v>#REF!</v>
      </c>
      <c r="C21" s="252" t="s">
        <v>372</v>
      </c>
      <c r="D21" s="200" t="s">
        <v>322</v>
      </c>
      <c r="E21" s="310" t="s">
        <v>3196</v>
      </c>
      <c r="F21" s="200" t="s">
        <v>73</v>
      </c>
      <c r="G21" s="200" t="s">
        <v>73</v>
      </c>
      <c r="H21" s="200"/>
      <c r="I21" s="200" t="s">
        <v>93</v>
      </c>
      <c r="J21" s="324">
        <v>412168364.45790201</v>
      </c>
      <c r="K21" s="200" t="s">
        <v>73</v>
      </c>
      <c r="L21" s="200"/>
      <c r="M21" s="200" t="s">
        <v>3197</v>
      </c>
      <c r="N21" s="200"/>
    </row>
    <row r="22" spans="2:14" s="36" customFormat="1">
      <c r="B22" s="200" t="e">
        <f>VLOOKUP(#REF!,Companies[],3,FALSE)</f>
        <v>#REF!</v>
      </c>
      <c r="C22" s="252" t="s">
        <v>498</v>
      </c>
      <c r="D22" s="200" t="s">
        <v>322</v>
      </c>
      <c r="E22" s="310" t="s">
        <v>3196</v>
      </c>
      <c r="F22" s="200" t="s">
        <v>73</v>
      </c>
      <c r="G22" s="200" t="s">
        <v>73</v>
      </c>
      <c r="H22" s="200"/>
      <c r="I22" s="200" t="s">
        <v>93</v>
      </c>
      <c r="J22" s="324">
        <v>90182446.400488228</v>
      </c>
      <c r="K22" s="200" t="s">
        <v>73</v>
      </c>
      <c r="L22" s="200"/>
      <c r="M22" s="200" t="s">
        <v>3197</v>
      </c>
      <c r="N22" s="200"/>
    </row>
    <row r="23" spans="2:14" s="36" customFormat="1" ht="26.45">
      <c r="B23" s="200" t="e">
        <f>VLOOKUP(#REF!,Companies[],3,FALSE)</f>
        <v>#REF!</v>
      </c>
      <c r="C23" s="252" t="s">
        <v>413</v>
      </c>
      <c r="D23" s="200" t="s">
        <v>322</v>
      </c>
      <c r="E23" s="310" t="s">
        <v>3196</v>
      </c>
      <c r="F23" s="200" t="s">
        <v>73</v>
      </c>
      <c r="G23" s="200" t="s">
        <v>73</v>
      </c>
      <c r="H23" s="200"/>
      <c r="I23" s="200" t="s">
        <v>93</v>
      </c>
      <c r="J23" s="324">
        <v>165902080.86285007</v>
      </c>
      <c r="K23" s="200" t="s">
        <v>73</v>
      </c>
      <c r="L23" s="200"/>
      <c r="M23" s="200" t="s">
        <v>3197</v>
      </c>
      <c r="N23" s="200"/>
    </row>
    <row r="24" spans="2:14" s="36" customFormat="1">
      <c r="B24" s="200" t="e">
        <f>VLOOKUP(#REF!,Companies[],3,FALSE)</f>
        <v>#REF!</v>
      </c>
      <c r="C24" s="252" t="s">
        <v>458</v>
      </c>
      <c r="D24" s="200" t="s">
        <v>322</v>
      </c>
      <c r="E24" s="310" t="s">
        <v>3196</v>
      </c>
      <c r="F24" s="200" t="s">
        <v>73</v>
      </c>
      <c r="G24" s="200" t="s">
        <v>73</v>
      </c>
      <c r="H24" s="200"/>
      <c r="I24" s="200" t="s">
        <v>93</v>
      </c>
      <c r="J24" s="324">
        <v>144424660.04741451</v>
      </c>
      <c r="K24" s="200" t="s">
        <v>73</v>
      </c>
      <c r="L24" s="200"/>
      <c r="M24" s="200" t="s">
        <v>3197</v>
      </c>
      <c r="N24" s="200"/>
    </row>
    <row r="25" spans="2:14" s="36" customFormat="1" ht="39.6">
      <c r="B25" s="200" t="e">
        <f>VLOOKUP(#REF!,Companies[],3,FALSE)</f>
        <v>#REF!</v>
      </c>
      <c r="C25" s="252" t="s">
        <v>389</v>
      </c>
      <c r="D25" s="200" t="s">
        <v>322</v>
      </c>
      <c r="E25" s="310" t="s">
        <v>3196</v>
      </c>
      <c r="F25" s="200" t="s">
        <v>73</v>
      </c>
      <c r="G25" s="200" t="s">
        <v>73</v>
      </c>
      <c r="H25" s="200"/>
      <c r="I25" s="200" t="s">
        <v>93</v>
      </c>
      <c r="J25" s="324">
        <v>160446416.66079855</v>
      </c>
      <c r="K25" s="200" t="s">
        <v>73</v>
      </c>
      <c r="L25" s="200"/>
      <c r="M25" s="200" t="s">
        <v>3197</v>
      </c>
      <c r="N25" s="200"/>
    </row>
    <row r="26" spans="2:14" s="36" customFormat="1" ht="26.45">
      <c r="B26" s="200" t="e">
        <f>VLOOKUP(#REF!,Companies[],3,FALSE)</f>
        <v>#REF!</v>
      </c>
      <c r="C26" s="252" t="s">
        <v>368</v>
      </c>
      <c r="D26" s="200" t="s">
        <v>322</v>
      </c>
      <c r="E26" s="310" t="s">
        <v>3196</v>
      </c>
      <c r="F26" s="200" t="s">
        <v>73</v>
      </c>
      <c r="G26" s="200" t="s">
        <v>73</v>
      </c>
      <c r="H26" s="200"/>
      <c r="I26" s="200" t="s">
        <v>93</v>
      </c>
      <c r="J26" s="324">
        <v>200583260.94406497</v>
      </c>
      <c r="K26" s="200" t="s">
        <v>73</v>
      </c>
      <c r="L26" s="200"/>
      <c r="M26" s="200" t="s">
        <v>3197</v>
      </c>
      <c r="N26" s="200"/>
    </row>
    <row r="27" spans="2:14" s="36" customFormat="1">
      <c r="B27" s="200" t="e">
        <f>VLOOKUP(#REF!,Companies[],3,FALSE)</f>
        <v>#REF!</v>
      </c>
      <c r="C27" s="252" t="s">
        <v>399</v>
      </c>
      <c r="D27" s="200" t="s">
        <v>322</v>
      </c>
      <c r="E27" s="310" t="s">
        <v>3196</v>
      </c>
      <c r="F27" s="200" t="s">
        <v>73</v>
      </c>
      <c r="G27" s="200" t="s">
        <v>73</v>
      </c>
      <c r="H27" s="200"/>
      <c r="I27" s="200" t="s">
        <v>93</v>
      </c>
      <c r="J27" s="324">
        <v>82621343.356101692</v>
      </c>
      <c r="K27" s="200" t="s">
        <v>73</v>
      </c>
      <c r="L27" s="200"/>
      <c r="M27" s="200" t="s">
        <v>3197</v>
      </c>
      <c r="N27" s="200"/>
    </row>
    <row r="28" spans="2:14" s="36" customFormat="1">
      <c r="B28" s="200" t="e">
        <f>VLOOKUP(#REF!,Companies[],3,FALSE)</f>
        <v>#REF!</v>
      </c>
      <c r="C28" s="252" t="s">
        <v>471</v>
      </c>
      <c r="D28" s="200" t="s">
        <v>322</v>
      </c>
      <c r="E28" s="310" t="s">
        <v>3196</v>
      </c>
      <c r="F28" s="200" t="s">
        <v>73</v>
      </c>
      <c r="G28" s="200" t="s">
        <v>73</v>
      </c>
      <c r="H28" s="200"/>
      <c r="I28" s="200" t="s">
        <v>93</v>
      </c>
      <c r="J28" s="324">
        <v>199002562.19045603</v>
      </c>
      <c r="K28" s="200" t="s">
        <v>73</v>
      </c>
      <c r="L28" s="200"/>
      <c r="M28" s="200" t="s">
        <v>3197</v>
      </c>
      <c r="N28" s="200"/>
    </row>
    <row r="29" spans="2:14" s="36" customFormat="1">
      <c r="B29" s="200" t="e">
        <f>VLOOKUP(#REF!,Companies[],3,FALSE)</f>
        <v>#REF!</v>
      </c>
      <c r="C29" s="252" t="s">
        <v>591</v>
      </c>
      <c r="D29" s="200" t="s">
        <v>322</v>
      </c>
      <c r="E29" s="310" t="s">
        <v>3196</v>
      </c>
      <c r="F29" s="200" t="s">
        <v>73</v>
      </c>
      <c r="G29" s="200" t="s">
        <v>73</v>
      </c>
      <c r="H29" s="200"/>
      <c r="I29" s="200" t="s">
        <v>93</v>
      </c>
      <c r="J29" s="324">
        <v>154199230.03074902</v>
      </c>
      <c r="K29" s="200" t="s">
        <v>73</v>
      </c>
      <c r="L29" s="200"/>
      <c r="M29" s="200" t="s">
        <v>3197</v>
      </c>
      <c r="N29" s="200"/>
    </row>
    <row r="30" spans="2:14" s="36" customFormat="1" ht="26.45">
      <c r="B30" s="200" t="e">
        <f>VLOOKUP(#REF!,Companies[],3,FALSE)</f>
        <v>#REF!</v>
      </c>
      <c r="C30" s="252" t="s">
        <v>450</v>
      </c>
      <c r="D30" s="200" t="s">
        <v>322</v>
      </c>
      <c r="E30" s="310" t="s">
        <v>3196</v>
      </c>
      <c r="F30" s="200" t="s">
        <v>73</v>
      </c>
      <c r="G30" s="200" t="s">
        <v>73</v>
      </c>
      <c r="H30" s="200"/>
      <c r="I30" s="200" t="s">
        <v>93</v>
      </c>
      <c r="J30" s="324">
        <v>77074790.695490927</v>
      </c>
      <c r="K30" s="200" t="s">
        <v>73</v>
      </c>
      <c r="L30" s="200"/>
      <c r="M30" s="200"/>
      <c r="N30" s="200"/>
    </row>
    <row r="31" spans="2:14" s="36" customFormat="1">
      <c r="B31" s="200" t="e">
        <f>VLOOKUP(#REF!,Companies[],3,FALSE)</f>
        <v>#REF!</v>
      </c>
      <c r="C31" s="252" t="s">
        <v>814</v>
      </c>
      <c r="D31" s="200" t="s">
        <v>322</v>
      </c>
      <c r="E31" s="310" t="s">
        <v>3196</v>
      </c>
      <c r="F31" s="200" t="s">
        <v>73</v>
      </c>
      <c r="G31" s="200" t="s">
        <v>73</v>
      </c>
      <c r="H31" s="200"/>
      <c r="I31" s="200" t="s">
        <v>93</v>
      </c>
      <c r="J31" s="324">
        <v>152208476.37490317</v>
      </c>
      <c r="K31" s="200" t="s">
        <v>73</v>
      </c>
      <c r="L31" s="200"/>
      <c r="M31" s="200" t="s">
        <v>3197</v>
      </c>
      <c r="N31" s="200"/>
    </row>
    <row r="32" spans="2:14" s="36" customFormat="1">
      <c r="B32" s="200" t="e">
        <f>VLOOKUP(#REF!,Companies[],3,FALSE)</f>
        <v>#REF!</v>
      </c>
      <c r="C32" s="252" t="s">
        <v>356</v>
      </c>
      <c r="D32" s="200" t="s">
        <v>322</v>
      </c>
      <c r="E32" s="310" t="s">
        <v>3196</v>
      </c>
      <c r="F32" s="200" t="s">
        <v>73</v>
      </c>
      <c r="G32" s="200" t="s">
        <v>73</v>
      </c>
      <c r="H32" s="200"/>
      <c r="I32" s="200" t="s">
        <v>93</v>
      </c>
      <c r="J32" s="324">
        <v>295744497.03072554</v>
      </c>
      <c r="K32" s="200" t="s">
        <v>73</v>
      </c>
      <c r="L32" s="200"/>
      <c r="M32" s="200"/>
      <c r="N32" s="200"/>
    </row>
    <row r="33" spans="2:14" s="36" customFormat="1" ht="26.45">
      <c r="B33" s="200" t="e">
        <f>VLOOKUP(#REF!,Companies[],3,FALSE)</f>
        <v>#REF!</v>
      </c>
      <c r="C33" s="252" t="s">
        <v>1375</v>
      </c>
      <c r="D33" s="200" t="s">
        <v>322</v>
      </c>
      <c r="E33" s="310" t="s">
        <v>3196</v>
      </c>
      <c r="F33" s="200" t="s">
        <v>73</v>
      </c>
      <c r="G33" s="200" t="s">
        <v>73</v>
      </c>
      <c r="H33" s="200"/>
      <c r="I33" s="200" t="s">
        <v>93</v>
      </c>
      <c r="J33" s="324">
        <v>199947640.30702066</v>
      </c>
      <c r="K33" s="200" t="s">
        <v>73</v>
      </c>
      <c r="L33" s="200"/>
      <c r="M33" s="200"/>
      <c r="N33" s="200"/>
    </row>
    <row r="34" spans="2:14" s="36" customFormat="1">
      <c r="B34" s="200" t="e">
        <f>VLOOKUP(#REF!,Companies[],3,FALSE)</f>
        <v>#REF!</v>
      </c>
      <c r="C34" s="252" t="s">
        <v>417</v>
      </c>
      <c r="D34" s="200" t="s">
        <v>322</v>
      </c>
      <c r="E34" s="310" t="s">
        <v>3196</v>
      </c>
      <c r="F34" s="200" t="s">
        <v>73</v>
      </c>
      <c r="G34" s="200" t="s">
        <v>73</v>
      </c>
      <c r="H34" s="200"/>
      <c r="I34" s="200" t="s">
        <v>93</v>
      </c>
      <c r="J34" s="324">
        <v>288720873.48308808</v>
      </c>
      <c r="K34" s="200" t="s">
        <v>73</v>
      </c>
      <c r="L34" s="200"/>
      <c r="M34" s="200"/>
      <c r="N34" s="200"/>
    </row>
    <row r="35" spans="2:14" s="36" customFormat="1" ht="15.6" thickBot="1">
      <c r="B35" s="200"/>
      <c r="C35" s="200"/>
      <c r="D35" s="200"/>
      <c r="E35" s="200"/>
      <c r="F35" s="200"/>
      <c r="G35" s="297"/>
      <c r="H35" s="200"/>
      <c r="I35" s="200"/>
      <c r="J35" s="200"/>
      <c r="K35" s="200"/>
      <c r="L35" s="200"/>
      <c r="M35" s="200"/>
      <c r="N35" s="200"/>
    </row>
    <row r="36" spans="2:14" s="36" customFormat="1" ht="15.6" thickBot="1">
      <c r="B36" s="200"/>
      <c r="C36" s="200"/>
      <c r="D36" s="200"/>
      <c r="E36" s="200"/>
      <c r="F36" s="200"/>
      <c r="G36" s="297"/>
      <c r="H36" s="155" t="s">
        <v>3168</v>
      </c>
      <c r="I36" s="156"/>
      <c r="J36" s="157">
        <f>SUM(Table1019[Размер доходов])</f>
        <v>9531864187.1933899</v>
      </c>
      <c r="K36" s="200"/>
      <c r="L36" s="200"/>
      <c r="M36" s="200"/>
      <c r="N36" s="200"/>
    </row>
    <row r="37" spans="2:14" s="36" customFormat="1" ht="15.6" thickBot="1">
      <c r="B37" s="200"/>
      <c r="C37" s="200"/>
      <c r="D37" s="200"/>
      <c r="E37" s="200"/>
      <c r="F37" s="200"/>
      <c r="G37" s="297"/>
      <c r="H37" s="201"/>
      <c r="I37" s="201"/>
      <c r="J37" s="202"/>
      <c r="K37" s="200"/>
      <c r="L37" s="200"/>
      <c r="M37" s="200"/>
      <c r="N37" s="200"/>
    </row>
    <row r="38" spans="2:14" s="36" customFormat="1" ht="15.6" thickBot="1">
      <c r="B38" s="200"/>
      <c r="C38" s="200"/>
      <c r="D38" s="200"/>
      <c r="E38" s="200"/>
      <c r="F38" s="200"/>
      <c r="G38" s="297"/>
      <c r="H38" s="155" t="s">
        <v>3169</v>
      </c>
      <c r="I38" s="156"/>
      <c r="J38" s="157">
        <f>J36*'Часть 1 Сведения'!E45</f>
        <v>4060860099669.9995</v>
      </c>
      <c r="K38" s="200"/>
      <c r="L38" s="200"/>
      <c r="M38" s="200"/>
      <c r="N38" s="200"/>
    </row>
    <row r="39" spans="2:14" s="36" customFormat="1"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</row>
    <row r="40" spans="2:14" ht="23.25" customHeight="1">
      <c r="C40" s="396" t="s">
        <v>3170</v>
      </c>
      <c r="D40" s="396"/>
      <c r="E40" s="396"/>
      <c r="F40" s="396"/>
      <c r="G40" s="396"/>
      <c r="H40" s="396"/>
      <c r="I40" s="396"/>
      <c r="J40" s="396"/>
      <c r="K40" s="396"/>
      <c r="L40" s="396"/>
      <c r="M40" s="396"/>
      <c r="N40" s="396"/>
    </row>
    <row r="41" spans="2:14" s="36" customFormat="1">
      <c r="B41" s="200"/>
      <c r="C41" s="392" t="s">
        <v>3171</v>
      </c>
      <c r="D41" s="392"/>
      <c r="E41" s="392"/>
      <c r="F41" s="392"/>
      <c r="G41" s="392"/>
      <c r="H41" s="392"/>
      <c r="I41" s="392"/>
      <c r="J41" s="392"/>
      <c r="K41" s="392"/>
      <c r="L41" s="392"/>
      <c r="M41" s="392"/>
      <c r="N41" s="392"/>
    </row>
    <row r="42" spans="2:14" s="36" customFormat="1">
      <c r="B42" s="200"/>
      <c r="C42" s="392"/>
      <c r="D42" s="392"/>
      <c r="E42" s="392"/>
      <c r="F42" s="392"/>
      <c r="G42" s="392"/>
      <c r="H42" s="392"/>
      <c r="I42" s="392"/>
      <c r="J42" s="392"/>
      <c r="K42" s="392"/>
      <c r="L42" s="392"/>
      <c r="M42" s="392"/>
      <c r="N42" s="392"/>
    </row>
    <row r="43" spans="2:14" s="36" customFormat="1">
      <c r="B43" s="200"/>
      <c r="C43" s="392" t="s">
        <v>3172</v>
      </c>
      <c r="D43" s="392"/>
      <c r="E43" s="392"/>
      <c r="F43" s="392"/>
      <c r="G43" s="392"/>
      <c r="H43" s="392"/>
      <c r="I43" s="392"/>
      <c r="J43" s="392"/>
      <c r="K43" s="392"/>
      <c r="L43" s="392"/>
      <c r="M43" s="392"/>
      <c r="N43" s="392"/>
    </row>
    <row r="44" spans="2:14" s="36" customFormat="1">
      <c r="B44" s="200"/>
      <c r="C44" s="392" t="s">
        <v>3173</v>
      </c>
      <c r="D44" s="392"/>
      <c r="E44" s="392"/>
      <c r="F44" s="392"/>
      <c r="G44" s="392"/>
      <c r="H44" s="392"/>
      <c r="I44" s="392"/>
      <c r="J44" s="392"/>
      <c r="K44" s="392"/>
      <c r="L44" s="392"/>
      <c r="M44" s="392"/>
      <c r="N44" s="392"/>
    </row>
    <row r="45" spans="2:14" s="36" customFormat="1">
      <c r="B45" s="200"/>
      <c r="C45" s="392" t="s">
        <v>3175</v>
      </c>
      <c r="D45" s="392"/>
      <c r="E45" s="392"/>
      <c r="F45" s="392"/>
      <c r="G45" s="392"/>
      <c r="H45" s="392"/>
      <c r="I45" s="392"/>
      <c r="J45" s="392"/>
      <c r="K45" s="392"/>
      <c r="L45" s="392"/>
      <c r="M45" s="392"/>
      <c r="N45" s="392"/>
    </row>
    <row r="46" spans="2:14" s="36" customFormat="1">
      <c r="B46" s="200"/>
      <c r="C46" s="392" t="s">
        <v>3176</v>
      </c>
      <c r="D46" s="392"/>
      <c r="E46" s="392"/>
      <c r="F46" s="392"/>
      <c r="G46" s="392"/>
      <c r="H46" s="392"/>
      <c r="I46" s="392"/>
      <c r="J46" s="392"/>
      <c r="K46" s="392"/>
      <c r="L46" s="392"/>
      <c r="M46" s="392"/>
      <c r="N46" s="392"/>
    </row>
    <row r="47" spans="2:14" s="36" customFormat="1">
      <c r="B47" s="200"/>
      <c r="C47" s="392" t="s">
        <v>3177</v>
      </c>
      <c r="D47" s="392"/>
      <c r="E47" s="392"/>
      <c r="F47" s="392"/>
      <c r="G47" s="392"/>
      <c r="H47" s="392"/>
      <c r="I47" s="392"/>
      <c r="J47" s="392"/>
      <c r="K47" s="392"/>
      <c r="L47" s="392"/>
      <c r="M47" s="392"/>
      <c r="N47" s="392"/>
    </row>
    <row r="48" spans="2:14" s="36" customFormat="1">
      <c r="B48" s="200"/>
      <c r="C48" s="392"/>
      <c r="D48" s="392"/>
      <c r="E48" s="392"/>
      <c r="F48" s="392"/>
      <c r="G48" s="392"/>
      <c r="H48" s="392"/>
      <c r="I48" s="392"/>
      <c r="J48" s="392"/>
      <c r="K48" s="392"/>
      <c r="L48" s="392"/>
      <c r="M48" s="392"/>
      <c r="N48" s="392"/>
    </row>
    <row r="49" spans="3:14" s="36" customFormat="1" ht="16.5" customHeight="1" thickBot="1">
      <c r="C49" s="393"/>
      <c r="D49" s="393"/>
      <c r="E49" s="393"/>
      <c r="F49" s="393"/>
      <c r="G49" s="393"/>
      <c r="H49" s="393"/>
      <c r="I49" s="393"/>
      <c r="J49" s="393"/>
      <c r="K49" s="393"/>
      <c r="L49" s="393"/>
      <c r="M49" s="393"/>
      <c r="N49" s="393"/>
    </row>
    <row r="50" spans="3:14" s="36" customFormat="1">
      <c r="C50" s="394"/>
      <c r="D50" s="394"/>
      <c r="E50" s="394"/>
      <c r="F50" s="394"/>
      <c r="G50" s="394"/>
      <c r="H50" s="394"/>
      <c r="I50" s="394"/>
      <c r="J50" s="394"/>
      <c r="K50" s="394"/>
      <c r="L50" s="394"/>
      <c r="M50" s="394"/>
      <c r="N50" s="394"/>
    </row>
    <row r="51" spans="3:14" s="36" customFormat="1" ht="15.6" thickBot="1">
      <c r="C51" s="368" t="s">
        <v>116</v>
      </c>
      <c r="D51" s="369"/>
      <c r="E51" s="369"/>
      <c r="F51" s="369"/>
      <c r="G51" s="369"/>
      <c r="H51" s="369"/>
      <c r="I51" s="369"/>
      <c r="J51" s="369"/>
      <c r="K51" s="369"/>
      <c r="L51" s="369"/>
      <c r="M51" s="369"/>
      <c r="N51" s="369"/>
    </row>
    <row r="52" spans="3:14" s="36" customFormat="1">
      <c r="C52" s="370" t="s">
        <v>301</v>
      </c>
      <c r="D52" s="371"/>
      <c r="E52" s="371"/>
      <c r="F52" s="371"/>
      <c r="G52" s="371"/>
      <c r="H52" s="371"/>
      <c r="I52" s="371"/>
      <c r="J52" s="371"/>
      <c r="K52" s="371"/>
      <c r="L52" s="371"/>
      <c r="M52" s="371"/>
      <c r="N52" s="371"/>
    </row>
    <row r="53" spans="3:14" s="36" customFormat="1" ht="15.6" thickBot="1">
      <c r="C53" s="391"/>
      <c r="D53" s="391"/>
      <c r="E53" s="391"/>
      <c r="F53" s="391"/>
      <c r="G53" s="391"/>
      <c r="H53" s="391"/>
      <c r="I53" s="391"/>
      <c r="J53" s="391"/>
      <c r="K53" s="391"/>
      <c r="L53" s="391"/>
      <c r="M53" s="391"/>
      <c r="N53" s="391"/>
    </row>
    <row r="54" spans="3:14" s="36" customFormat="1">
      <c r="C54" s="372" t="s">
        <v>35</v>
      </c>
      <c r="D54" s="372"/>
      <c r="E54" s="372"/>
      <c r="F54" s="372"/>
      <c r="G54" s="372"/>
      <c r="H54" s="372"/>
      <c r="I54" s="372"/>
      <c r="J54" s="372"/>
      <c r="K54" s="372"/>
      <c r="L54" s="372"/>
      <c r="M54" s="372"/>
      <c r="N54" s="372"/>
    </row>
    <row r="55" spans="3:14" s="36" customFormat="1" ht="15.75" customHeight="1">
      <c r="C55" s="348" t="s">
        <v>36</v>
      </c>
      <c r="D55" s="348"/>
      <c r="E55" s="348"/>
      <c r="F55" s="348"/>
      <c r="G55" s="348"/>
      <c r="H55" s="199"/>
      <c r="I55" s="199"/>
      <c r="J55" s="199"/>
      <c r="K55" s="199"/>
      <c r="L55" s="199"/>
      <c r="M55" s="199"/>
      <c r="N55" s="199"/>
    </row>
    <row r="56" spans="3:14" s="36" customFormat="1">
      <c r="C56" s="31" t="s">
        <v>38</v>
      </c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</row>
  </sheetData>
  <protectedRanges>
    <protectedRange algorithmName="SHA-512" hashValue="19r0bVvPR7yZA0UiYij7Tv1CBk3noIABvFePbLhCJ4nk3L6A+Fy+RdPPS3STf+a52x4pG2PQK4FAkXK9epnlIA==" saltValue="gQC4yrLvnbJqxYZ0KSEoZA==" spinCount="100000" sqref="H37 F35:G38 D15:D34 H15:H35 B15:B34 C35:D38" name="Government revenues_1"/>
    <protectedRange algorithmName="SHA-512" hashValue="19r0bVvPR7yZA0UiYij7Tv1CBk3noIABvFePbLhCJ4nk3L6A+Fy+RdPPS3STf+a52x4pG2PQK4FAkXK9epnlIA==" saltValue="gQC4yrLvnbJqxYZ0KSEoZA==" spinCount="100000" sqref="I15:I34 J15:J34 I36:I38" name="Government revenues_2"/>
    <protectedRange algorithmName="SHA-512" hashValue="19r0bVvPR7yZA0UiYij7Tv1CBk3noIABvFePbLhCJ4nk3L6A+Fy+RdPPS3STf+a52x4pG2PQK4FAkXK9epnlIA==" saltValue="gQC4yrLvnbJqxYZ0KSEoZA==" spinCount="100000" sqref="C15:C34" name="Government revenues_1_1"/>
  </protectedRanges>
  <mergeCells count="27">
    <mergeCell ref="C7:N7"/>
    <mergeCell ref="C2:N2"/>
    <mergeCell ref="C3:N3"/>
    <mergeCell ref="C4:N4"/>
    <mergeCell ref="C5:N5"/>
    <mergeCell ref="C6:N6"/>
    <mergeCell ref="C46:N46"/>
    <mergeCell ref="C8:N8"/>
    <mergeCell ref="C9:N9"/>
    <mergeCell ref="C10:N10"/>
    <mergeCell ref="C11:N11"/>
    <mergeCell ref="B13:N13"/>
    <mergeCell ref="C40:N40"/>
    <mergeCell ref="C41:N41"/>
    <mergeCell ref="C42:N42"/>
    <mergeCell ref="C43:N43"/>
    <mergeCell ref="C44:N44"/>
    <mergeCell ref="C45:N45"/>
    <mergeCell ref="C53:N53"/>
    <mergeCell ref="C54:N54"/>
    <mergeCell ref="C55:G55"/>
    <mergeCell ref="C47:N47"/>
    <mergeCell ref="C48:N48"/>
    <mergeCell ref="C49:N49"/>
    <mergeCell ref="C50:N50"/>
    <mergeCell ref="C51:N51"/>
    <mergeCell ref="C52:N52"/>
  </mergeCells>
  <conditionalFormatting sqref="C34">
    <cfRule type="duplicateValues" dxfId="62" priority="1"/>
    <cfRule type="duplicateValues" dxfId="61" priority="2"/>
  </conditionalFormatting>
  <conditionalFormatting sqref="C15">
    <cfRule type="duplicateValues" dxfId="60" priority="3"/>
  </conditionalFormatting>
  <dataValidations count="12"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M15:M34" xr:uid="{00000000-0002-0000-0700-000000000000}">
      <formula1>"&lt;Выберите единицу измерения&gt;,Ст.м3,Ст.м3 н.э. o.e.,баррелями,Тонн,унциями (oz),carats,Scf"</formula1>
    </dataValidation>
    <dataValidation type="decimal" operator="notBetween" allowBlank="1" showInputMessage="1" showErrorMessage="1" errorTitle="Количество" error="Введите только числа" promptTitle="Объём в натуральной форме" prompt="Пожалуйста, укажите объём в натуральной форме " sqref="L15:L34" xr:uid="{00000000-0002-0000-0700-000003000000}">
      <formula1>0.1</formula1>
      <formula2>0.2</formula2>
    </dataValidation>
    <dataValidation type="list" showInputMessage="1" showErrorMessage="1" sqref="H15:H34" xr:uid="{00000000-0002-0000-0700-000004000000}">
      <formula1>Projectname</formula1>
    </dataValidation>
    <dataValidation type="list" allowBlank="1" showInputMessage="1" showErrorMessage="1" sqref="F15:G34 K15:K34" xr:uid="{00000000-0002-0000-0700-000005000000}">
      <formula1>Simple_options_list</formula1>
    </dataValidation>
    <dataValidation type="list" allowBlank="1" showInputMessage="1" showErrorMessage="1" sqref="B15:B34" xr:uid="{00000000-0002-0000-0700-000006000000}">
      <formula1>Sector_list</formula1>
    </dataValidation>
    <dataValidation type="list" allowBlank="1" showInputMessage="1" showErrorMessage="1" sqref="D15:D34" xr:uid="{00000000-0002-0000-0700-000007000000}">
      <formula1>Government_entities_list</formula1>
    </dataValidation>
    <dataValidation allowBlank="1" showInputMessage="1" showErrorMessage="1" promptTitle="Название компании" prompt="Введите здесь название компании._x000a__x000a_Воздержитесь от использования сокращений и введите полное название." sqref="C15 C34" xr:uid="{00000000-0002-0000-0700-000008000000}"/>
    <dataValidation type="whole" allowBlank="1" showInputMessage="1" showErrorMessage="1" errorTitle="Не изменяйте эти ячейки" error="Не изменяйте эти ячейки" sqref="C56 C51:N52 C55:G55" xr:uid="{00000000-0002-0000-0700-000009000000}">
      <formula1>10000</formula1>
      <formula2>50000</formula2>
    </dataValidation>
    <dataValidation type="textLength" allowBlank="1" showInputMessage="1" showErrorMessage="1" sqref="O40:O56 O1:O14 B49:B56 D56:G56 B1:B14 K35:O39 H53:N56 H37:J37 H35:J35 H39:J39 A1:A56 C10:N14 C49:N50 C1:N1 B35:G39 C53:G54" xr:uid="{00000000-0002-0000-0700-00000A000000}">
      <formula1>9999999</formula1>
      <formula2>99999999</formula2>
    </dataValidation>
    <dataValidation type="list" showInputMessage="1" showErrorMessage="1" sqref="C16:C33" xr:uid="{00000000-0002-0000-0700-00000B000000}">
      <formula1>Companies_list</formula1>
    </dataValidation>
    <dataValidation type="list" allowBlank="1" showInputMessage="1" showErrorMessage="1" sqref="I15:J34" xr:uid="{00000000-0002-0000-0700-00000D000000}">
      <formula1>Currency_code_list</formula1>
    </dataValidation>
    <dataValidation type="textLength" allowBlank="1" showInputMessage="1" showErrorMessage="1" errorTitle="Не изменяйте эти ячейки" error="Не изменяйте эти ячейки" sqref="H36:I36 I38 C40:N41 C2:N9" xr:uid="{00000000-0002-0000-0700-00000C000000}">
      <formula1>10000</formula1>
      <formula2>50000</formula2>
    </dataValidation>
  </dataValidations>
  <hyperlinks>
    <hyperlink ref="B13" r:id="rId1" location="r4-1" display="EITI Requirement 4.1" xr:uid="{00000000-0004-0000-0700-000000000000}"/>
    <hyperlink ref="C9:K9" r:id="rId2" display="If you have any questions, please contact data@eiti.org" xr:uid="{00000000-0004-0000-0700-000001000000}"/>
    <hyperlink ref="C51:G51" r:id="rId3" display="For the latest version of Summary data templates, see  https://eiti.org/summary-data-template" xr:uid="{00000000-0004-0000-0700-000002000000}"/>
    <hyperlink ref="C51:I51" r:id="rId4" display="Последняя редакция Шаблонов сводных данных доступна по этой ссылке: https://eiti.org/ru/document/eiti-summary-data-template" xr:uid="{00000000-0004-0000-0700-000003000000}"/>
    <hyperlink ref="C52:G52" r:id="rId5" display="Give us your feedback or report a conflict in the data! Write to us at  data@eiti.org" xr:uid="{00000000-0004-0000-0700-000004000000}"/>
  </hyperlinks>
  <pageMargins left="0.7" right="0.7" top="0.75" bottom="0.75" header="0.3" footer="0.3"/>
  <pageSetup paperSize="9" orientation="portrait" r:id="rId6"/>
  <tableParts count="1"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2"/>
  <dimension ref="C4:F30"/>
  <sheetViews>
    <sheetView workbookViewId="0">
      <selection activeCell="I25" sqref="I25"/>
    </sheetView>
  </sheetViews>
  <sheetFormatPr defaultRowHeight="14.45"/>
  <cols>
    <col min="3" max="3" width="61.42578125" customWidth="1"/>
    <col min="4" max="4" width="13.140625" bestFit="1" customWidth="1"/>
    <col min="5" max="5" width="11.5703125" bestFit="1" customWidth="1"/>
  </cols>
  <sheetData>
    <row r="4" spans="3:6">
      <c r="E4">
        <v>412.95</v>
      </c>
    </row>
    <row r="6" spans="3:6" ht="15" thickBot="1"/>
    <row r="7" spans="3:6" ht="27" thickBot="1">
      <c r="C7" s="252" t="s">
        <v>3131</v>
      </c>
      <c r="D7" s="258">
        <v>433185715.92000002</v>
      </c>
      <c r="E7" s="254">
        <f>D7/$E$4</f>
        <v>1049002.8233926627</v>
      </c>
      <c r="F7" s="253">
        <f>E7/1000</f>
        <v>1049.0028233926628</v>
      </c>
    </row>
    <row r="8" spans="3:6" ht="27" thickBot="1">
      <c r="C8" s="252" t="s">
        <v>3174</v>
      </c>
      <c r="D8" s="255">
        <v>132780008.52</v>
      </c>
      <c r="E8" s="254">
        <f t="shared" ref="E8:E30" si="0">D8/$E$4</f>
        <v>321540.15866327641</v>
      </c>
      <c r="F8" s="253">
        <f t="shared" ref="F8:F30" si="1">E8/1000</f>
        <v>321.54015866327643</v>
      </c>
    </row>
    <row r="9" spans="3:6" ht="15" thickBot="1">
      <c r="C9" s="252" t="s">
        <v>3134</v>
      </c>
      <c r="D9" s="255">
        <v>126488036.65000001</v>
      </c>
      <c r="E9" s="254">
        <f t="shared" si="0"/>
        <v>306303.51531662431</v>
      </c>
      <c r="F9" s="253">
        <f t="shared" si="1"/>
        <v>306.30351531662433</v>
      </c>
    </row>
    <row r="10" spans="3:6" ht="27" thickBot="1">
      <c r="C10" s="252" t="s">
        <v>3198</v>
      </c>
      <c r="D10" s="255">
        <v>77354904.459999993</v>
      </c>
      <c r="E10" s="254">
        <f t="shared" si="0"/>
        <v>187322.68909068895</v>
      </c>
      <c r="F10" s="253">
        <f t="shared" si="1"/>
        <v>187.32268909068895</v>
      </c>
    </row>
    <row r="11" spans="3:6" ht="15" thickBot="1">
      <c r="C11" s="252" t="s">
        <v>3139</v>
      </c>
      <c r="D11" s="255">
        <v>3453299.57</v>
      </c>
      <c r="E11" s="254">
        <f t="shared" si="0"/>
        <v>8362.5125802155217</v>
      </c>
      <c r="F11" s="253">
        <f t="shared" si="1"/>
        <v>8.3625125802155225</v>
      </c>
    </row>
    <row r="12" spans="3:6" ht="15" thickBot="1">
      <c r="C12" s="252" t="s">
        <v>3199</v>
      </c>
      <c r="D12" s="255">
        <v>739128.58</v>
      </c>
      <c r="E12" s="254">
        <f t="shared" si="0"/>
        <v>1789.8742704927956</v>
      </c>
      <c r="F12" s="253">
        <f t="shared" si="1"/>
        <v>1.7898742704927957</v>
      </c>
    </row>
    <row r="13" spans="3:6" ht="53.45" thickBot="1">
      <c r="C13" s="252" t="s">
        <v>3200</v>
      </c>
      <c r="D13" s="255">
        <v>35522610.060000002</v>
      </c>
      <c r="E13" s="254">
        <f t="shared" si="0"/>
        <v>86021.576607337454</v>
      </c>
      <c r="F13" s="253">
        <f t="shared" si="1"/>
        <v>86.021576607337451</v>
      </c>
    </row>
    <row r="14" spans="3:6" ht="15" thickBot="1">
      <c r="C14" s="252" t="s">
        <v>3144</v>
      </c>
      <c r="D14" s="255">
        <v>16948283.280000001</v>
      </c>
      <c r="E14" s="254">
        <f t="shared" si="0"/>
        <v>41041.974282600801</v>
      </c>
      <c r="F14" s="253">
        <f t="shared" si="1"/>
        <v>41.041974282600798</v>
      </c>
    </row>
    <row r="15" spans="3:6" ht="15" thickBot="1">
      <c r="C15" s="252" t="s">
        <v>3146</v>
      </c>
      <c r="D15" s="255">
        <v>95521555.549999997</v>
      </c>
      <c r="E15" s="254">
        <f t="shared" si="0"/>
        <v>231315.06368809784</v>
      </c>
      <c r="F15" s="253">
        <f t="shared" si="1"/>
        <v>231.31506368809784</v>
      </c>
    </row>
    <row r="16" spans="3:6" ht="15" thickBot="1">
      <c r="C16" s="257" t="s">
        <v>3201</v>
      </c>
      <c r="D16" s="256"/>
      <c r="E16" s="254">
        <f t="shared" si="0"/>
        <v>0</v>
      </c>
      <c r="F16" s="253">
        <f t="shared" si="1"/>
        <v>0</v>
      </c>
    </row>
    <row r="17" spans="3:6" ht="15" thickBot="1">
      <c r="C17" s="252" t="s">
        <v>3202</v>
      </c>
      <c r="D17" s="258">
        <v>679828.86</v>
      </c>
      <c r="E17" s="254">
        <f t="shared" si="0"/>
        <v>1646.274028332728</v>
      </c>
      <c r="F17" s="253">
        <f t="shared" si="1"/>
        <v>1.646274028332728</v>
      </c>
    </row>
    <row r="18" spans="3:6" ht="15" thickBot="1">
      <c r="C18" s="252" t="s">
        <v>3151</v>
      </c>
      <c r="D18" s="255">
        <v>160310543.58000001</v>
      </c>
      <c r="E18" s="254">
        <f t="shared" si="0"/>
        <v>388208.12103160191</v>
      </c>
      <c r="F18" s="253">
        <f t="shared" si="1"/>
        <v>388.20812103160193</v>
      </c>
    </row>
    <row r="19" spans="3:6" ht="27" thickBot="1">
      <c r="C19" s="252" t="s">
        <v>3154</v>
      </c>
      <c r="D19" s="255">
        <v>265166921.5</v>
      </c>
      <c r="E19" s="254">
        <f t="shared" si="0"/>
        <v>642128.39690035116</v>
      </c>
      <c r="F19" s="253">
        <f t="shared" si="1"/>
        <v>642.12839690035116</v>
      </c>
    </row>
    <row r="20" spans="3:6" ht="27" thickBot="1">
      <c r="C20" s="252" t="s">
        <v>3203</v>
      </c>
      <c r="D20" s="255">
        <v>312385299.17000002</v>
      </c>
      <c r="E20" s="254">
        <f t="shared" si="0"/>
        <v>756472.45228235866</v>
      </c>
      <c r="F20" s="253">
        <f t="shared" si="1"/>
        <v>756.47245228235863</v>
      </c>
    </row>
    <row r="21" spans="3:6" ht="15" thickBot="1">
      <c r="C21" s="252" t="s">
        <v>3204</v>
      </c>
      <c r="D21" s="255">
        <v>6627291.96</v>
      </c>
      <c r="E21" s="254">
        <f t="shared" si="0"/>
        <v>16048.654703959317</v>
      </c>
      <c r="F21" s="253">
        <f t="shared" si="1"/>
        <v>16.048654703959318</v>
      </c>
    </row>
    <row r="22" spans="3:6" ht="15" thickBot="1">
      <c r="C22" s="252" t="s">
        <v>3157</v>
      </c>
      <c r="D22" s="255">
        <v>42178940.189999998</v>
      </c>
      <c r="E22" s="254">
        <f t="shared" si="0"/>
        <v>102140.55016345804</v>
      </c>
      <c r="F22" s="253">
        <f t="shared" si="1"/>
        <v>102.14055016345804</v>
      </c>
    </row>
    <row r="23" spans="3:6" ht="15" thickBot="1">
      <c r="C23" s="252" t="s">
        <v>3159</v>
      </c>
      <c r="D23" s="255">
        <v>2683640.96</v>
      </c>
      <c r="E23" s="254">
        <f t="shared" si="0"/>
        <v>6498.7067683738951</v>
      </c>
      <c r="F23" s="253">
        <f t="shared" si="1"/>
        <v>6.4987067683738955</v>
      </c>
    </row>
    <row r="24" spans="3:6" ht="27" thickBot="1">
      <c r="C24" s="252" t="s">
        <v>3160</v>
      </c>
      <c r="D24" s="255">
        <v>422475726.85000002</v>
      </c>
      <c r="E24" s="254">
        <f t="shared" si="0"/>
        <v>1023067.5065988619</v>
      </c>
      <c r="F24" s="253">
        <f t="shared" si="1"/>
        <v>1023.0675065988619</v>
      </c>
    </row>
    <row r="25" spans="3:6" ht="40.15" thickBot="1">
      <c r="C25" s="252" t="s">
        <v>3205</v>
      </c>
      <c r="D25" s="255">
        <v>25125446.219999999</v>
      </c>
      <c r="E25" s="254">
        <f t="shared" si="0"/>
        <v>60843.797602615326</v>
      </c>
      <c r="F25" s="253">
        <f t="shared" si="1"/>
        <v>60.843797602615325</v>
      </c>
    </row>
    <row r="26" spans="3:6" ht="15" thickBot="1">
      <c r="C26" s="252" t="s">
        <v>3206</v>
      </c>
      <c r="D26" s="255">
        <v>2926444.76</v>
      </c>
      <c r="E26" s="254">
        <f t="shared" si="0"/>
        <v>7086.6806150865723</v>
      </c>
      <c r="F26" s="253">
        <f t="shared" si="1"/>
        <v>7.0866806150865722</v>
      </c>
    </row>
    <row r="27" spans="3:6" ht="27" thickBot="1">
      <c r="C27" s="252" t="s">
        <v>3207</v>
      </c>
      <c r="D27" s="255">
        <v>232329.48</v>
      </c>
      <c r="E27" s="254">
        <f t="shared" si="0"/>
        <v>562.60922629858339</v>
      </c>
      <c r="F27" s="253">
        <f t="shared" si="1"/>
        <v>0.56260922629858334</v>
      </c>
    </row>
    <row r="28" spans="3:6" ht="15" thickBot="1">
      <c r="C28" s="257" t="s">
        <v>3208</v>
      </c>
      <c r="D28" s="256"/>
      <c r="E28" s="254">
        <f t="shared" si="0"/>
        <v>0</v>
      </c>
      <c r="F28" s="253">
        <f t="shared" si="1"/>
        <v>0</v>
      </c>
    </row>
    <row r="29" spans="3:6" ht="15" thickBot="1">
      <c r="C29" s="252" t="s">
        <v>3209</v>
      </c>
      <c r="D29" s="258">
        <v>581937872.12</v>
      </c>
      <c r="E29" s="254">
        <f t="shared" si="0"/>
        <v>1409221.1457077127</v>
      </c>
      <c r="F29" s="253">
        <f t="shared" si="1"/>
        <v>1409.2211457077128</v>
      </c>
    </row>
    <row r="30" spans="3:6" ht="15" thickBot="1">
      <c r="C30" s="252" t="s">
        <v>3210</v>
      </c>
      <c r="D30" s="255">
        <v>995827.67</v>
      </c>
      <c r="E30" s="254">
        <f t="shared" si="0"/>
        <v>2411.4969608911492</v>
      </c>
      <c r="F30" s="253">
        <f t="shared" si="1"/>
        <v>2.4114969608911494</v>
      </c>
    </row>
  </sheetData>
  <conditionalFormatting sqref="F7:F30">
    <cfRule type="top10" dxfId="44" priority="1" rank="6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AE246"/>
  <sheetViews>
    <sheetView showGridLines="0" topLeftCell="H1" zoomScale="75" zoomScaleNormal="75" workbookViewId="0">
      <selection activeCell="Q8" sqref="Q8"/>
    </sheetView>
  </sheetViews>
  <sheetFormatPr defaultColWidth="9.140625" defaultRowHeight="14.45"/>
  <cols>
    <col min="1" max="1" width="38.85546875" bestFit="1" customWidth="1"/>
    <col min="2" max="3" width="17.5703125" customWidth="1"/>
    <col min="4" max="7" width="26.42578125" customWidth="1"/>
    <col min="9" max="9" width="24.42578125" customWidth="1"/>
    <col min="10" max="10" width="28.5703125" customWidth="1"/>
    <col min="11" max="11" width="31" customWidth="1"/>
    <col min="14" max="14" width="17.42578125" customWidth="1"/>
    <col min="15" max="15" width="23.42578125" customWidth="1"/>
    <col min="16" max="16" width="29.85546875" customWidth="1"/>
    <col min="19" max="19" width="15.85546875" customWidth="1"/>
    <col min="20" max="20" width="10.85546875" customWidth="1"/>
    <col min="27" max="27" width="10.42578125" customWidth="1"/>
    <col min="29" max="29" width="15.5703125" customWidth="1"/>
    <col min="31" max="31" width="16" customWidth="1"/>
  </cols>
  <sheetData>
    <row r="1" spans="1:31">
      <c r="A1" s="1" t="s">
        <v>3211</v>
      </c>
      <c r="I1" s="1" t="s">
        <v>3212</v>
      </c>
      <c r="K1" s="1" t="s">
        <v>3213</v>
      </c>
      <c r="N1" s="1" t="s">
        <v>3214</v>
      </c>
      <c r="S1" s="1" t="s">
        <v>3215</v>
      </c>
      <c r="AA1" s="1" t="s">
        <v>3216</v>
      </c>
      <c r="AC1" s="1" t="s">
        <v>3217</v>
      </c>
      <c r="AE1" s="1" t="s">
        <v>3218</v>
      </c>
    </row>
    <row r="2" spans="1:31">
      <c r="A2" s="1" t="s">
        <v>3219</v>
      </c>
      <c r="B2" s="1" t="s">
        <v>3220</v>
      </c>
      <c r="C2" s="1" t="s">
        <v>3221</v>
      </c>
      <c r="D2" s="1" t="s">
        <v>3222</v>
      </c>
      <c r="E2" s="1" t="s">
        <v>3223</v>
      </c>
      <c r="F2" s="1" t="s">
        <v>3224</v>
      </c>
      <c r="G2" s="1" t="s">
        <v>3225</v>
      </c>
      <c r="I2" t="s">
        <v>3226</v>
      </c>
      <c r="K2" t="s">
        <v>3226</v>
      </c>
      <c r="N2" s="4" t="s">
        <v>3227</v>
      </c>
      <c r="O2" s="4" t="s">
        <v>3228</v>
      </c>
      <c r="P2" s="4" t="s">
        <v>3229</v>
      </c>
      <c r="S2" s="1" t="s">
        <v>3230</v>
      </c>
      <c r="T2" s="1" t="s">
        <v>3231</v>
      </c>
      <c r="U2" s="1" t="s">
        <v>3232</v>
      </c>
      <c r="V2" s="1" t="s">
        <v>3120</v>
      </c>
      <c r="W2" s="1" t="s">
        <v>3121</v>
      </c>
      <c r="X2" s="1" t="s">
        <v>3122</v>
      </c>
      <c r="Y2" s="1" t="s">
        <v>3123</v>
      </c>
      <c r="AA2" s="1" t="s">
        <v>3233</v>
      </c>
      <c r="AC2" t="s">
        <v>3234</v>
      </c>
      <c r="AE2" t="s">
        <v>3235</v>
      </c>
    </row>
    <row r="3" spans="1:31">
      <c r="A3" t="s">
        <v>3236</v>
      </c>
      <c r="B3" t="s">
        <v>3237</v>
      </c>
      <c r="C3" t="s">
        <v>3238</v>
      </c>
      <c r="D3" t="s">
        <v>3239</v>
      </c>
      <c r="E3" t="s">
        <v>93</v>
      </c>
      <c r="F3">
        <v>840</v>
      </c>
      <c r="G3" t="s">
        <v>3240</v>
      </c>
      <c r="I3" t="s">
        <v>3241</v>
      </c>
      <c r="K3" s="6" t="s">
        <v>211</v>
      </c>
      <c r="N3" s="5" t="s">
        <v>3242</v>
      </c>
      <c r="O3" s="5" t="s">
        <v>3243</v>
      </c>
      <c r="P3" t="s">
        <v>3244</v>
      </c>
      <c r="S3" t="s">
        <v>3130</v>
      </c>
      <c r="T3" t="s">
        <v>3245</v>
      </c>
      <c r="U3" t="s">
        <v>3246</v>
      </c>
      <c r="V3" t="s">
        <v>3247</v>
      </c>
      <c r="W3" t="s">
        <v>3248</v>
      </c>
      <c r="X3" t="s">
        <v>3130</v>
      </c>
      <c r="Y3" t="s">
        <v>3130</v>
      </c>
      <c r="AA3" t="s">
        <v>3249</v>
      </c>
      <c r="AC3" t="s">
        <v>3250</v>
      </c>
      <c r="AE3" t="s">
        <v>3251</v>
      </c>
    </row>
    <row r="4" spans="1:31">
      <c r="A4" t="s">
        <v>3252</v>
      </c>
      <c r="B4" t="s">
        <v>3253</v>
      </c>
      <c r="C4" t="s">
        <v>3254</v>
      </c>
      <c r="D4" t="s">
        <v>3255</v>
      </c>
      <c r="E4" t="s">
        <v>3256</v>
      </c>
      <c r="F4">
        <v>971</v>
      </c>
      <c r="G4" t="s">
        <v>3257</v>
      </c>
      <c r="I4" t="s">
        <v>64</v>
      </c>
      <c r="K4" t="s">
        <v>134</v>
      </c>
      <c r="N4" s="5" t="s">
        <v>3258</v>
      </c>
      <c r="O4" s="5" t="s">
        <v>3259</v>
      </c>
      <c r="P4" t="s">
        <v>3260</v>
      </c>
      <c r="S4" t="s">
        <v>3145</v>
      </c>
      <c r="T4" t="s">
        <v>3261</v>
      </c>
      <c r="U4" t="s">
        <v>3262</v>
      </c>
      <c r="V4" t="s">
        <v>3247</v>
      </c>
      <c r="W4" t="s">
        <v>3248</v>
      </c>
      <c r="X4" t="s">
        <v>3145</v>
      </c>
      <c r="Y4" t="s">
        <v>3145</v>
      </c>
      <c r="AA4" t="s">
        <v>84</v>
      </c>
      <c r="AC4" t="s">
        <v>3263</v>
      </c>
      <c r="AE4" t="s">
        <v>3264</v>
      </c>
    </row>
    <row r="5" spans="1:31">
      <c r="A5" t="s">
        <v>3265</v>
      </c>
      <c r="B5" t="s">
        <v>3266</v>
      </c>
      <c r="C5" t="s">
        <v>3267</v>
      </c>
      <c r="D5" t="s">
        <v>3268</v>
      </c>
      <c r="E5" t="s">
        <v>3269</v>
      </c>
      <c r="F5">
        <v>978</v>
      </c>
      <c r="G5" t="s">
        <v>3270</v>
      </c>
      <c r="I5" t="s">
        <v>85</v>
      </c>
      <c r="K5" t="s">
        <v>78</v>
      </c>
      <c r="N5" s="5" t="s">
        <v>3271</v>
      </c>
      <c r="O5" s="5" t="s">
        <v>3272</v>
      </c>
      <c r="P5" t="s">
        <v>3273</v>
      </c>
      <c r="S5" t="s">
        <v>3274</v>
      </c>
      <c r="T5" t="s">
        <v>3275</v>
      </c>
      <c r="U5" t="s">
        <v>3276</v>
      </c>
      <c r="V5" t="s">
        <v>3247</v>
      </c>
      <c r="W5" t="s">
        <v>3274</v>
      </c>
      <c r="X5" t="s">
        <v>3274</v>
      </c>
      <c r="Y5" t="s">
        <v>3274</v>
      </c>
      <c r="AA5" t="s">
        <v>86</v>
      </c>
      <c r="AC5" t="s">
        <v>3277</v>
      </c>
      <c r="AE5" t="s">
        <v>3278</v>
      </c>
    </row>
    <row r="6" spans="1:31">
      <c r="A6" t="s">
        <v>3279</v>
      </c>
      <c r="B6" t="s">
        <v>3280</v>
      </c>
      <c r="C6" t="s">
        <v>3281</v>
      </c>
      <c r="D6" t="s">
        <v>3282</v>
      </c>
      <c r="E6" t="s">
        <v>3283</v>
      </c>
      <c r="F6">
        <v>8</v>
      </c>
      <c r="G6" t="s">
        <v>3284</v>
      </c>
      <c r="I6" t="s">
        <v>3285</v>
      </c>
      <c r="K6" t="s">
        <v>73</v>
      </c>
      <c r="N6" s="5" t="s">
        <v>3286</v>
      </c>
      <c r="O6" s="5" t="s">
        <v>3287</v>
      </c>
      <c r="P6" t="s">
        <v>3288</v>
      </c>
      <c r="S6" t="s">
        <v>3136</v>
      </c>
      <c r="T6" t="s">
        <v>3289</v>
      </c>
      <c r="U6" t="s">
        <v>3290</v>
      </c>
      <c r="V6" t="s">
        <v>3247</v>
      </c>
      <c r="W6" t="s">
        <v>3136</v>
      </c>
      <c r="X6" t="s">
        <v>3136</v>
      </c>
      <c r="Y6" t="s">
        <v>3136</v>
      </c>
      <c r="AA6" t="s">
        <v>3153</v>
      </c>
      <c r="AC6" t="s">
        <v>3291</v>
      </c>
      <c r="AE6" t="s">
        <v>3292</v>
      </c>
    </row>
    <row r="7" spans="1:31">
      <c r="A7" t="s">
        <v>3293</v>
      </c>
      <c r="B7" t="s">
        <v>3294</v>
      </c>
      <c r="C7" t="s">
        <v>3295</v>
      </c>
      <c r="D7" t="s">
        <v>3296</v>
      </c>
      <c r="E7" t="s">
        <v>3297</v>
      </c>
      <c r="F7">
        <v>12</v>
      </c>
      <c r="G7" t="s">
        <v>3298</v>
      </c>
      <c r="I7" t="s">
        <v>73</v>
      </c>
      <c r="K7" t="s">
        <v>108</v>
      </c>
      <c r="N7" s="5" t="s">
        <v>3299</v>
      </c>
      <c r="O7" s="5" t="s">
        <v>3300</v>
      </c>
      <c r="P7" t="s">
        <v>3301</v>
      </c>
      <c r="S7" t="s">
        <v>3142</v>
      </c>
      <c r="T7" t="s">
        <v>3302</v>
      </c>
      <c r="U7" t="s">
        <v>3303</v>
      </c>
      <c r="V7" t="s">
        <v>3247</v>
      </c>
      <c r="W7" t="s">
        <v>3304</v>
      </c>
      <c r="X7" t="s">
        <v>3142</v>
      </c>
      <c r="Y7" t="s">
        <v>3142</v>
      </c>
      <c r="AA7" t="s">
        <v>73</v>
      </c>
      <c r="AC7" t="s">
        <v>3305</v>
      </c>
      <c r="AE7" t="s">
        <v>3305</v>
      </c>
    </row>
    <row r="8" spans="1:31">
      <c r="A8" t="s">
        <v>3306</v>
      </c>
      <c r="B8" t="s">
        <v>3307</v>
      </c>
      <c r="C8" t="s">
        <v>3308</v>
      </c>
      <c r="D8" t="s">
        <v>3309</v>
      </c>
      <c r="E8" t="s">
        <v>93</v>
      </c>
      <c r="F8">
        <v>840</v>
      </c>
      <c r="G8" t="s">
        <v>3240</v>
      </c>
      <c r="N8" s="5" t="s">
        <v>3310</v>
      </c>
      <c r="O8" s="5" t="s">
        <v>3311</v>
      </c>
      <c r="P8" t="s">
        <v>3312</v>
      </c>
      <c r="S8" t="s">
        <v>3313</v>
      </c>
      <c r="T8" t="s">
        <v>3314</v>
      </c>
      <c r="U8" t="s">
        <v>3315</v>
      </c>
      <c r="V8" t="s">
        <v>3247</v>
      </c>
      <c r="W8" t="s">
        <v>3304</v>
      </c>
      <c r="X8" t="s">
        <v>3313</v>
      </c>
      <c r="Y8" t="s">
        <v>3313</v>
      </c>
      <c r="AA8" t="s">
        <v>3148</v>
      </c>
      <c r="AC8" t="s">
        <v>73</v>
      </c>
    </row>
    <row r="9" spans="1:31">
      <c r="A9" t="s">
        <v>3316</v>
      </c>
      <c r="B9" t="s">
        <v>3317</v>
      </c>
      <c r="C9" t="s">
        <v>3318</v>
      </c>
      <c r="D9" t="s">
        <v>3319</v>
      </c>
      <c r="E9" t="s">
        <v>3269</v>
      </c>
      <c r="F9">
        <v>978</v>
      </c>
      <c r="G9" t="s">
        <v>3270</v>
      </c>
      <c r="I9" s="1" t="s">
        <v>3320</v>
      </c>
      <c r="N9" s="5" t="s">
        <v>3321</v>
      </c>
      <c r="O9" s="5" t="s">
        <v>3322</v>
      </c>
      <c r="P9" t="s">
        <v>3323</v>
      </c>
      <c r="S9" t="s">
        <v>3138</v>
      </c>
      <c r="T9" t="s">
        <v>3324</v>
      </c>
      <c r="U9" t="s">
        <v>3325</v>
      </c>
      <c r="V9" t="s">
        <v>3247</v>
      </c>
      <c r="W9" t="s">
        <v>3304</v>
      </c>
      <c r="X9" t="s">
        <v>3326</v>
      </c>
      <c r="Y9" t="s">
        <v>3138</v>
      </c>
      <c r="AA9" t="s">
        <v>3305</v>
      </c>
    </row>
    <row r="10" spans="1:31">
      <c r="A10" t="s">
        <v>3327</v>
      </c>
      <c r="B10" t="s">
        <v>3328</v>
      </c>
      <c r="C10" t="s">
        <v>3329</v>
      </c>
      <c r="D10" t="s">
        <v>3330</v>
      </c>
      <c r="E10" t="s">
        <v>3331</v>
      </c>
      <c r="F10">
        <v>973</v>
      </c>
      <c r="G10" t="s">
        <v>3332</v>
      </c>
      <c r="I10" s="169" t="s">
        <v>3223</v>
      </c>
      <c r="J10" s="169" t="s">
        <v>3224</v>
      </c>
      <c r="K10" s="170" t="s">
        <v>3225</v>
      </c>
      <c r="N10" s="5" t="s">
        <v>3333</v>
      </c>
      <c r="O10" s="5" t="s">
        <v>3334</v>
      </c>
      <c r="P10" t="s">
        <v>3335</v>
      </c>
      <c r="S10" t="s">
        <v>3147</v>
      </c>
      <c r="T10" t="s">
        <v>3336</v>
      </c>
      <c r="U10" t="s">
        <v>3337</v>
      </c>
      <c r="V10" t="s">
        <v>3247</v>
      </c>
      <c r="W10" t="s">
        <v>3304</v>
      </c>
      <c r="X10" t="s">
        <v>3326</v>
      </c>
      <c r="Y10" t="s">
        <v>3147</v>
      </c>
    </row>
    <row r="11" spans="1:31">
      <c r="A11" t="s">
        <v>3338</v>
      </c>
      <c r="B11" t="s">
        <v>3339</v>
      </c>
      <c r="C11" t="s">
        <v>3340</v>
      </c>
      <c r="D11" t="s">
        <v>3341</v>
      </c>
      <c r="E11" t="s">
        <v>3342</v>
      </c>
      <c r="F11">
        <v>951</v>
      </c>
      <c r="G11" t="s">
        <v>3343</v>
      </c>
      <c r="I11" s="2" t="s">
        <v>3344</v>
      </c>
      <c r="J11" s="2">
        <v>784</v>
      </c>
      <c r="K11" s="3" t="s">
        <v>3345</v>
      </c>
      <c r="N11" s="5" t="s">
        <v>3346</v>
      </c>
      <c r="O11" s="5" t="s">
        <v>3347</v>
      </c>
      <c r="P11" t="s">
        <v>3348</v>
      </c>
      <c r="S11" t="s">
        <v>3140</v>
      </c>
      <c r="T11" t="s">
        <v>3349</v>
      </c>
      <c r="U11" t="s">
        <v>3350</v>
      </c>
      <c r="V11" t="s">
        <v>3247</v>
      </c>
      <c r="W11" t="s">
        <v>3304</v>
      </c>
      <c r="X11" t="s">
        <v>3326</v>
      </c>
      <c r="Y11" t="s">
        <v>3140</v>
      </c>
    </row>
    <row r="12" spans="1:31">
      <c r="A12" t="s">
        <v>3351</v>
      </c>
      <c r="B12" t="s">
        <v>3352</v>
      </c>
      <c r="C12" t="s">
        <v>3353</v>
      </c>
      <c r="D12" t="s">
        <v>3354</v>
      </c>
      <c r="E12" t="s">
        <v>3342</v>
      </c>
      <c r="F12">
        <v>951</v>
      </c>
      <c r="G12" t="s">
        <v>3343</v>
      </c>
      <c r="I12" s="2" t="s">
        <v>3256</v>
      </c>
      <c r="J12" s="2">
        <v>971</v>
      </c>
      <c r="K12" s="3" t="s">
        <v>3257</v>
      </c>
      <c r="N12" s="5" t="s">
        <v>3355</v>
      </c>
      <c r="O12" s="5" t="s">
        <v>3356</v>
      </c>
      <c r="P12" t="s">
        <v>3357</v>
      </c>
      <c r="S12" t="s">
        <v>3165</v>
      </c>
      <c r="T12" t="s">
        <v>3358</v>
      </c>
      <c r="U12" t="s">
        <v>3359</v>
      </c>
      <c r="V12" t="s">
        <v>3247</v>
      </c>
      <c r="W12" t="s">
        <v>3360</v>
      </c>
      <c r="X12" t="s">
        <v>3165</v>
      </c>
      <c r="Y12" t="s">
        <v>3165</v>
      </c>
    </row>
    <row r="13" spans="1:31">
      <c r="A13" t="s">
        <v>3361</v>
      </c>
      <c r="B13" t="s">
        <v>3362</v>
      </c>
      <c r="C13" t="s">
        <v>3363</v>
      </c>
      <c r="D13" t="s">
        <v>3364</v>
      </c>
      <c r="E13" t="s">
        <v>3365</v>
      </c>
      <c r="F13">
        <v>32</v>
      </c>
      <c r="G13" t="s">
        <v>3366</v>
      </c>
      <c r="I13" s="2" t="s">
        <v>3283</v>
      </c>
      <c r="J13" s="2">
        <v>8</v>
      </c>
      <c r="K13" s="3" t="s">
        <v>3284</v>
      </c>
      <c r="N13" s="5" t="s">
        <v>3367</v>
      </c>
      <c r="O13" s="5" t="s">
        <v>3368</v>
      </c>
      <c r="P13" t="s">
        <v>3369</v>
      </c>
      <c r="S13" t="s">
        <v>3150</v>
      </c>
      <c r="T13" t="s">
        <v>3370</v>
      </c>
      <c r="U13" t="s">
        <v>3371</v>
      </c>
      <c r="V13" t="s">
        <v>3247</v>
      </c>
      <c r="W13" t="s">
        <v>3360</v>
      </c>
      <c r="X13" t="s">
        <v>3150</v>
      </c>
      <c r="Y13" t="s">
        <v>3150</v>
      </c>
    </row>
    <row r="14" spans="1:31">
      <c r="A14" t="s">
        <v>3372</v>
      </c>
      <c r="B14" t="s">
        <v>3373</v>
      </c>
      <c r="C14" t="s">
        <v>3374</v>
      </c>
      <c r="D14" t="s">
        <v>3375</v>
      </c>
      <c r="E14" t="s">
        <v>3376</v>
      </c>
      <c r="F14">
        <v>51</v>
      </c>
      <c r="G14" t="s">
        <v>3377</v>
      </c>
      <c r="I14" s="2" t="s">
        <v>3376</v>
      </c>
      <c r="J14" s="2">
        <v>51</v>
      </c>
      <c r="K14" s="3" t="s">
        <v>3377</v>
      </c>
      <c r="N14" s="5" t="s">
        <v>3378</v>
      </c>
      <c r="O14" s="5" t="s">
        <v>3379</v>
      </c>
      <c r="P14" t="s">
        <v>3380</v>
      </c>
      <c r="S14" t="s">
        <v>3381</v>
      </c>
      <c r="T14" t="s">
        <v>3382</v>
      </c>
      <c r="U14" t="s">
        <v>3383</v>
      </c>
      <c r="V14" t="s">
        <v>3247</v>
      </c>
      <c r="W14" t="s">
        <v>3360</v>
      </c>
      <c r="X14" t="s">
        <v>3381</v>
      </c>
      <c r="Y14" t="s">
        <v>3381</v>
      </c>
    </row>
    <row r="15" spans="1:31">
      <c r="A15" t="s">
        <v>3384</v>
      </c>
      <c r="B15" t="s">
        <v>3385</v>
      </c>
      <c r="C15" t="s">
        <v>3386</v>
      </c>
      <c r="D15" t="s">
        <v>3387</v>
      </c>
      <c r="E15" t="s">
        <v>3388</v>
      </c>
      <c r="F15">
        <v>533</v>
      </c>
      <c r="G15" t="s">
        <v>3389</v>
      </c>
      <c r="I15" s="2" t="s">
        <v>3390</v>
      </c>
      <c r="J15" s="2">
        <v>532</v>
      </c>
      <c r="K15" s="3" t="s">
        <v>3391</v>
      </c>
      <c r="N15" s="5" t="s">
        <v>3392</v>
      </c>
      <c r="O15" s="5" t="s">
        <v>3393</v>
      </c>
      <c r="P15" t="s">
        <v>3394</v>
      </c>
      <c r="S15" t="s">
        <v>3395</v>
      </c>
      <c r="T15" t="s">
        <v>3396</v>
      </c>
      <c r="U15" t="s">
        <v>3397</v>
      </c>
      <c r="V15" t="s">
        <v>3247</v>
      </c>
      <c r="W15" t="s">
        <v>3395</v>
      </c>
      <c r="X15" t="s">
        <v>3395</v>
      </c>
      <c r="Y15" t="s">
        <v>3395</v>
      </c>
    </row>
    <row r="16" spans="1:31">
      <c r="A16" t="s">
        <v>3398</v>
      </c>
      <c r="B16" t="s">
        <v>3399</v>
      </c>
      <c r="C16" t="s">
        <v>3400</v>
      </c>
      <c r="D16" t="s">
        <v>3401</v>
      </c>
      <c r="E16" t="s">
        <v>3402</v>
      </c>
      <c r="F16">
        <v>36</v>
      </c>
      <c r="G16" t="s">
        <v>3403</v>
      </c>
      <c r="I16" s="2" t="s">
        <v>3331</v>
      </c>
      <c r="J16" s="2">
        <v>973</v>
      </c>
      <c r="K16" s="3" t="s">
        <v>3332</v>
      </c>
      <c r="N16" s="5" t="s">
        <v>3404</v>
      </c>
      <c r="O16" s="5" t="s">
        <v>3405</v>
      </c>
      <c r="P16" t="s">
        <v>3406</v>
      </c>
      <c r="S16" t="s">
        <v>3133</v>
      </c>
      <c r="T16" t="s">
        <v>3407</v>
      </c>
      <c r="U16" t="s">
        <v>3408</v>
      </c>
      <c r="V16" t="s">
        <v>3409</v>
      </c>
      <c r="W16" t="s">
        <v>3133</v>
      </c>
      <c r="X16" t="s">
        <v>3133</v>
      </c>
      <c r="Y16" t="s">
        <v>3133</v>
      </c>
    </row>
    <row r="17" spans="1:25">
      <c r="A17" t="s">
        <v>3410</v>
      </c>
      <c r="B17" t="s">
        <v>3411</v>
      </c>
      <c r="C17" t="s">
        <v>3412</v>
      </c>
      <c r="D17" t="s">
        <v>3413</v>
      </c>
      <c r="E17" t="s">
        <v>3269</v>
      </c>
      <c r="F17">
        <v>978</v>
      </c>
      <c r="G17" t="s">
        <v>3270</v>
      </c>
      <c r="I17" s="2" t="s">
        <v>3365</v>
      </c>
      <c r="J17" s="2">
        <v>32</v>
      </c>
      <c r="K17" s="3" t="s">
        <v>3366</v>
      </c>
      <c r="N17" s="5" t="s">
        <v>3414</v>
      </c>
      <c r="O17" s="5" t="s">
        <v>3415</v>
      </c>
      <c r="P17" t="s">
        <v>3416</v>
      </c>
      <c r="S17" t="s">
        <v>3417</v>
      </c>
      <c r="T17" t="s">
        <v>3418</v>
      </c>
      <c r="U17" t="s">
        <v>3419</v>
      </c>
      <c r="V17" t="s">
        <v>3420</v>
      </c>
      <c r="W17" t="s">
        <v>3421</v>
      </c>
      <c r="X17" t="s">
        <v>3422</v>
      </c>
      <c r="Y17" t="s">
        <v>3417</v>
      </c>
    </row>
    <row r="18" spans="1:25">
      <c r="A18" t="s">
        <v>3423</v>
      </c>
      <c r="B18" t="s">
        <v>3424</v>
      </c>
      <c r="C18" t="s">
        <v>3425</v>
      </c>
      <c r="D18" t="s">
        <v>3426</v>
      </c>
      <c r="E18" t="s">
        <v>3427</v>
      </c>
      <c r="F18">
        <v>944</v>
      </c>
      <c r="G18" t="s">
        <v>3428</v>
      </c>
      <c r="I18" s="2" t="s">
        <v>3402</v>
      </c>
      <c r="J18" s="2">
        <v>36</v>
      </c>
      <c r="K18" s="3" t="s">
        <v>3403</v>
      </c>
      <c r="N18" s="5" t="s">
        <v>3429</v>
      </c>
      <c r="O18" s="5" t="s">
        <v>3430</v>
      </c>
      <c r="P18" t="s">
        <v>3431</v>
      </c>
      <c r="S18" t="s">
        <v>3432</v>
      </c>
      <c r="T18" t="s">
        <v>3433</v>
      </c>
      <c r="U18" t="s">
        <v>3434</v>
      </c>
      <c r="V18" t="s">
        <v>3420</v>
      </c>
      <c r="W18" t="s">
        <v>3421</v>
      </c>
      <c r="X18" t="s">
        <v>3422</v>
      </c>
      <c r="Y18" t="s">
        <v>3432</v>
      </c>
    </row>
    <row r="19" spans="1:25">
      <c r="A19" t="s">
        <v>3435</v>
      </c>
      <c r="B19" t="s">
        <v>3436</v>
      </c>
      <c r="C19" t="s">
        <v>3437</v>
      </c>
      <c r="D19" t="s">
        <v>3438</v>
      </c>
      <c r="E19" t="s">
        <v>3439</v>
      </c>
      <c r="F19">
        <v>44</v>
      </c>
      <c r="G19" t="s">
        <v>3440</v>
      </c>
      <c r="I19" s="2" t="s">
        <v>3388</v>
      </c>
      <c r="J19" s="2">
        <v>533</v>
      </c>
      <c r="K19" s="3" t="s">
        <v>3389</v>
      </c>
      <c r="N19" s="5" t="s">
        <v>3441</v>
      </c>
      <c r="O19" s="5" t="s">
        <v>3442</v>
      </c>
      <c r="P19" t="s">
        <v>3443</v>
      </c>
      <c r="S19" t="s">
        <v>3444</v>
      </c>
      <c r="T19" t="s">
        <v>3445</v>
      </c>
      <c r="U19" t="s">
        <v>3446</v>
      </c>
      <c r="V19" t="s">
        <v>3420</v>
      </c>
      <c r="W19" t="s">
        <v>3421</v>
      </c>
      <c r="X19" t="s">
        <v>3444</v>
      </c>
      <c r="Y19" t="s">
        <v>3444</v>
      </c>
    </row>
    <row r="20" spans="1:25">
      <c r="A20" t="s">
        <v>3447</v>
      </c>
      <c r="B20" t="s">
        <v>3448</v>
      </c>
      <c r="C20" t="s">
        <v>3449</v>
      </c>
      <c r="D20" t="s">
        <v>3450</v>
      </c>
      <c r="E20" t="s">
        <v>3451</v>
      </c>
      <c r="F20">
        <v>48</v>
      </c>
      <c r="G20" t="s">
        <v>3452</v>
      </c>
      <c r="I20" s="2" t="s">
        <v>3427</v>
      </c>
      <c r="J20" s="2">
        <v>944</v>
      </c>
      <c r="K20" s="3" t="s">
        <v>3428</v>
      </c>
      <c r="N20" s="5" t="s">
        <v>3453</v>
      </c>
      <c r="O20" s="5" t="s">
        <v>3454</v>
      </c>
      <c r="P20" t="s">
        <v>3455</v>
      </c>
      <c r="S20" t="s">
        <v>3152</v>
      </c>
      <c r="T20" t="s">
        <v>3456</v>
      </c>
      <c r="U20" t="s">
        <v>3457</v>
      </c>
      <c r="V20" t="s">
        <v>3420</v>
      </c>
      <c r="W20" t="s">
        <v>3421</v>
      </c>
      <c r="X20" t="s">
        <v>3458</v>
      </c>
      <c r="Y20" t="s">
        <v>3152</v>
      </c>
    </row>
    <row r="21" spans="1:25">
      <c r="A21" t="s">
        <v>3459</v>
      </c>
      <c r="B21" t="s">
        <v>3460</v>
      </c>
      <c r="C21" t="s">
        <v>3461</v>
      </c>
      <c r="D21" t="s">
        <v>3462</v>
      </c>
      <c r="E21" t="s">
        <v>3463</v>
      </c>
      <c r="F21">
        <v>50</v>
      </c>
      <c r="G21" t="s">
        <v>3464</v>
      </c>
      <c r="I21" s="2" t="s">
        <v>3465</v>
      </c>
      <c r="J21" s="2">
        <v>977</v>
      </c>
      <c r="K21" s="3" t="s">
        <v>3466</v>
      </c>
      <c r="N21" s="5" t="s">
        <v>3467</v>
      </c>
      <c r="O21" s="5" t="s">
        <v>3468</v>
      </c>
      <c r="P21" t="s">
        <v>3469</v>
      </c>
      <c r="S21" t="s">
        <v>3158</v>
      </c>
      <c r="T21" t="s">
        <v>3470</v>
      </c>
      <c r="U21" t="s">
        <v>3471</v>
      </c>
      <c r="V21" t="s">
        <v>3420</v>
      </c>
      <c r="W21" t="s">
        <v>3421</v>
      </c>
      <c r="X21" t="s">
        <v>3458</v>
      </c>
      <c r="Y21" t="s">
        <v>3158</v>
      </c>
    </row>
    <row r="22" spans="1:25">
      <c r="A22" t="s">
        <v>3472</v>
      </c>
      <c r="B22" t="s">
        <v>3473</v>
      </c>
      <c r="C22" t="s">
        <v>3474</v>
      </c>
      <c r="D22" t="s">
        <v>3475</v>
      </c>
      <c r="E22" t="s">
        <v>3476</v>
      </c>
      <c r="F22">
        <v>52</v>
      </c>
      <c r="G22" t="s">
        <v>3477</v>
      </c>
      <c r="I22" s="2" t="s">
        <v>3476</v>
      </c>
      <c r="J22" s="2">
        <v>52</v>
      </c>
      <c r="K22" s="3" t="s">
        <v>3477</v>
      </c>
      <c r="N22" s="5" t="s">
        <v>3478</v>
      </c>
      <c r="O22" s="5" t="s">
        <v>3479</v>
      </c>
      <c r="P22" t="s">
        <v>3480</v>
      </c>
      <c r="S22" t="s">
        <v>3481</v>
      </c>
      <c r="T22" t="s">
        <v>3482</v>
      </c>
      <c r="U22" t="s">
        <v>3483</v>
      </c>
      <c r="V22" t="s">
        <v>3420</v>
      </c>
      <c r="W22" t="s">
        <v>3421</v>
      </c>
      <c r="X22" t="s">
        <v>3458</v>
      </c>
      <c r="Y22" t="s">
        <v>3484</v>
      </c>
    </row>
    <row r="23" spans="1:25">
      <c r="A23" t="s">
        <v>3485</v>
      </c>
      <c r="B23" t="s">
        <v>3486</v>
      </c>
      <c r="C23" t="s">
        <v>3487</v>
      </c>
      <c r="D23" t="s">
        <v>3488</v>
      </c>
      <c r="E23" t="s">
        <v>3489</v>
      </c>
      <c r="F23">
        <v>974</v>
      </c>
      <c r="G23" t="s">
        <v>3490</v>
      </c>
      <c r="I23" s="2" t="s">
        <v>3463</v>
      </c>
      <c r="J23" s="2">
        <v>50</v>
      </c>
      <c r="K23" s="3" t="s">
        <v>3464</v>
      </c>
      <c r="N23" s="5" t="s">
        <v>3491</v>
      </c>
      <c r="O23" s="5" t="s">
        <v>3492</v>
      </c>
      <c r="P23" t="s">
        <v>3493</v>
      </c>
      <c r="S23" t="s">
        <v>3494</v>
      </c>
      <c r="T23" t="s">
        <v>3495</v>
      </c>
      <c r="U23" t="s">
        <v>3496</v>
      </c>
      <c r="V23" t="s">
        <v>3420</v>
      </c>
      <c r="W23" t="s">
        <v>3421</v>
      </c>
      <c r="X23" t="s">
        <v>3458</v>
      </c>
      <c r="Y23" t="s">
        <v>3484</v>
      </c>
    </row>
    <row r="24" spans="1:25">
      <c r="A24" t="s">
        <v>3497</v>
      </c>
      <c r="B24" t="s">
        <v>3498</v>
      </c>
      <c r="C24" t="s">
        <v>3499</v>
      </c>
      <c r="D24" t="s">
        <v>3500</v>
      </c>
      <c r="E24" t="s">
        <v>3269</v>
      </c>
      <c r="F24">
        <v>978</v>
      </c>
      <c r="G24" t="s">
        <v>3270</v>
      </c>
      <c r="I24" s="2" t="s">
        <v>3501</v>
      </c>
      <c r="J24" s="2">
        <v>975</v>
      </c>
      <c r="K24" s="3" t="s">
        <v>3502</v>
      </c>
      <c r="N24" s="5" t="s">
        <v>3503</v>
      </c>
      <c r="O24" s="5" t="s">
        <v>3504</v>
      </c>
      <c r="P24" t="s">
        <v>3505</v>
      </c>
      <c r="S24" t="s">
        <v>3506</v>
      </c>
      <c r="T24" t="s">
        <v>3507</v>
      </c>
      <c r="U24" t="s">
        <v>3508</v>
      </c>
      <c r="V24" t="s">
        <v>3420</v>
      </c>
      <c r="W24" t="s">
        <v>3421</v>
      </c>
      <c r="X24" t="s">
        <v>3458</v>
      </c>
      <c r="Y24" t="s">
        <v>3506</v>
      </c>
    </row>
    <row r="25" spans="1:25">
      <c r="A25" t="s">
        <v>3509</v>
      </c>
      <c r="B25" t="s">
        <v>3510</v>
      </c>
      <c r="C25" t="s">
        <v>3511</v>
      </c>
      <c r="D25" t="s">
        <v>3512</v>
      </c>
      <c r="E25" t="s">
        <v>3513</v>
      </c>
      <c r="F25">
        <v>84</v>
      </c>
      <c r="G25" t="s">
        <v>3514</v>
      </c>
      <c r="I25" s="2" t="s">
        <v>3451</v>
      </c>
      <c r="J25" s="2">
        <v>48</v>
      </c>
      <c r="K25" s="3" t="s">
        <v>3452</v>
      </c>
      <c r="N25" s="5" t="s">
        <v>3515</v>
      </c>
      <c r="O25" s="5" t="s">
        <v>3516</v>
      </c>
      <c r="P25" t="s">
        <v>3517</v>
      </c>
      <c r="S25" t="s">
        <v>3161</v>
      </c>
      <c r="T25" t="s">
        <v>3518</v>
      </c>
      <c r="U25" t="s">
        <v>3519</v>
      </c>
      <c r="V25" t="s">
        <v>3420</v>
      </c>
      <c r="W25" t="s">
        <v>3421</v>
      </c>
      <c r="X25" t="s">
        <v>3458</v>
      </c>
      <c r="Y25" t="s">
        <v>3161</v>
      </c>
    </row>
    <row r="26" spans="1:25">
      <c r="A26" t="s">
        <v>3520</v>
      </c>
      <c r="B26" t="s">
        <v>3521</v>
      </c>
      <c r="C26" t="s">
        <v>3522</v>
      </c>
      <c r="D26" t="s">
        <v>3523</v>
      </c>
      <c r="E26" t="s">
        <v>3524</v>
      </c>
      <c r="F26">
        <v>952</v>
      </c>
      <c r="G26" t="s">
        <v>3525</v>
      </c>
      <c r="I26" s="2" t="s">
        <v>3526</v>
      </c>
      <c r="J26" s="2">
        <v>108</v>
      </c>
      <c r="K26" s="3" t="s">
        <v>3527</v>
      </c>
      <c r="N26" s="5" t="s">
        <v>3528</v>
      </c>
      <c r="O26" s="5" t="s">
        <v>3529</v>
      </c>
      <c r="P26" t="s">
        <v>3530</v>
      </c>
      <c r="S26" t="s">
        <v>3531</v>
      </c>
      <c r="T26" t="s">
        <v>3532</v>
      </c>
      <c r="U26" t="s">
        <v>3533</v>
      </c>
      <c r="V26" t="s">
        <v>3420</v>
      </c>
      <c r="W26" t="s">
        <v>3534</v>
      </c>
      <c r="X26" t="s">
        <v>3531</v>
      </c>
      <c r="Y26" t="s">
        <v>3531</v>
      </c>
    </row>
    <row r="27" spans="1:25">
      <c r="A27" t="s">
        <v>3535</v>
      </c>
      <c r="B27" t="s">
        <v>3536</v>
      </c>
      <c r="C27" t="s">
        <v>3537</v>
      </c>
      <c r="D27" t="s">
        <v>3538</v>
      </c>
      <c r="E27" t="s">
        <v>3539</v>
      </c>
      <c r="F27">
        <v>60</v>
      </c>
      <c r="G27" t="s">
        <v>3540</v>
      </c>
      <c r="I27" s="2" t="s">
        <v>3539</v>
      </c>
      <c r="J27" s="2">
        <v>60</v>
      </c>
      <c r="K27" s="3" t="s">
        <v>3540</v>
      </c>
      <c r="N27" s="5" t="s">
        <v>3541</v>
      </c>
      <c r="O27" s="5" t="s">
        <v>3542</v>
      </c>
      <c r="P27" t="s">
        <v>3543</v>
      </c>
      <c r="S27" t="s">
        <v>3544</v>
      </c>
      <c r="T27" t="s">
        <v>3545</v>
      </c>
      <c r="U27" t="s">
        <v>3546</v>
      </c>
      <c r="V27" t="s">
        <v>3420</v>
      </c>
      <c r="W27" t="s">
        <v>3534</v>
      </c>
      <c r="X27" t="s">
        <v>3544</v>
      </c>
      <c r="Y27" t="s">
        <v>3544</v>
      </c>
    </row>
    <row r="28" spans="1:25">
      <c r="A28" t="s">
        <v>3547</v>
      </c>
      <c r="B28" t="s">
        <v>3548</v>
      </c>
      <c r="C28" t="s">
        <v>3549</v>
      </c>
      <c r="D28" t="s">
        <v>3550</v>
      </c>
      <c r="E28" t="s">
        <v>3549</v>
      </c>
      <c r="F28">
        <v>64</v>
      </c>
      <c r="G28" t="s">
        <v>3551</v>
      </c>
      <c r="I28" s="2" t="s">
        <v>3552</v>
      </c>
      <c r="J28" s="2">
        <v>96</v>
      </c>
      <c r="K28" s="3" t="s">
        <v>3553</v>
      </c>
      <c r="N28" s="5" t="s">
        <v>3554</v>
      </c>
      <c r="O28" s="5" t="s">
        <v>3555</v>
      </c>
      <c r="P28" t="s">
        <v>3556</v>
      </c>
      <c r="S28" t="s">
        <v>3557</v>
      </c>
      <c r="T28" t="s">
        <v>3558</v>
      </c>
      <c r="U28" t="s">
        <v>3559</v>
      </c>
      <c r="V28" t="s">
        <v>3420</v>
      </c>
      <c r="W28" t="s">
        <v>3557</v>
      </c>
      <c r="X28" t="s">
        <v>3557</v>
      </c>
      <c r="Y28" t="s">
        <v>3557</v>
      </c>
    </row>
    <row r="29" spans="1:25">
      <c r="A29" t="s">
        <v>3560</v>
      </c>
      <c r="B29" t="s">
        <v>3561</v>
      </c>
      <c r="C29" t="s">
        <v>3562</v>
      </c>
      <c r="D29" t="s">
        <v>3563</v>
      </c>
      <c r="E29" t="s">
        <v>3564</v>
      </c>
      <c r="F29">
        <v>68</v>
      </c>
      <c r="G29" t="s">
        <v>3565</v>
      </c>
      <c r="I29" s="2" t="s">
        <v>3564</v>
      </c>
      <c r="J29" s="2">
        <v>68</v>
      </c>
      <c r="K29" s="3" t="s">
        <v>3565</v>
      </c>
      <c r="N29" s="5" t="s">
        <v>3566</v>
      </c>
      <c r="O29" s="5" t="s">
        <v>3567</v>
      </c>
      <c r="P29" t="s">
        <v>3568</v>
      </c>
      <c r="S29" t="s">
        <v>3569</v>
      </c>
      <c r="T29" t="s">
        <v>3570</v>
      </c>
      <c r="U29" t="s">
        <v>3571</v>
      </c>
      <c r="V29" t="s">
        <v>3420</v>
      </c>
      <c r="W29" t="s">
        <v>3569</v>
      </c>
      <c r="X29" t="s">
        <v>3569</v>
      </c>
      <c r="Y29" t="s">
        <v>3569</v>
      </c>
    </row>
    <row r="30" spans="1:25">
      <c r="A30" t="s">
        <v>3572</v>
      </c>
      <c r="B30" t="s">
        <v>3573</v>
      </c>
      <c r="C30" t="s">
        <v>3574</v>
      </c>
      <c r="D30" t="s">
        <v>3575</v>
      </c>
      <c r="E30" t="s">
        <v>3465</v>
      </c>
      <c r="F30">
        <v>977</v>
      </c>
      <c r="G30" t="s">
        <v>3466</v>
      </c>
      <c r="I30" s="2" t="s">
        <v>3576</v>
      </c>
      <c r="J30" s="2">
        <v>986</v>
      </c>
      <c r="K30" s="3" t="s">
        <v>3577</v>
      </c>
      <c r="N30" s="5" t="s">
        <v>3578</v>
      </c>
      <c r="O30" s="5" t="s">
        <v>3579</v>
      </c>
      <c r="P30" t="s">
        <v>3580</v>
      </c>
      <c r="S30" t="s">
        <v>3581</v>
      </c>
      <c r="T30" t="s">
        <v>3581</v>
      </c>
      <c r="U30" t="s">
        <v>3581</v>
      </c>
      <c r="V30" t="s">
        <v>3581</v>
      </c>
      <c r="W30" t="s">
        <v>3581</v>
      </c>
      <c r="X30" t="s">
        <v>3581</v>
      </c>
      <c r="Y30" t="s">
        <v>3581</v>
      </c>
    </row>
    <row r="31" spans="1:25">
      <c r="A31" t="s">
        <v>3582</v>
      </c>
      <c r="B31" t="s">
        <v>3583</v>
      </c>
      <c r="C31" t="s">
        <v>3584</v>
      </c>
      <c r="D31" t="s">
        <v>3585</v>
      </c>
      <c r="E31" t="s">
        <v>3586</v>
      </c>
      <c r="F31">
        <v>72</v>
      </c>
      <c r="G31" t="s">
        <v>3587</v>
      </c>
      <c r="I31" s="2" t="s">
        <v>3439</v>
      </c>
      <c r="J31" s="2">
        <v>44</v>
      </c>
      <c r="K31" s="3" t="s">
        <v>3440</v>
      </c>
      <c r="N31" s="5" t="s">
        <v>3588</v>
      </c>
      <c r="O31" s="5" t="s">
        <v>3589</v>
      </c>
      <c r="P31" t="s">
        <v>3590</v>
      </c>
    </row>
    <row r="32" spans="1:25">
      <c r="A32" t="s">
        <v>3591</v>
      </c>
      <c r="B32" t="s">
        <v>3592</v>
      </c>
      <c r="C32" t="s">
        <v>3593</v>
      </c>
      <c r="D32" t="s">
        <v>3594</v>
      </c>
      <c r="E32" t="s">
        <v>3576</v>
      </c>
      <c r="F32">
        <v>986</v>
      </c>
      <c r="G32" t="s">
        <v>3577</v>
      </c>
      <c r="I32" s="2" t="s">
        <v>3549</v>
      </c>
      <c r="J32" s="2">
        <v>64</v>
      </c>
      <c r="K32" s="3" t="s">
        <v>3551</v>
      </c>
      <c r="N32" s="5" t="s">
        <v>3595</v>
      </c>
      <c r="O32" s="5" t="s">
        <v>3596</v>
      </c>
      <c r="P32" t="s">
        <v>3597</v>
      </c>
    </row>
    <row r="33" spans="1:16">
      <c r="A33" t="s">
        <v>3598</v>
      </c>
      <c r="B33" t="s">
        <v>3599</v>
      </c>
      <c r="C33" t="s">
        <v>3600</v>
      </c>
      <c r="D33" t="s">
        <v>3601</v>
      </c>
      <c r="E33" t="s">
        <v>93</v>
      </c>
      <c r="F33">
        <v>840</v>
      </c>
      <c r="G33" t="s">
        <v>3240</v>
      </c>
      <c r="I33" s="2" t="s">
        <v>3586</v>
      </c>
      <c r="J33" s="2">
        <v>72</v>
      </c>
      <c r="K33" s="3" t="s">
        <v>3587</v>
      </c>
      <c r="N33" s="5" t="s">
        <v>3602</v>
      </c>
      <c r="O33" s="5" t="s">
        <v>3603</v>
      </c>
      <c r="P33" t="s">
        <v>3604</v>
      </c>
    </row>
    <row r="34" spans="1:16">
      <c r="A34" t="s">
        <v>3605</v>
      </c>
      <c r="B34" t="s">
        <v>3606</v>
      </c>
      <c r="C34" t="s">
        <v>3607</v>
      </c>
      <c r="D34" t="s">
        <v>3608</v>
      </c>
      <c r="E34" t="s">
        <v>93</v>
      </c>
      <c r="F34">
        <v>840</v>
      </c>
      <c r="G34" t="s">
        <v>3240</v>
      </c>
      <c r="I34" s="2" t="s">
        <v>3489</v>
      </c>
      <c r="J34" s="2">
        <v>974</v>
      </c>
      <c r="K34" s="3" t="s">
        <v>3490</v>
      </c>
      <c r="N34" s="5" t="s">
        <v>3609</v>
      </c>
      <c r="O34" s="5" t="s">
        <v>3610</v>
      </c>
      <c r="P34" t="s">
        <v>201</v>
      </c>
    </row>
    <row r="35" spans="1:16">
      <c r="A35" t="s">
        <v>3611</v>
      </c>
      <c r="B35" t="s">
        <v>3612</v>
      </c>
      <c r="C35" t="s">
        <v>3613</v>
      </c>
      <c r="D35" t="s">
        <v>3614</v>
      </c>
      <c r="E35" t="s">
        <v>3552</v>
      </c>
      <c r="F35">
        <v>96</v>
      </c>
      <c r="G35" t="s">
        <v>3553</v>
      </c>
      <c r="I35" s="2" t="s">
        <v>3513</v>
      </c>
      <c r="J35" s="2">
        <v>84</v>
      </c>
      <c r="K35" s="3" t="s">
        <v>3514</v>
      </c>
      <c r="N35" s="5" t="s">
        <v>3615</v>
      </c>
      <c r="O35" s="5" t="s">
        <v>3616</v>
      </c>
      <c r="P35" t="s">
        <v>3617</v>
      </c>
    </row>
    <row r="36" spans="1:16">
      <c r="A36" t="s">
        <v>3618</v>
      </c>
      <c r="B36" t="s">
        <v>3619</v>
      </c>
      <c r="C36" t="s">
        <v>3620</v>
      </c>
      <c r="D36" t="s">
        <v>3621</v>
      </c>
      <c r="E36" t="s">
        <v>3501</v>
      </c>
      <c r="F36">
        <v>975</v>
      </c>
      <c r="G36" t="s">
        <v>3502</v>
      </c>
      <c r="I36" s="2" t="s">
        <v>3622</v>
      </c>
      <c r="J36" s="2">
        <v>124</v>
      </c>
      <c r="K36" s="3" t="s">
        <v>3623</v>
      </c>
      <c r="N36" s="5" t="s">
        <v>3624</v>
      </c>
      <c r="O36" s="5" t="s">
        <v>3625</v>
      </c>
      <c r="P36" t="s">
        <v>199</v>
      </c>
    </row>
    <row r="37" spans="1:16">
      <c r="A37" t="s">
        <v>3626</v>
      </c>
      <c r="B37" t="s">
        <v>3627</v>
      </c>
      <c r="C37" t="s">
        <v>3628</v>
      </c>
      <c r="D37" t="s">
        <v>3629</v>
      </c>
      <c r="E37" t="s">
        <v>3524</v>
      </c>
      <c r="F37">
        <v>952</v>
      </c>
      <c r="G37" t="s">
        <v>3525</v>
      </c>
      <c r="I37" s="2" t="s">
        <v>3630</v>
      </c>
      <c r="J37" s="2">
        <v>976</v>
      </c>
      <c r="K37" s="3" t="s">
        <v>3631</v>
      </c>
      <c r="N37" s="5" t="s">
        <v>3632</v>
      </c>
      <c r="O37" s="5" t="s">
        <v>3633</v>
      </c>
      <c r="P37" t="s">
        <v>3634</v>
      </c>
    </row>
    <row r="38" spans="1:16">
      <c r="A38" t="s">
        <v>3635</v>
      </c>
      <c r="B38" t="s">
        <v>3636</v>
      </c>
      <c r="C38" t="s">
        <v>3637</v>
      </c>
      <c r="D38" t="s">
        <v>3638</v>
      </c>
      <c r="E38" t="s">
        <v>3526</v>
      </c>
      <c r="F38">
        <v>108</v>
      </c>
      <c r="G38" t="s">
        <v>3527</v>
      </c>
      <c r="I38" s="2" t="s">
        <v>3639</v>
      </c>
      <c r="J38" s="2">
        <v>756</v>
      </c>
      <c r="K38" s="3" t="s">
        <v>3640</v>
      </c>
      <c r="N38" s="5" t="s">
        <v>3641</v>
      </c>
      <c r="O38" s="5" t="s">
        <v>3642</v>
      </c>
      <c r="P38" t="s">
        <v>3643</v>
      </c>
    </row>
    <row r="39" spans="1:16">
      <c r="A39" t="s">
        <v>3644</v>
      </c>
      <c r="B39" t="s">
        <v>3645</v>
      </c>
      <c r="C39" t="s">
        <v>3646</v>
      </c>
      <c r="D39" t="s">
        <v>3647</v>
      </c>
      <c r="E39" t="s">
        <v>3648</v>
      </c>
      <c r="F39">
        <v>116</v>
      </c>
      <c r="G39" t="s">
        <v>3649</v>
      </c>
      <c r="I39" s="2" t="s">
        <v>3650</v>
      </c>
      <c r="J39" s="2">
        <v>990</v>
      </c>
      <c r="K39" s="3" t="s">
        <v>3651</v>
      </c>
      <c r="N39" s="5" t="s">
        <v>3652</v>
      </c>
      <c r="O39" s="5" t="s">
        <v>3653</v>
      </c>
      <c r="P39" t="s">
        <v>3654</v>
      </c>
    </row>
    <row r="40" spans="1:16">
      <c r="A40" t="s">
        <v>3655</v>
      </c>
      <c r="B40" t="s">
        <v>3656</v>
      </c>
      <c r="C40" t="s">
        <v>3657</v>
      </c>
      <c r="D40" t="s">
        <v>3658</v>
      </c>
      <c r="E40" t="s">
        <v>3659</v>
      </c>
      <c r="F40">
        <v>950</v>
      </c>
      <c r="G40" t="s">
        <v>3660</v>
      </c>
      <c r="I40" s="2" t="s">
        <v>3661</v>
      </c>
      <c r="J40" s="2">
        <v>0</v>
      </c>
      <c r="K40" s="3" t="s">
        <v>3662</v>
      </c>
      <c r="N40" s="5" t="s">
        <v>3663</v>
      </c>
      <c r="O40" s="5" t="s">
        <v>3664</v>
      </c>
      <c r="P40" t="s">
        <v>3665</v>
      </c>
    </row>
    <row r="41" spans="1:16">
      <c r="A41" t="s">
        <v>3666</v>
      </c>
      <c r="B41" t="s">
        <v>3667</v>
      </c>
      <c r="C41" t="s">
        <v>3668</v>
      </c>
      <c r="D41" t="s">
        <v>3669</v>
      </c>
      <c r="E41" t="s">
        <v>3622</v>
      </c>
      <c r="F41">
        <v>124</v>
      </c>
      <c r="G41" t="s">
        <v>3623</v>
      </c>
      <c r="I41" s="2" t="s">
        <v>3670</v>
      </c>
      <c r="J41" s="2">
        <v>170</v>
      </c>
      <c r="K41" s="3" t="s">
        <v>3671</v>
      </c>
      <c r="N41" s="5" t="s">
        <v>3672</v>
      </c>
      <c r="O41" s="5" t="s">
        <v>3673</v>
      </c>
      <c r="P41" t="s">
        <v>3674</v>
      </c>
    </row>
    <row r="42" spans="1:16">
      <c r="A42" t="s">
        <v>3675</v>
      </c>
      <c r="B42" t="s">
        <v>3676</v>
      </c>
      <c r="C42" t="s">
        <v>3677</v>
      </c>
      <c r="D42" t="s">
        <v>3678</v>
      </c>
      <c r="E42" t="s">
        <v>3679</v>
      </c>
      <c r="F42">
        <v>132</v>
      </c>
      <c r="G42" t="s">
        <v>3680</v>
      </c>
      <c r="I42" s="2" t="s">
        <v>3681</v>
      </c>
      <c r="J42" s="2">
        <v>188</v>
      </c>
      <c r="K42" s="3" t="s">
        <v>3682</v>
      </c>
      <c r="N42" s="5" t="s">
        <v>3683</v>
      </c>
      <c r="O42" s="5" t="s">
        <v>3684</v>
      </c>
      <c r="P42" t="s">
        <v>3685</v>
      </c>
    </row>
    <row r="43" spans="1:16">
      <c r="A43" t="s">
        <v>3686</v>
      </c>
      <c r="B43" t="s">
        <v>3687</v>
      </c>
      <c r="C43" t="s">
        <v>3688</v>
      </c>
      <c r="D43" t="s">
        <v>3689</v>
      </c>
      <c r="E43" t="s">
        <v>3690</v>
      </c>
      <c r="F43">
        <v>136</v>
      </c>
      <c r="G43" t="s">
        <v>3691</v>
      </c>
      <c r="I43" s="2" t="s">
        <v>3692</v>
      </c>
      <c r="J43" s="2">
        <v>931</v>
      </c>
      <c r="K43" s="3" t="s">
        <v>3693</v>
      </c>
      <c r="N43" s="5" t="s">
        <v>3694</v>
      </c>
      <c r="O43" s="5" t="s">
        <v>3695</v>
      </c>
      <c r="P43" t="s">
        <v>3696</v>
      </c>
    </row>
    <row r="44" spans="1:16">
      <c r="A44" t="s">
        <v>3697</v>
      </c>
      <c r="B44" t="s">
        <v>3698</v>
      </c>
      <c r="C44" t="s">
        <v>3699</v>
      </c>
      <c r="D44" t="s">
        <v>3700</v>
      </c>
      <c r="E44" t="s">
        <v>3659</v>
      </c>
      <c r="F44">
        <v>950</v>
      </c>
      <c r="G44" t="s">
        <v>3660</v>
      </c>
      <c r="I44" s="2" t="s">
        <v>3679</v>
      </c>
      <c r="J44" s="2">
        <v>132</v>
      </c>
      <c r="K44" s="3" t="s">
        <v>3680</v>
      </c>
      <c r="N44" s="5" t="s">
        <v>3701</v>
      </c>
      <c r="O44" s="5" t="s">
        <v>3702</v>
      </c>
      <c r="P44" t="s">
        <v>3703</v>
      </c>
    </row>
    <row r="45" spans="1:16">
      <c r="A45" t="s">
        <v>3704</v>
      </c>
      <c r="B45" t="s">
        <v>3705</v>
      </c>
      <c r="C45" t="s">
        <v>3706</v>
      </c>
      <c r="D45" t="s">
        <v>3707</v>
      </c>
      <c r="E45" t="s">
        <v>3659</v>
      </c>
      <c r="F45">
        <v>950</v>
      </c>
      <c r="G45" t="s">
        <v>3660</v>
      </c>
      <c r="I45" s="2" t="s">
        <v>3708</v>
      </c>
      <c r="J45" s="2">
        <v>203</v>
      </c>
      <c r="K45" s="3" t="s">
        <v>3709</v>
      </c>
      <c r="N45" s="5" t="s">
        <v>3710</v>
      </c>
      <c r="O45" s="5" t="s">
        <v>3711</v>
      </c>
      <c r="P45" t="s">
        <v>3712</v>
      </c>
    </row>
    <row r="46" spans="1:16">
      <c r="A46" t="s">
        <v>3713</v>
      </c>
      <c r="B46" t="s">
        <v>3714</v>
      </c>
      <c r="C46" t="s">
        <v>3715</v>
      </c>
      <c r="D46" t="s">
        <v>3716</v>
      </c>
      <c r="E46" t="s">
        <v>3650</v>
      </c>
      <c r="F46">
        <v>990</v>
      </c>
      <c r="G46" t="s">
        <v>3651</v>
      </c>
      <c r="I46" s="2" t="s">
        <v>3717</v>
      </c>
      <c r="J46" s="2">
        <v>262</v>
      </c>
      <c r="K46" s="3" t="s">
        <v>3718</v>
      </c>
      <c r="N46" s="5" t="s">
        <v>3719</v>
      </c>
      <c r="O46" s="5" t="s">
        <v>3720</v>
      </c>
      <c r="P46" t="s">
        <v>3721</v>
      </c>
    </row>
    <row r="47" spans="1:16">
      <c r="A47" t="s">
        <v>3722</v>
      </c>
      <c r="B47" t="s">
        <v>3723</v>
      </c>
      <c r="C47" t="s">
        <v>3724</v>
      </c>
      <c r="D47" t="s">
        <v>3725</v>
      </c>
      <c r="E47" t="s">
        <v>3661</v>
      </c>
      <c r="F47">
        <v>0</v>
      </c>
      <c r="G47" t="s">
        <v>3662</v>
      </c>
      <c r="I47" s="2" t="s">
        <v>3726</v>
      </c>
      <c r="J47" s="2">
        <v>208</v>
      </c>
      <c r="K47" s="3" t="s">
        <v>3727</v>
      </c>
      <c r="N47" s="5" t="s">
        <v>3728</v>
      </c>
      <c r="O47" s="5" t="s">
        <v>3729</v>
      </c>
      <c r="P47" t="s">
        <v>3730</v>
      </c>
    </row>
    <row r="48" spans="1:16">
      <c r="A48" t="s">
        <v>3731</v>
      </c>
      <c r="B48" t="s">
        <v>3732</v>
      </c>
      <c r="C48" t="s">
        <v>3733</v>
      </c>
      <c r="D48" t="s">
        <v>3734</v>
      </c>
      <c r="E48" t="s">
        <v>3402</v>
      </c>
      <c r="F48">
        <v>36</v>
      </c>
      <c r="G48" t="s">
        <v>3403</v>
      </c>
      <c r="I48" s="2" t="s">
        <v>3735</v>
      </c>
      <c r="J48" s="2">
        <v>214</v>
      </c>
      <c r="K48" s="3" t="s">
        <v>3736</v>
      </c>
      <c r="N48" s="5" t="s">
        <v>3737</v>
      </c>
      <c r="O48" s="5" t="s">
        <v>3738</v>
      </c>
      <c r="P48" t="s">
        <v>3739</v>
      </c>
    </row>
    <row r="49" spans="1:16">
      <c r="A49" t="s">
        <v>3740</v>
      </c>
      <c r="B49" t="s">
        <v>3741</v>
      </c>
      <c r="C49" t="s">
        <v>3742</v>
      </c>
      <c r="D49" t="s">
        <v>3743</v>
      </c>
      <c r="E49" t="s">
        <v>3402</v>
      </c>
      <c r="F49">
        <v>36</v>
      </c>
      <c r="G49" t="s">
        <v>3403</v>
      </c>
      <c r="I49" s="2" t="s">
        <v>3297</v>
      </c>
      <c r="J49" s="2">
        <v>12</v>
      </c>
      <c r="K49" s="3" t="s">
        <v>3298</v>
      </c>
      <c r="N49" s="5" t="s">
        <v>3744</v>
      </c>
      <c r="O49" s="5" t="s">
        <v>3745</v>
      </c>
      <c r="P49" t="s">
        <v>3746</v>
      </c>
    </row>
    <row r="50" spans="1:16">
      <c r="A50" t="s">
        <v>3747</v>
      </c>
      <c r="B50" t="s">
        <v>3748</v>
      </c>
      <c r="C50" t="s">
        <v>3749</v>
      </c>
      <c r="D50" t="s">
        <v>3750</v>
      </c>
      <c r="E50" t="s">
        <v>3670</v>
      </c>
      <c r="F50">
        <v>170</v>
      </c>
      <c r="G50" t="s">
        <v>3671</v>
      </c>
      <c r="I50" s="2" t="s">
        <v>3751</v>
      </c>
      <c r="J50" s="2">
        <v>818</v>
      </c>
      <c r="K50" s="3" t="s">
        <v>3752</v>
      </c>
      <c r="N50" s="5" t="s">
        <v>3753</v>
      </c>
      <c r="O50" s="5" t="s">
        <v>3754</v>
      </c>
      <c r="P50" t="s">
        <v>3755</v>
      </c>
    </row>
    <row r="51" spans="1:16">
      <c r="A51" t="s">
        <v>3756</v>
      </c>
      <c r="B51" t="s">
        <v>3757</v>
      </c>
      <c r="C51" t="s">
        <v>3758</v>
      </c>
      <c r="D51" t="s">
        <v>3759</v>
      </c>
      <c r="E51" t="s">
        <v>3760</v>
      </c>
      <c r="F51">
        <v>174</v>
      </c>
      <c r="G51" t="s">
        <v>3761</v>
      </c>
      <c r="I51" s="2" t="s">
        <v>3762</v>
      </c>
      <c r="J51" s="2">
        <v>232</v>
      </c>
      <c r="K51" s="3" t="s">
        <v>3763</v>
      </c>
      <c r="N51" s="5" t="s">
        <v>3764</v>
      </c>
      <c r="O51" s="5" t="s">
        <v>3765</v>
      </c>
      <c r="P51" t="s">
        <v>3766</v>
      </c>
    </row>
    <row r="52" spans="1:16">
      <c r="A52" t="s">
        <v>3767</v>
      </c>
      <c r="B52" t="s">
        <v>3768</v>
      </c>
      <c r="C52" t="s">
        <v>3769</v>
      </c>
      <c r="D52" t="s">
        <v>3770</v>
      </c>
      <c r="E52" t="s">
        <v>3681</v>
      </c>
      <c r="F52">
        <v>188</v>
      </c>
      <c r="G52" t="s">
        <v>3682</v>
      </c>
      <c r="I52" s="2" t="s">
        <v>3771</v>
      </c>
      <c r="J52" s="2">
        <v>230</v>
      </c>
      <c r="K52" s="3" t="s">
        <v>3772</v>
      </c>
      <c r="N52" s="5" t="s">
        <v>3773</v>
      </c>
      <c r="O52" s="5" t="s">
        <v>3774</v>
      </c>
      <c r="P52" t="s">
        <v>3775</v>
      </c>
    </row>
    <row r="53" spans="1:16">
      <c r="A53" t="s">
        <v>3776</v>
      </c>
      <c r="B53" t="s">
        <v>3777</v>
      </c>
      <c r="C53" t="s">
        <v>3778</v>
      </c>
      <c r="D53" t="s">
        <v>3779</v>
      </c>
      <c r="E53" t="s">
        <v>3524</v>
      </c>
      <c r="F53">
        <v>952</v>
      </c>
      <c r="G53" t="s">
        <v>3525</v>
      </c>
      <c r="I53" s="2" t="s">
        <v>3269</v>
      </c>
      <c r="J53" s="2">
        <v>978</v>
      </c>
      <c r="K53" s="3" t="s">
        <v>3270</v>
      </c>
      <c r="N53" s="5" t="s">
        <v>3780</v>
      </c>
      <c r="O53" s="5" t="s">
        <v>3781</v>
      </c>
      <c r="P53" t="s">
        <v>3782</v>
      </c>
    </row>
    <row r="54" spans="1:16">
      <c r="A54" t="s">
        <v>3783</v>
      </c>
      <c r="B54" t="s">
        <v>3784</v>
      </c>
      <c r="C54" t="s">
        <v>3785</v>
      </c>
      <c r="D54" t="s">
        <v>3786</v>
      </c>
      <c r="E54" t="s">
        <v>3787</v>
      </c>
      <c r="F54">
        <v>191</v>
      </c>
      <c r="G54" t="s">
        <v>3788</v>
      </c>
      <c r="I54" s="2" t="s">
        <v>3789</v>
      </c>
      <c r="J54" s="2">
        <v>242</v>
      </c>
      <c r="K54" s="3" t="s">
        <v>3790</v>
      </c>
      <c r="N54" s="5" t="s">
        <v>3791</v>
      </c>
      <c r="O54" s="5" t="s">
        <v>3792</v>
      </c>
      <c r="P54" t="s">
        <v>3793</v>
      </c>
    </row>
    <row r="55" spans="1:16">
      <c r="A55" t="s">
        <v>3794</v>
      </c>
      <c r="B55" t="s">
        <v>3795</v>
      </c>
      <c r="C55" t="s">
        <v>3796</v>
      </c>
      <c r="D55" t="s">
        <v>3797</v>
      </c>
      <c r="E55" t="s">
        <v>3692</v>
      </c>
      <c r="F55">
        <v>931</v>
      </c>
      <c r="G55" t="s">
        <v>3693</v>
      </c>
      <c r="I55" s="2" t="s">
        <v>3798</v>
      </c>
      <c r="J55" s="2">
        <v>238</v>
      </c>
      <c r="K55" s="3" t="s">
        <v>3799</v>
      </c>
      <c r="N55" s="5" t="s">
        <v>3800</v>
      </c>
      <c r="O55" s="5" t="s">
        <v>3801</v>
      </c>
      <c r="P55" t="s">
        <v>3802</v>
      </c>
    </row>
    <row r="56" spans="1:16">
      <c r="A56" t="s">
        <v>3803</v>
      </c>
      <c r="B56" t="s">
        <v>3804</v>
      </c>
      <c r="C56" t="s">
        <v>3805</v>
      </c>
      <c r="D56" t="s">
        <v>3806</v>
      </c>
      <c r="E56" t="s">
        <v>3269</v>
      </c>
      <c r="F56">
        <v>978</v>
      </c>
      <c r="G56" t="s">
        <v>3270</v>
      </c>
      <c r="I56" s="2" t="s">
        <v>3807</v>
      </c>
      <c r="J56" s="2">
        <v>826</v>
      </c>
      <c r="K56" s="3" t="s">
        <v>3808</v>
      </c>
      <c r="N56" s="5" t="s">
        <v>3809</v>
      </c>
      <c r="O56" s="5" t="s">
        <v>3810</v>
      </c>
      <c r="P56" t="s">
        <v>200</v>
      </c>
    </row>
    <row r="57" spans="1:16">
      <c r="A57" t="s">
        <v>3811</v>
      </c>
      <c r="B57" t="s">
        <v>3812</v>
      </c>
      <c r="C57" t="s">
        <v>3813</v>
      </c>
      <c r="D57" t="s">
        <v>3814</v>
      </c>
      <c r="E57" t="s">
        <v>3708</v>
      </c>
      <c r="F57">
        <v>203</v>
      </c>
      <c r="G57" t="s">
        <v>3709</v>
      </c>
      <c r="I57" s="2" t="s">
        <v>3815</v>
      </c>
      <c r="J57" s="2">
        <v>981</v>
      </c>
      <c r="K57" s="3" t="s">
        <v>3816</v>
      </c>
      <c r="N57" s="5" t="s">
        <v>3817</v>
      </c>
      <c r="O57" s="5" t="s">
        <v>3818</v>
      </c>
      <c r="P57" t="s">
        <v>3819</v>
      </c>
    </row>
    <row r="58" spans="1:16">
      <c r="A58" t="s">
        <v>3820</v>
      </c>
      <c r="B58" t="s">
        <v>3821</v>
      </c>
      <c r="C58" t="s">
        <v>3822</v>
      </c>
      <c r="D58" t="s">
        <v>3823</v>
      </c>
      <c r="E58" t="s">
        <v>3630</v>
      </c>
      <c r="F58">
        <v>976</v>
      </c>
      <c r="G58" t="s">
        <v>3631</v>
      </c>
      <c r="I58" s="2" t="s">
        <v>3824</v>
      </c>
      <c r="J58" s="2">
        <v>0</v>
      </c>
      <c r="K58" s="3" t="s">
        <v>3825</v>
      </c>
      <c r="N58" s="5" t="s">
        <v>3826</v>
      </c>
      <c r="O58" s="5" t="s">
        <v>3827</v>
      </c>
      <c r="P58" t="s">
        <v>3828</v>
      </c>
    </row>
    <row r="59" spans="1:16">
      <c r="A59" t="s">
        <v>3829</v>
      </c>
      <c r="B59" t="s">
        <v>3830</v>
      </c>
      <c r="C59" t="s">
        <v>3831</v>
      </c>
      <c r="D59" t="s">
        <v>3832</v>
      </c>
      <c r="E59" t="s">
        <v>3726</v>
      </c>
      <c r="F59">
        <v>208</v>
      </c>
      <c r="G59" t="s">
        <v>3727</v>
      </c>
      <c r="I59" s="2" t="s">
        <v>3833</v>
      </c>
      <c r="J59" s="2">
        <v>936</v>
      </c>
      <c r="K59" s="3" t="s">
        <v>3834</v>
      </c>
      <c r="N59" s="5" t="s">
        <v>3835</v>
      </c>
      <c r="O59" s="5" t="s">
        <v>3836</v>
      </c>
      <c r="P59" t="s">
        <v>3837</v>
      </c>
    </row>
    <row r="60" spans="1:16">
      <c r="A60" t="s">
        <v>3838</v>
      </c>
      <c r="B60" t="s">
        <v>3839</v>
      </c>
      <c r="C60" t="s">
        <v>3840</v>
      </c>
      <c r="D60" t="s">
        <v>3841</v>
      </c>
      <c r="E60" t="s">
        <v>3717</v>
      </c>
      <c r="F60">
        <v>262</v>
      </c>
      <c r="G60" t="s">
        <v>3718</v>
      </c>
      <c r="I60" s="2" t="s">
        <v>3842</v>
      </c>
      <c r="J60" s="2">
        <v>292</v>
      </c>
      <c r="K60" s="3" t="s">
        <v>3843</v>
      </c>
      <c r="N60" s="5" t="s">
        <v>3844</v>
      </c>
      <c r="O60" s="5" t="s">
        <v>3845</v>
      </c>
      <c r="P60" t="s">
        <v>3846</v>
      </c>
    </row>
    <row r="61" spans="1:16">
      <c r="A61" t="s">
        <v>3847</v>
      </c>
      <c r="B61" t="s">
        <v>3848</v>
      </c>
      <c r="C61" t="s">
        <v>3849</v>
      </c>
      <c r="D61" t="s">
        <v>3850</v>
      </c>
      <c r="E61" t="s">
        <v>3342</v>
      </c>
      <c r="F61">
        <v>951</v>
      </c>
      <c r="G61" t="s">
        <v>3343</v>
      </c>
      <c r="I61" s="2" t="s">
        <v>3851</v>
      </c>
      <c r="J61" s="2">
        <v>270</v>
      </c>
      <c r="K61" s="3" t="s">
        <v>3852</v>
      </c>
      <c r="N61" s="5" t="s">
        <v>3853</v>
      </c>
      <c r="O61" s="5" t="s">
        <v>3854</v>
      </c>
      <c r="P61" t="s">
        <v>3855</v>
      </c>
    </row>
    <row r="62" spans="1:16">
      <c r="A62" t="s">
        <v>3856</v>
      </c>
      <c r="B62" t="s">
        <v>3857</v>
      </c>
      <c r="C62" t="s">
        <v>3858</v>
      </c>
      <c r="D62" t="s">
        <v>3859</v>
      </c>
      <c r="E62" t="s">
        <v>3735</v>
      </c>
      <c r="F62">
        <v>214</v>
      </c>
      <c r="G62" t="s">
        <v>3736</v>
      </c>
      <c r="I62" s="2" t="s">
        <v>3860</v>
      </c>
      <c r="J62" s="2">
        <v>324</v>
      </c>
      <c r="K62" s="3" t="s">
        <v>3861</v>
      </c>
      <c r="N62" s="5" t="s">
        <v>3862</v>
      </c>
      <c r="O62" s="5" t="s">
        <v>3863</v>
      </c>
      <c r="P62" t="s">
        <v>3864</v>
      </c>
    </row>
    <row r="63" spans="1:16">
      <c r="A63" t="s">
        <v>3865</v>
      </c>
      <c r="B63" t="s">
        <v>3866</v>
      </c>
      <c r="C63" t="s">
        <v>3867</v>
      </c>
      <c r="D63" t="s">
        <v>3868</v>
      </c>
      <c r="E63" t="s">
        <v>93</v>
      </c>
      <c r="F63">
        <v>840</v>
      </c>
      <c r="G63" t="s">
        <v>3240</v>
      </c>
      <c r="I63" s="2" t="s">
        <v>3869</v>
      </c>
      <c r="J63" s="2">
        <v>320</v>
      </c>
      <c r="K63" s="3" t="s">
        <v>3870</v>
      </c>
      <c r="N63" s="5" t="s">
        <v>3871</v>
      </c>
      <c r="O63" s="5" t="s">
        <v>3872</v>
      </c>
      <c r="P63" t="s">
        <v>206</v>
      </c>
    </row>
    <row r="64" spans="1:16">
      <c r="A64" t="s">
        <v>3873</v>
      </c>
      <c r="B64" t="s">
        <v>3874</v>
      </c>
      <c r="C64" t="s">
        <v>3875</v>
      </c>
      <c r="D64" t="s">
        <v>3876</v>
      </c>
      <c r="E64" t="s">
        <v>3751</v>
      </c>
      <c r="F64">
        <v>818</v>
      </c>
      <c r="G64" t="s">
        <v>3752</v>
      </c>
      <c r="I64" s="2" t="s">
        <v>3877</v>
      </c>
      <c r="J64" s="2">
        <v>328</v>
      </c>
      <c r="K64" s="3" t="s">
        <v>3878</v>
      </c>
      <c r="N64" s="5" t="s">
        <v>3879</v>
      </c>
      <c r="O64" s="5" t="s">
        <v>3880</v>
      </c>
      <c r="P64" t="s">
        <v>3881</v>
      </c>
    </row>
    <row r="65" spans="1:16">
      <c r="A65" t="s">
        <v>3882</v>
      </c>
      <c r="B65" t="s">
        <v>3883</v>
      </c>
      <c r="C65" t="s">
        <v>3884</v>
      </c>
      <c r="D65" t="s">
        <v>3885</v>
      </c>
      <c r="E65" t="s">
        <v>93</v>
      </c>
      <c r="F65">
        <v>840</v>
      </c>
      <c r="G65" t="s">
        <v>3240</v>
      </c>
      <c r="I65" s="2" t="s">
        <v>3886</v>
      </c>
      <c r="J65" s="2">
        <v>344</v>
      </c>
      <c r="K65" s="3" t="s">
        <v>3887</v>
      </c>
      <c r="N65" s="5" t="s">
        <v>3888</v>
      </c>
      <c r="O65" s="5" t="s">
        <v>3889</v>
      </c>
      <c r="P65" t="s">
        <v>3890</v>
      </c>
    </row>
    <row r="66" spans="1:16">
      <c r="A66" t="s">
        <v>3891</v>
      </c>
      <c r="B66" t="s">
        <v>3892</v>
      </c>
      <c r="C66" t="s">
        <v>3893</v>
      </c>
      <c r="D66" t="s">
        <v>3894</v>
      </c>
      <c r="E66" t="s">
        <v>3659</v>
      </c>
      <c r="F66">
        <v>950</v>
      </c>
      <c r="G66" t="s">
        <v>3660</v>
      </c>
      <c r="I66" s="2" t="s">
        <v>3895</v>
      </c>
      <c r="J66" s="2">
        <v>340</v>
      </c>
      <c r="K66" s="3" t="s">
        <v>3896</v>
      </c>
      <c r="N66" s="5" t="s">
        <v>3897</v>
      </c>
      <c r="O66" s="5" t="s">
        <v>3898</v>
      </c>
      <c r="P66" t="s">
        <v>3899</v>
      </c>
    </row>
    <row r="67" spans="1:16">
      <c r="A67" t="s">
        <v>3900</v>
      </c>
      <c r="B67" t="s">
        <v>3901</v>
      </c>
      <c r="C67" t="s">
        <v>3902</v>
      </c>
      <c r="D67" t="s">
        <v>3903</v>
      </c>
      <c r="E67" t="s">
        <v>3762</v>
      </c>
      <c r="F67">
        <v>232</v>
      </c>
      <c r="G67" t="s">
        <v>3763</v>
      </c>
      <c r="I67" s="2" t="s">
        <v>3787</v>
      </c>
      <c r="J67" s="2">
        <v>191</v>
      </c>
      <c r="K67" s="3" t="s">
        <v>3788</v>
      </c>
      <c r="N67" s="5" t="s">
        <v>3904</v>
      </c>
      <c r="O67" s="5" t="s">
        <v>3905</v>
      </c>
      <c r="P67" t="s">
        <v>3906</v>
      </c>
    </row>
    <row r="68" spans="1:16">
      <c r="A68" t="s">
        <v>3907</v>
      </c>
      <c r="B68" t="s">
        <v>3908</v>
      </c>
      <c r="C68" t="s">
        <v>3909</v>
      </c>
      <c r="D68" t="s">
        <v>3910</v>
      </c>
      <c r="E68" t="s">
        <v>3269</v>
      </c>
      <c r="F68">
        <v>978</v>
      </c>
      <c r="G68" t="s">
        <v>3270</v>
      </c>
      <c r="I68" s="2" t="s">
        <v>3911</v>
      </c>
      <c r="J68" s="2">
        <v>332</v>
      </c>
      <c r="K68" s="3" t="s">
        <v>3912</v>
      </c>
      <c r="N68" s="5" t="s">
        <v>3913</v>
      </c>
      <c r="O68" s="5" t="s">
        <v>3914</v>
      </c>
      <c r="P68" t="s">
        <v>3915</v>
      </c>
    </row>
    <row r="69" spans="1:16">
      <c r="A69" t="s">
        <v>3916</v>
      </c>
      <c r="B69" t="s">
        <v>3917</v>
      </c>
      <c r="C69" t="s">
        <v>3918</v>
      </c>
      <c r="D69" t="s">
        <v>3919</v>
      </c>
      <c r="E69" t="s">
        <v>3920</v>
      </c>
      <c r="F69">
        <v>748</v>
      </c>
      <c r="G69" t="s">
        <v>3921</v>
      </c>
      <c r="I69" s="2" t="s">
        <v>3922</v>
      </c>
      <c r="J69" s="2">
        <v>348</v>
      </c>
      <c r="K69" s="3" t="s">
        <v>3923</v>
      </c>
      <c r="N69" s="5" t="s">
        <v>3924</v>
      </c>
      <c r="O69" s="5" t="s">
        <v>3925</v>
      </c>
      <c r="P69" t="s">
        <v>3926</v>
      </c>
    </row>
    <row r="70" spans="1:16">
      <c r="A70" t="s">
        <v>3927</v>
      </c>
      <c r="B70" t="s">
        <v>3928</v>
      </c>
      <c r="C70" t="s">
        <v>3929</v>
      </c>
      <c r="D70" t="s">
        <v>3930</v>
      </c>
      <c r="E70" t="s">
        <v>3771</v>
      </c>
      <c r="F70">
        <v>230</v>
      </c>
      <c r="G70" t="s">
        <v>3772</v>
      </c>
      <c r="I70" s="2" t="s">
        <v>3931</v>
      </c>
      <c r="J70" s="2">
        <v>360</v>
      </c>
      <c r="K70" s="3" t="s">
        <v>3932</v>
      </c>
      <c r="N70" s="5" t="s">
        <v>3933</v>
      </c>
      <c r="O70" s="5" t="s">
        <v>3934</v>
      </c>
      <c r="P70" t="s">
        <v>3935</v>
      </c>
    </row>
    <row r="71" spans="1:16">
      <c r="A71" t="s">
        <v>3936</v>
      </c>
      <c r="B71" t="s">
        <v>3937</v>
      </c>
      <c r="C71" t="s">
        <v>3938</v>
      </c>
      <c r="D71" t="s">
        <v>3939</v>
      </c>
      <c r="E71" t="s">
        <v>3798</v>
      </c>
      <c r="F71">
        <v>238</v>
      </c>
      <c r="G71" t="s">
        <v>3799</v>
      </c>
      <c r="I71" s="2" t="s">
        <v>3940</v>
      </c>
      <c r="J71" s="2">
        <v>376</v>
      </c>
      <c r="K71" s="3" t="s">
        <v>3941</v>
      </c>
      <c r="N71" s="5" t="s">
        <v>3942</v>
      </c>
      <c r="O71" s="5" t="s">
        <v>3943</v>
      </c>
      <c r="P71" t="s">
        <v>3944</v>
      </c>
    </row>
    <row r="72" spans="1:16">
      <c r="A72" t="s">
        <v>3945</v>
      </c>
      <c r="B72" t="s">
        <v>3946</v>
      </c>
      <c r="C72" t="s">
        <v>3947</v>
      </c>
      <c r="D72" t="s">
        <v>3948</v>
      </c>
      <c r="E72" t="s">
        <v>3726</v>
      </c>
      <c r="F72">
        <v>208</v>
      </c>
      <c r="G72" t="s">
        <v>3727</v>
      </c>
      <c r="I72" s="2" t="s">
        <v>3949</v>
      </c>
      <c r="J72" s="2">
        <v>0</v>
      </c>
      <c r="K72" s="3" t="s">
        <v>3950</v>
      </c>
      <c r="N72" s="5" t="s">
        <v>3951</v>
      </c>
      <c r="O72" s="5" t="s">
        <v>3952</v>
      </c>
      <c r="P72" t="s">
        <v>3953</v>
      </c>
    </row>
    <row r="73" spans="1:16">
      <c r="A73" t="s">
        <v>3954</v>
      </c>
      <c r="B73" t="s">
        <v>3955</v>
      </c>
      <c r="C73" t="s">
        <v>3956</v>
      </c>
      <c r="D73" t="s">
        <v>3957</v>
      </c>
      <c r="E73" t="s">
        <v>3789</v>
      </c>
      <c r="F73">
        <v>242</v>
      </c>
      <c r="G73" t="s">
        <v>3790</v>
      </c>
      <c r="I73" s="2" t="s">
        <v>3958</v>
      </c>
      <c r="J73" s="2">
        <v>356</v>
      </c>
      <c r="K73" s="3" t="s">
        <v>3959</v>
      </c>
      <c r="N73" s="5" t="s">
        <v>3960</v>
      </c>
      <c r="O73" s="5" t="s">
        <v>3961</v>
      </c>
      <c r="P73" t="s">
        <v>3962</v>
      </c>
    </row>
    <row r="74" spans="1:16">
      <c r="A74" t="s">
        <v>3963</v>
      </c>
      <c r="B74" t="s">
        <v>3964</v>
      </c>
      <c r="C74" t="s">
        <v>3965</v>
      </c>
      <c r="D74" t="s">
        <v>3966</v>
      </c>
      <c r="E74" t="s">
        <v>3269</v>
      </c>
      <c r="F74">
        <v>978</v>
      </c>
      <c r="G74" t="s">
        <v>3270</v>
      </c>
      <c r="I74" s="2" t="s">
        <v>3967</v>
      </c>
      <c r="J74" s="2">
        <v>368</v>
      </c>
      <c r="K74" s="3" t="s">
        <v>3968</v>
      </c>
    </row>
    <row r="75" spans="1:16">
      <c r="A75" t="s">
        <v>3969</v>
      </c>
      <c r="B75" t="s">
        <v>3970</v>
      </c>
      <c r="C75" t="s">
        <v>3971</v>
      </c>
      <c r="D75" t="s">
        <v>3972</v>
      </c>
      <c r="E75" t="s">
        <v>3269</v>
      </c>
      <c r="F75">
        <v>978</v>
      </c>
      <c r="G75" t="s">
        <v>3270</v>
      </c>
      <c r="I75" s="2" t="s">
        <v>3973</v>
      </c>
      <c r="J75" s="2">
        <v>364</v>
      </c>
      <c r="K75" s="3" t="s">
        <v>3974</v>
      </c>
    </row>
    <row r="76" spans="1:16">
      <c r="A76" t="s">
        <v>3975</v>
      </c>
      <c r="B76" t="s">
        <v>3976</v>
      </c>
      <c r="C76" t="s">
        <v>3977</v>
      </c>
      <c r="D76" t="s">
        <v>3978</v>
      </c>
      <c r="E76" t="s">
        <v>3269</v>
      </c>
      <c r="F76">
        <v>978</v>
      </c>
      <c r="G76" t="s">
        <v>3270</v>
      </c>
      <c r="I76" s="2" t="s">
        <v>3979</v>
      </c>
      <c r="J76" s="2">
        <v>352</v>
      </c>
      <c r="K76" s="3" t="s">
        <v>3980</v>
      </c>
    </row>
    <row r="77" spans="1:16">
      <c r="A77" t="s">
        <v>3981</v>
      </c>
      <c r="B77" t="s">
        <v>3982</v>
      </c>
      <c r="C77" t="s">
        <v>3983</v>
      </c>
      <c r="D77" t="s">
        <v>3984</v>
      </c>
      <c r="E77" t="s">
        <v>3269</v>
      </c>
      <c r="F77">
        <v>978</v>
      </c>
      <c r="G77" t="s">
        <v>3270</v>
      </c>
      <c r="I77" s="2" t="s">
        <v>3985</v>
      </c>
      <c r="J77" s="2">
        <v>0</v>
      </c>
      <c r="K77" s="3" t="s">
        <v>3986</v>
      </c>
    </row>
    <row r="78" spans="1:16">
      <c r="A78" t="s">
        <v>3987</v>
      </c>
      <c r="B78" t="s">
        <v>3988</v>
      </c>
      <c r="C78" t="s">
        <v>3989</v>
      </c>
      <c r="D78" t="s">
        <v>3990</v>
      </c>
      <c r="E78" t="s">
        <v>3269</v>
      </c>
      <c r="F78">
        <v>978</v>
      </c>
      <c r="G78" t="s">
        <v>3270</v>
      </c>
      <c r="I78" s="2" t="s">
        <v>3991</v>
      </c>
      <c r="J78" s="2">
        <v>388</v>
      </c>
      <c r="K78" s="3" t="s">
        <v>3992</v>
      </c>
    </row>
    <row r="79" spans="1:16">
      <c r="A79" t="s">
        <v>3993</v>
      </c>
      <c r="B79" t="s">
        <v>3994</v>
      </c>
      <c r="C79" t="s">
        <v>3995</v>
      </c>
      <c r="D79" t="s">
        <v>3996</v>
      </c>
      <c r="E79" t="s">
        <v>3659</v>
      </c>
      <c r="F79">
        <v>950</v>
      </c>
      <c r="G79" t="s">
        <v>3660</v>
      </c>
      <c r="I79" s="2" t="s">
        <v>3997</v>
      </c>
      <c r="J79" s="2">
        <v>400</v>
      </c>
      <c r="K79" s="3" t="s">
        <v>3998</v>
      </c>
    </row>
    <row r="80" spans="1:16">
      <c r="A80" t="s">
        <v>3999</v>
      </c>
      <c r="B80" t="s">
        <v>4000</v>
      </c>
      <c r="C80" t="s">
        <v>4001</v>
      </c>
      <c r="D80" t="s">
        <v>4002</v>
      </c>
      <c r="E80" t="s">
        <v>3851</v>
      </c>
      <c r="F80">
        <v>270</v>
      </c>
      <c r="G80" t="s">
        <v>3852</v>
      </c>
      <c r="I80" s="2" t="s">
        <v>4003</v>
      </c>
      <c r="J80" s="2">
        <v>392</v>
      </c>
      <c r="K80" s="3" t="s">
        <v>4004</v>
      </c>
    </row>
    <row r="81" spans="1:11">
      <c r="A81" t="s">
        <v>4005</v>
      </c>
      <c r="B81" t="s">
        <v>4006</v>
      </c>
      <c r="C81" t="s">
        <v>4007</v>
      </c>
      <c r="D81" t="s">
        <v>4008</v>
      </c>
      <c r="E81" t="s">
        <v>3815</v>
      </c>
      <c r="F81">
        <v>981</v>
      </c>
      <c r="G81" t="s">
        <v>3816</v>
      </c>
      <c r="I81" s="2" t="s">
        <v>4009</v>
      </c>
      <c r="J81" s="2">
        <v>404</v>
      </c>
      <c r="K81" s="3" t="s">
        <v>4010</v>
      </c>
    </row>
    <row r="82" spans="1:11">
      <c r="A82" t="s">
        <v>4011</v>
      </c>
      <c r="B82" t="s">
        <v>4012</v>
      </c>
      <c r="C82" t="s">
        <v>4013</v>
      </c>
      <c r="D82" t="s">
        <v>4014</v>
      </c>
      <c r="E82" t="s">
        <v>3269</v>
      </c>
      <c r="F82">
        <v>978</v>
      </c>
      <c r="G82" t="s">
        <v>3270</v>
      </c>
      <c r="I82" s="2" t="s">
        <v>4015</v>
      </c>
      <c r="J82" s="2">
        <v>417</v>
      </c>
      <c r="K82" s="3" t="s">
        <v>4016</v>
      </c>
    </row>
    <row r="83" spans="1:11">
      <c r="A83" t="s">
        <v>4017</v>
      </c>
      <c r="B83" t="s">
        <v>4018</v>
      </c>
      <c r="C83" t="s">
        <v>4019</v>
      </c>
      <c r="D83" t="s">
        <v>4020</v>
      </c>
      <c r="E83" t="s">
        <v>3833</v>
      </c>
      <c r="F83">
        <v>936</v>
      </c>
      <c r="G83" t="s">
        <v>3834</v>
      </c>
      <c r="I83" s="2" t="s">
        <v>3648</v>
      </c>
      <c r="J83" s="2">
        <v>116</v>
      </c>
      <c r="K83" s="3" t="s">
        <v>3649</v>
      </c>
    </row>
    <row r="84" spans="1:11">
      <c r="A84" t="s">
        <v>4021</v>
      </c>
      <c r="B84" t="s">
        <v>4022</v>
      </c>
      <c r="C84" t="s">
        <v>4023</v>
      </c>
      <c r="D84" t="s">
        <v>4024</v>
      </c>
      <c r="E84" t="s">
        <v>3842</v>
      </c>
      <c r="F84">
        <v>292</v>
      </c>
      <c r="G84" t="s">
        <v>3843</v>
      </c>
      <c r="I84" s="2" t="s">
        <v>3760</v>
      </c>
      <c r="J84" s="2">
        <v>174</v>
      </c>
      <c r="K84" s="3" t="s">
        <v>3761</v>
      </c>
    </row>
    <row r="85" spans="1:11">
      <c r="A85" t="s">
        <v>4025</v>
      </c>
      <c r="B85" t="s">
        <v>4026</v>
      </c>
      <c r="C85" t="s">
        <v>4027</v>
      </c>
      <c r="D85" t="s">
        <v>4028</v>
      </c>
      <c r="E85" t="s">
        <v>3269</v>
      </c>
      <c r="F85">
        <v>978</v>
      </c>
      <c r="G85" t="s">
        <v>3270</v>
      </c>
      <c r="I85" s="2" t="s">
        <v>4029</v>
      </c>
      <c r="J85" s="2">
        <v>408</v>
      </c>
      <c r="K85" s="3" t="s">
        <v>4030</v>
      </c>
    </row>
    <row r="86" spans="1:11">
      <c r="A86" t="s">
        <v>4031</v>
      </c>
      <c r="B86" t="s">
        <v>4032</v>
      </c>
      <c r="C86" t="s">
        <v>4033</v>
      </c>
      <c r="D86" t="s">
        <v>4034</v>
      </c>
      <c r="E86" t="s">
        <v>3726</v>
      </c>
      <c r="F86">
        <v>208</v>
      </c>
      <c r="G86" t="s">
        <v>3727</v>
      </c>
      <c r="I86" s="2" t="s">
        <v>4035</v>
      </c>
      <c r="J86" s="2">
        <v>410</v>
      </c>
      <c r="K86" s="3" t="s">
        <v>4036</v>
      </c>
    </row>
    <row r="87" spans="1:11">
      <c r="A87" t="s">
        <v>4037</v>
      </c>
      <c r="B87" t="s">
        <v>4038</v>
      </c>
      <c r="C87" t="s">
        <v>4039</v>
      </c>
      <c r="D87" t="s">
        <v>4040</v>
      </c>
      <c r="E87" t="s">
        <v>3342</v>
      </c>
      <c r="F87">
        <v>951</v>
      </c>
      <c r="G87" t="s">
        <v>3343</v>
      </c>
      <c r="I87" s="2" t="s">
        <v>4041</v>
      </c>
      <c r="J87" s="2">
        <v>414</v>
      </c>
      <c r="K87" s="3" t="s">
        <v>4042</v>
      </c>
    </row>
    <row r="88" spans="1:11">
      <c r="A88" t="s">
        <v>4043</v>
      </c>
      <c r="B88" t="s">
        <v>4044</v>
      </c>
      <c r="C88" t="s">
        <v>4045</v>
      </c>
      <c r="D88" t="s">
        <v>4046</v>
      </c>
      <c r="E88" t="s">
        <v>3269</v>
      </c>
      <c r="F88">
        <v>978</v>
      </c>
      <c r="G88" t="s">
        <v>3270</v>
      </c>
      <c r="I88" s="2" t="s">
        <v>3690</v>
      </c>
      <c r="J88" s="2">
        <v>136</v>
      </c>
      <c r="K88" s="3" t="s">
        <v>3691</v>
      </c>
    </row>
    <row r="89" spans="1:11">
      <c r="A89" t="s">
        <v>4047</v>
      </c>
      <c r="B89" t="s">
        <v>4048</v>
      </c>
      <c r="C89" t="s">
        <v>4049</v>
      </c>
      <c r="D89" t="s">
        <v>4050</v>
      </c>
      <c r="E89" t="s">
        <v>93</v>
      </c>
      <c r="F89">
        <v>840</v>
      </c>
      <c r="G89" t="s">
        <v>3240</v>
      </c>
      <c r="I89" s="2" t="s">
        <v>191</v>
      </c>
      <c r="J89" s="2">
        <v>398</v>
      </c>
      <c r="K89" s="3" t="s">
        <v>4051</v>
      </c>
    </row>
    <row r="90" spans="1:11">
      <c r="A90" t="s">
        <v>4052</v>
      </c>
      <c r="B90" t="s">
        <v>4053</v>
      </c>
      <c r="C90" t="s">
        <v>4054</v>
      </c>
      <c r="D90" t="s">
        <v>4055</v>
      </c>
      <c r="E90" t="s">
        <v>3869</v>
      </c>
      <c r="F90">
        <v>320</v>
      </c>
      <c r="G90" t="s">
        <v>3870</v>
      </c>
      <c r="I90" s="2" t="s">
        <v>4056</v>
      </c>
      <c r="J90" s="2">
        <v>418</v>
      </c>
      <c r="K90" s="3" t="s">
        <v>4057</v>
      </c>
    </row>
    <row r="91" spans="1:11">
      <c r="A91" t="s">
        <v>4058</v>
      </c>
      <c r="B91" t="s">
        <v>4059</v>
      </c>
      <c r="C91" t="s">
        <v>4060</v>
      </c>
      <c r="D91" t="s">
        <v>4061</v>
      </c>
      <c r="E91" t="s">
        <v>3824</v>
      </c>
      <c r="F91">
        <v>0</v>
      </c>
      <c r="G91" t="s">
        <v>3825</v>
      </c>
      <c r="I91" s="2" t="s">
        <v>4062</v>
      </c>
      <c r="J91" s="2">
        <v>422</v>
      </c>
      <c r="K91" s="3" t="s">
        <v>4063</v>
      </c>
    </row>
    <row r="92" spans="1:11">
      <c r="A92" t="s">
        <v>4064</v>
      </c>
      <c r="B92" t="s">
        <v>4065</v>
      </c>
      <c r="C92" t="s">
        <v>4066</v>
      </c>
      <c r="D92" t="s">
        <v>4067</v>
      </c>
      <c r="E92" t="s">
        <v>3860</v>
      </c>
      <c r="F92">
        <v>324</v>
      </c>
      <c r="G92" t="s">
        <v>3861</v>
      </c>
      <c r="I92" s="2" t="s">
        <v>4068</v>
      </c>
      <c r="J92" s="2">
        <v>144</v>
      </c>
      <c r="K92" s="3" t="s">
        <v>4069</v>
      </c>
    </row>
    <row r="93" spans="1:11">
      <c r="A93" t="s">
        <v>4070</v>
      </c>
      <c r="B93" t="s">
        <v>4071</v>
      </c>
      <c r="C93" t="s">
        <v>4072</v>
      </c>
      <c r="D93" t="s">
        <v>4073</v>
      </c>
      <c r="E93" t="s">
        <v>3524</v>
      </c>
      <c r="F93">
        <v>952</v>
      </c>
      <c r="G93" t="s">
        <v>3525</v>
      </c>
      <c r="I93" s="2" t="s">
        <v>4074</v>
      </c>
      <c r="J93" s="2">
        <v>430</v>
      </c>
      <c r="K93" s="3" t="s">
        <v>4075</v>
      </c>
    </row>
    <row r="94" spans="1:11">
      <c r="A94" t="s">
        <v>4076</v>
      </c>
      <c r="B94" t="s">
        <v>4077</v>
      </c>
      <c r="C94" t="s">
        <v>4078</v>
      </c>
      <c r="D94" t="s">
        <v>4079</v>
      </c>
      <c r="E94" t="s">
        <v>3877</v>
      </c>
      <c r="F94">
        <v>328</v>
      </c>
      <c r="G94" t="s">
        <v>3878</v>
      </c>
      <c r="I94" s="2" t="s">
        <v>4080</v>
      </c>
      <c r="J94" s="2">
        <v>426</v>
      </c>
      <c r="K94" s="3" t="s">
        <v>4081</v>
      </c>
    </row>
    <row r="95" spans="1:11">
      <c r="A95" t="s">
        <v>4082</v>
      </c>
      <c r="B95" t="s">
        <v>4083</v>
      </c>
      <c r="C95" t="s">
        <v>4084</v>
      </c>
      <c r="D95" t="s">
        <v>4085</v>
      </c>
      <c r="E95" t="s">
        <v>3911</v>
      </c>
      <c r="F95">
        <v>332</v>
      </c>
      <c r="G95" t="s">
        <v>3912</v>
      </c>
      <c r="I95" s="2" t="s">
        <v>4086</v>
      </c>
      <c r="J95" s="2">
        <v>434</v>
      </c>
      <c r="K95" s="3" t="s">
        <v>4087</v>
      </c>
    </row>
    <row r="96" spans="1:11">
      <c r="A96" t="s">
        <v>4088</v>
      </c>
      <c r="B96" t="s">
        <v>4089</v>
      </c>
      <c r="C96" t="s">
        <v>4090</v>
      </c>
      <c r="D96" t="s">
        <v>4091</v>
      </c>
      <c r="I96" s="2" t="s">
        <v>4092</v>
      </c>
      <c r="J96" s="2">
        <v>504</v>
      </c>
      <c r="K96" s="3" t="s">
        <v>4093</v>
      </c>
    </row>
    <row r="97" spans="1:11">
      <c r="A97" t="s">
        <v>4094</v>
      </c>
      <c r="B97" t="s">
        <v>4095</v>
      </c>
      <c r="C97" t="s">
        <v>4096</v>
      </c>
      <c r="D97" t="s">
        <v>4097</v>
      </c>
      <c r="E97" t="s">
        <v>3895</v>
      </c>
      <c r="F97">
        <v>340</v>
      </c>
      <c r="G97" t="s">
        <v>3896</v>
      </c>
      <c r="I97" s="2" t="s">
        <v>4098</v>
      </c>
      <c r="J97" s="2">
        <v>498</v>
      </c>
      <c r="K97" s="3" t="s">
        <v>4099</v>
      </c>
    </row>
    <row r="98" spans="1:11">
      <c r="A98" t="s">
        <v>4100</v>
      </c>
      <c r="B98" t="s">
        <v>4101</v>
      </c>
      <c r="C98" t="s">
        <v>4102</v>
      </c>
      <c r="D98" t="s">
        <v>4103</v>
      </c>
      <c r="E98" t="s">
        <v>3886</v>
      </c>
      <c r="F98">
        <v>344</v>
      </c>
      <c r="G98" t="s">
        <v>3887</v>
      </c>
      <c r="I98" s="2" t="s">
        <v>4104</v>
      </c>
      <c r="J98" s="2">
        <v>969</v>
      </c>
      <c r="K98" s="3" t="s">
        <v>4105</v>
      </c>
    </row>
    <row r="99" spans="1:11">
      <c r="A99" t="s">
        <v>4106</v>
      </c>
      <c r="B99" t="s">
        <v>4107</v>
      </c>
      <c r="C99" t="s">
        <v>4108</v>
      </c>
      <c r="D99" t="s">
        <v>4109</v>
      </c>
      <c r="E99" t="s">
        <v>3922</v>
      </c>
      <c r="F99">
        <v>348</v>
      </c>
      <c r="G99" t="s">
        <v>3923</v>
      </c>
      <c r="I99" s="2" t="s">
        <v>4110</v>
      </c>
      <c r="J99" s="2">
        <v>807</v>
      </c>
      <c r="K99" s="3" t="s">
        <v>4111</v>
      </c>
    </row>
    <row r="100" spans="1:11">
      <c r="A100" t="s">
        <v>4112</v>
      </c>
      <c r="B100" t="s">
        <v>4113</v>
      </c>
      <c r="C100" t="s">
        <v>4114</v>
      </c>
      <c r="D100" t="s">
        <v>4115</v>
      </c>
      <c r="E100" t="s">
        <v>3979</v>
      </c>
      <c r="F100">
        <v>352</v>
      </c>
      <c r="G100" t="s">
        <v>3980</v>
      </c>
      <c r="I100" s="2" t="s">
        <v>4116</v>
      </c>
      <c r="J100" s="2">
        <v>104</v>
      </c>
      <c r="K100" s="3" t="s">
        <v>4117</v>
      </c>
    </row>
    <row r="101" spans="1:11">
      <c r="A101" t="s">
        <v>4118</v>
      </c>
      <c r="B101" t="s">
        <v>4119</v>
      </c>
      <c r="C101" t="s">
        <v>4120</v>
      </c>
      <c r="D101" t="s">
        <v>4121</v>
      </c>
      <c r="E101" t="s">
        <v>3958</v>
      </c>
      <c r="F101">
        <v>356</v>
      </c>
      <c r="G101" t="s">
        <v>3959</v>
      </c>
      <c r="I101" s="2" t="s">
        <v>4122</v>
      </c>
      <c r="J101" s="2">
        <v>496</v>
      </c>
      <c r="K101" s="3" t="s">
        <v>4123</v>
      </c>
    </row>
    <row r="102" spans="1:11">
      <c r="A102" t="s">
        <v>4124</v>
      </c>
      <c r="B102" t="s">
        <v>4125</v>
      </c>
      <c r="C102" t="s">
        <v>4126</v>
      </c>
      <c r="D102" t="s">
        <v>4127</v>
      </c>
      <c r="E102" t="s">
        <v>3931</v>
      </c>
      <c r="F102">
        <v>360</v>
      </c>
      <c r="G102" t="s">
        <v>3932</v>
      </c>
      <c r="I102" s="2" t="s">
        <v>4128</v>
      </c>
      <c r="J102" s="2">
        <v>446</v>
      </c>
      <c r="K102" s="3" t="s">
        <v>4129</v>
      </c>
    </row>
    <row r="103" spans="1:11">
      <c r="A103" t="s">
        <v>4130</v>
      </c>
      <c r="B103" t="s">
        <v>4131</v>
      </c>
      <c r="C103" t="s">
        <v>4132</v>
      </c>
      <c r="D103" t="s">
        <v>4133</v>
      </c>
      <c r="E103" t="s">
        <v>3973</v>
      </c>
      <c r="F103">
        <v>364</v>
      </c>
      <c r="G103" t="s">
        <v>3974</v>
      </c>
      <c r="I103" s="2" t="s">
        <v>4134</v>
      </c>
      <c r="J103" s="2">
        <v>478</v>
      </c>
      <c r="K103" s="3" t="s">
        <v>4135</v>
      </c>
    </row>
    <row r="104" spans="1:11">
      <c r="A104" t="s">
        <v>4136</v>
      </c>
      <c r="B104" t="s">
        <v>4137</v>
      </c>
      <c r="C104" t="s">
        <v>4138</v>
      </c>
      <c r="D104" t="s">
        <v>4139</v>
      </c>
      <c r="E104" t="s">
        <v>3967</v>
      </c>
      <c r="F104">
        <v>368</v>
      </c>
      <c r="G104" t="s">
        <v>3968</v>
      </c>
      <c r="I104" s="2" t="s">
        <v>4140</v>
      </c>
      <c r="J104" s="2">
        <v>480</v>
      </c>
      <c r="K104" s="3" t="s">
        <v>4141</v>
      </c>
    </row>
    <row r="105" spans="1:11">
      <c r="A105" t="s">
        <v>4142</v>
      </c>
      <c r="B105" t="s">
        <v>4143</v>
      </c>
      <c r="C105" t="s">
        <v>4144</v>
      </c>
      <c r="D105" t="s">
        <v>4145</v>
      </c>
      <c r="E105" t="s">
        <v>3269</v>
      </c>
      <c r="F105">
        <v>978</v>
      </c>
      <c r="G105" t="s">
        <v>3270</v>
      </c>
      <c r="I105" s="2" t="s">
        <v>4146</v>
      </c>
      <c r="J105" s="2">
        <v>462</v>
      </c>
      <c r="K105" s="3" t="s">
        <v>4147</v>
      </c>
    </row>
    <row r="106" spans="1:11">
      <c r="A106" t="s">
        <v>4148</v>
      </c>
      <c r="B106" t="s">
        <v>4149</v>
      </c>
      <c r="C106" t="s">
        <v>4150</v>
      </c>
      <c r="D106" t="s">
        <v>4151</v>
      </c>
      <c r="E106" t="s">
        <v>3949</v>
      </c>
      <c r="F106">
        <v>0</v>
      </c>
      <c r="G106" t="s">
        <v>3950</v>
      </c>
      <c r="I106" s="2" t="s">
        <v>4152</v>
      </c>
      <c r="J106" s="2">
        <v>454</v>
      </c>
      <c r="K106" s="3" t="s">
        <v>4153</v>
      </c>
    </row>
    <row r="107" spans="1:11">
      <c r="A107" t="s">
        <v>4154</v>
      </c>
      <c r="B107" t="s">
        <v>4155</v>
      </c>
      <c r="C107" t="s">
        <v>4156</v>
      </c>
      <c r="D107" t="s">
        <v>4157</v>
      </c>
      <c r="E107" t="s">
        <v>3940</v>
      </c>
      <c r="F107">
        <v>376</v>
      </c>
      <c r="G107" t="s">
        <v>3941</v>
      </c>
      <c r="I107" s="2" t="s">
        <v>4158</v>
      </c>
      <c r="J107" s="2">
        <v>484</v>
      </c>
      <c r="K107" s="3" t="s">
        <v>4159</v>
      </c>
    </row>
    <row r="108" spans="1:11">
      <c r="A108" t="s">
        <v>4160</v>
      </c>
      <c r="B108" t="s">
        <v>4161</v>
      </c>
      <c r="C108" t="s">
        <v>4162</v>
      </c>
      <c r="D108" t="s">
        <v>4163</v>
      </c>
      <c r="E108" t="s">
        <v>3269</v>
      </c>
      <c r="F108">
        <v>978</v>
      </c>
      <c r="G108" t="s">
        <v>3270</v>
      </c>
      <c r="I108" s="2" t="s">
        <v>4164</v>
      </c>
      <c r="J108" s="2">
        <v>458</v>
      </c>
      <c r="K108" s="3" t="s">
        <v>4165</v>
      </c>
    </row>
    <row r="109" spans="1:11">
      <c r="A109" t="s">
        <v>4166</v>
      </c>
      <c r="B109" t="s">
        <v>4167</v>
      </c>
      <c r="C109" t="s">
        <v>4168</v>
      </c>
      <c r="D109" t="s">
        <v>4169</v>
      </c>
      <c r="E109" t="s">
        <v>3991</v>
      </c>
      <c r="F109">
        <v>388</v>
      </c>
      <c r="G109" t="s">
        <v>3992</v>
      </c>
      <c r="I109" s="2" t="s">
        <v>4170</v>
      </c>
      <c r="J109" s="2">
        <v>943</v>
      </c>
      <c r="K109" s="3" t="s">
        <v>4171</v>
      </c>
    </row>
    <row r="110" spans="1:11">
      <c r="A110" t="s">
        <v>4172</v>
      </c>
      <c r="B110" t="s">
        <v>4173</v>
      </c>
      <c r="C110" t="s">
        <v>4174</v>
      </c>
      <c r="D110" t="s">
        <v>4175</v>
      </c>
      <c r="E110" t="s">
        <v>4003</v>
      </c>
      <c r="F110">
        <v>392</v>
      </c>
      <c r="G110" t="s">
        <v>4004</v>
      </c>
      <c r="I110" s="2" t="s">
        <v>4176</v>
      </c>
      <c r="J110" s="2">
        <v>516</v>
      </c>
      <c r="K110" s="3" t="s">
        <v>4177</v>
      </c>
    </row>
    <row r="111" spans="1:11">
      <c r="A111" t="s">
        <v>4178</v>
      </c>
      <c r="B111" t="s">
        <v>4179</v>
      </c>
      <c r="C111" t="s">
        <v>4180</v>
      </c>
      <c r="D111" t="s">
        <v>4181</v>
      </c>
      <c r="E111" t="s">
        <v>3985</v>
      </c>
      <c r="F111">
        <v>0</v>
      </c>
      <c r="G111" t="s">
        <v>3986</v>
      </c>
      <c r="I111" s="2" t="s">
        <v>4182</v>
      </c>
      <c r="J111" s="2">
        <v>566</v>
      </c>
      <c r="K111" s="3" t="s">
        <v>4183</v>
      </c>
    </row>
    <row r="112" spans="1:11">
      <c r="A112" t="s">
        <v>4184</v>
      </c>
      <c r="B112" t="s">
        <v>4185</v>
      </c>
      <c r="C112" t="s">
        <v>4186</v>
      </c>
      <c r="D112" t="s">
        <v>4187</v>
      </c>
      <c r="E112" t="s">
        <v>3997</v>
      </c>
      <c r="F112">
        <v>400</v>
      </c>
      <c r="G112" t="s">
        <v>3998</v>
      </c>
      <c r="I112" s="2" t="s">
        <v>4188</v>
      </c>
      <c r="J112" s="2">
        <v>558</v>
      </c>
      <c r="K112" s="3" t="s">
        <v>4189</v>
      </c>
    </row>
    <row r="113" spans="1:11">
      <c r="A113" t="s">
        <v>53</v>
      </c>
      <c r="B113" t="s">
        <v>4190</v>
      </c>
      <c r="C113" t="s">
        <v>4191</v>
      </c>
      <c r="D113" t="s">
        <v>4192</v>
      </c>
      <c r="E113" t="s">
        <v>191</v>
      </c>
      <c r="F113">
        <v>398</v>
      </c>
      <c r="G113" t="s">
        <v>4051</v>
      </c>
      <c r="I113" s="2" t="s">
        <v>4193</v>
      </c>
      <c r="J113" s="2">
        <v>578</v>
      </c>
      <c r="K113" s="3" t="s">
        <v>4194</v>
      </c>
    </row>
    <row r="114" spans="1:11">
      <c r="A114" t="s">
        <v>4195</v>
      </c>
      <c r="B114" t="s">
        <v>4196</v>
      </c>
      <c r="C114" t="s">
        <v>4197</v>
      </c>
      <c r="D114" t="s">
        <v>4198</v>
      </c>
      <c r="E114" t="s">
        <v>4009</v>
      </c>
      <c r="F114">
        <v>404</v>
      </c>
      <c r="G114" t="s">
        <v>4010</v>
      </c>
      <c r="I114" s="2" t="s">
        <v>4199</v>
      </c>
      <c r="J114" s="2">
        <v>524</v>
      </c>
      <c r="K114" s="3" t="s">
        <v>4200</v>
      </c>
    </row>
    <row r="115" spans="1:11">
      <c r="A115" t="s">
        <v>4201</v>
      </c>
      <c r="B115" t="s">
        <v>4202</v>
      </c>
      <c r="C115" t="s">
        <v>4203</v>
      </c>
      <c r="D115" t="s">
        <v>4204</v>
      </c>
      <c r="I115" s="2" t="s">
        <v>4205</v>
      </c>
      <c r="J115" s="2">
        <v>554</v>
      </c>
      <c r="K115" s="3" t="s">
        <v>4206</v>
      </c>
    </row>
    <row r="116" spans="1:11">
      <c r="A116" t="s">
        <v>4207</v>
      </c>
      <c r="B116" t="s">
        <v>4208</v>
      </c>
      <c r="C116" t="s">
        <v>4209</v>
      </c>
      <c r="D116" t="s">
        <v>4210</v>
      </c>
      <c r="E116" t="s">
        <v>4029</v>
      </c>
      <c r="F116">
        <v>408</v>
      </c>
      <c r="G116" t="s">
        <v>4030</v>
      </c>
      <c r="I116" s="2" t="s">
        <v>4211</v>
      </c>
      <c r="J116" s="2">
        <v>512</v>
      </c>
      <c r="K116" s="3" t="s">
        <v>4212</v>
      </c>
    </row>
    <row r="117" spans="1:11">
      <c r="A117" t="s">
        <v>4213</v>
      </c>
      <c r="B117" t="s">
        <v>4214</v>
      </c>
      <c r="C117" t="s">
        <v>4215</v>
      </c>
      <c r="D117" t="s">
        <v>4216</v>
      </c>
      <c r="E117" t="s">
        <v>4035</v>
      </c>
      <c r="F117">
        <v>410</v>
      </c>
      <c r="G117" t="s">
        <v>4036</v>
      </c>
      <c r="I117" s="2" t="s">
        <v>4217</v>
      </c>
      <c r="J117" s="2">
        <v>590</v>
      </c>
      <c r="K117" s="3" t="s">
        <v>4218</v>
      </c>
    </row>
    <row r="118" spans="1:11">
      <c r="A118" t="s">
        <v>4219</v>
      </c>
      <c r="B118" t="s">
        <v>4220</v>
      </c>
      <c r="C118" t="s">
        <v>4221</v>
      </c>
      <c r="D118" t="s">
        <v>195</v>
      </c>
      <c r="E118" t="s">
        <v>3269</v>
      </c>
      <c r="F118">
        <v>978</v>
      </c>
      <c r="G118" t="s">
        <v>3270</v>
      </c>
      <c r="I118" s="2" t="s">
        <v>4222</v>
      </c>
      <c r="J118" s="2">
        <v>604</v>
      </c>
      <c r="K118" s="3" t="s">
        <v>4223</v>
      </c>
    </row>
    <row r="119" spans="1:11">
      <c r="A119" t="s">
        <v>4224</v>
      </c>
      <c r="B119" t="s">
        <v>4225</v>
      </c>
      <c r="C119" t="s">
        <v>4226</v>
      </c>
      <c r="D119" t="s">
        <v>4227</v>
      </c>
      <c r="E119" t="s">
        <v>4041</v>
      </c>
      <c r="F119">
        <v>414</v>
      </c>
      <c r="G119" t="s">
        <v>4042</v>
      </c>
      <c r="I119" s="2" t="s">
        <v>4228</v>
      </c>
      <c r="J119" s="2">
        <v>598</v>
      </c>
      <c r="K119" s="3" t="s">
        <v>4229</v>
      </c>
    </row>
    <row r="120" spans="1:11">
      <c r="A120" t="s">
        <v>4230</v>
      </c>
      <c r="B120" t="s">
        <v>4231</v>
      </c>
      <c r="C120" t="s">
        <v>4232</v>
      </c>
      <c r="D120" t="s">
        <v>4233</v>
      </c>
      <c r="E120" t="s">
        <v>4015</v>
      </c>
      <c r="F120">
        <v>417</v>
      </c>
      <c r="G120" t="s">
        <v>4016</v>
      </c>
      <c r="I120" s="2" t="s">
        <v>4234</v>
      </c>
      <c r="J120" s="2">
        <v>608</v>
      </c>
      <c r="K120" s="3" t="s">
        <v>4235</v>
      </c>
    </row>
    <row r="121" spans="1:11">
      <c r="A121" t="s">
        <v>4236</v>
      </c>
      <c r="B121" t="s">
        <v>4237</v>
      </c>
      <c r="C121" t="s">
        <v>4238</v>
      </c>
      <c r="D121" t="s">
        <v>4239</v>
      </c>
      <c r="E121" t="s">
        <v>4056</v>
      </c>
      <c r="F121">
        <v>418</v>
      </c>
      <c r="G121" t="s">
        <v>4057</v>
      </c>
      <c r="I121" s="2" t="s">
        <v>4240</v>
      </c>
      <c r="J121" s="2">
        <v>586</v>
      </c>
      <c r="K121" s="3" t="s">
        <v>4241</v>
      </c>
    </row>
    <row r="122" spans="1:11">
      <c r="A122" t="s">
        <v>4242</v>
      </c>
      <c r="B122" t="s">
        <v>4243</v>
      </c>
      <c r="C122" t="s">
        <v>4244</v>
      </c>
      <c r="D122" t="s">
        <v>4245</v>
      </c>
      <c r="E122" t="s">
        <v>3269</v>
      </c>
      <c r="F122">
        <v>978</v>
      </c>
      <c r="G122" t="s">
        <v>3270</v>
      </c>
      <c r="I122" s="2" t="s">
        <v>4246</v>
      </c>
      <c r="J122" s="2">
        <v>985</v>
      </c>
      <c r="K122" s="3" t="s">
        <v>4247</v>
      </c>
    </row>
    <row r="123" spans="1:11">
      <c r="A123" t="s">
        <v>4248</v>
      </c>
      <c r="B123" t="s">
        <v>4249</v>
      </c>
      <c r="C123" t="s">
        <v>4250</v>
      </c>
      <c r="D123" t="s">
        <v>4251</v>
      </c>
      <c r="E123" t="s">
        <v>4062</v>
      </c>
      <c r="F123">
        <v>422</v>
      </c>
      <c r="G123" t="s">
        <v>4063</v>
      </c>
      <c r="I123" s="2" t="s">
        <v>4252</v>
      </c>
      <c r="J123" s="2">
        <v>600</v>
      </c>
      <c r="K123" s="3" t="s">
        <v>4253</v>
      </c>
    </row>
    <row r="124" spans="1:11">
      <c r="A124" t="s">
        <v>4254</v>
      </c>
      <c r="B124" t="s">
        <v>4255</v>
      </c>
      <c r="C124" t="s">
        <v>4256</v>
      </c>
      <c r="D124" t="s">
        <v>4257</v>
      </c>
      <c r="E124" t="s">
        <v>4080</v>
      </c>
      <c r="F124">
        <v>426</v>
      </c>
      <c r="G124" t="s">
        <v>4081</v>
      </c>
      <c r="I124" s="2" t="s">
        <v>4258</v>
      </c>
      <c r="J124" s="2">
        <v>634</v>
      </c>
      <c r="K124" s="3" t="s">
        <v>4259</v>
      </c>
    </row>
    <row r="125" spans="1:11">
      <c r="A125" t="s">
        <v>4260</v>
      </c>
      <c r="B125" t="s">
        <v>4261</v>
      </c>
      <c r="C125" t="s">
        <v>4262</v>
      </c>
      <c r="D125" t="s">
        <v>4263</v>
      </c>
      <c r="E125" t="s">
        <v>4074</v>
      </c>
      <c r="F125">
        <v>430</v>
      </c>
      <c r="G125" t="s">
        <v>4075</v>
      </c>
      <c r="I125" s="2" t="s">
        <v>4264</v>
      </c>
      <c r="J125" s="2">
        <v>946</v>
      </c>
      <c r="K125" s="3" t="s">
        <v>4265</v>
      </c>
    </row>
    <row r="126" spans="1:11">
      <c r="A126" t="s">
        <v>4266</v>
      </c>
      <c r="B126" t="s">
        <v>4267</v>
      </c>
      <c r="C126" t="s">
        <v>4268</v>
      </c>
      <c r="D126" t="s">
        <v>4269</v>
      </c>
      <c r="E126" t="s">
        <v>4086</v>
      </c>
      <c r="F126">
        <v>434</v>
      </c>
      <c r="G126" t="s">
        <v>4087</v>
      </c>
      <c r="I126" s="2" t="s">
        <v>4270</v>
      </c>
      <c r="J126" s="2">
        <v>941</v>
      </c>
      <c r="K126" s="3" t="s">
        <v>4271</v>
      </c>
    </row>
    <row r="127" spans="1:11">
      <c r="A127" t="s">
        <v>4272</v>
      </c>
      <c r="B127" t="s">
        <v>4273</v>
      </c>
      <c r="C127" t="s">
        <v>4274</v>
      </c>
      <c r="D127" t="s">
        <v>4275</v>
      </c>
      <c r="E127" t="s">
        <v>3639</v>
      </c>
      <c r="F127">
        <v>756</v>
      </c>
      <c r="G127" t="s">
        <v>3640</v>
      </c>
      <c r="I127" s="2" t="s">
        <v>4276</v>
      </c>
      <c r="J127" s="2">
        <v>643</v>
      </c>
      <c r="K127" s="3" t="s">
        <v>4277</v>
      </c>
    </row>
    <row r="128" spans="1:11">
      <c r="A128" t="s">
        <v>4278</v>
      </c>
      <c r="B128" t="s">
        <v>4279</v>
      </c>
      <c r="C128" t="s">
        <v>4280</v>
      </c>
      <c r="D128" t="s">
        <v>4281</v>
      </c>
      <c r="E128" t="s">
        <v>3269</v>
      </c>
      <c r="F128">
        <v>978</v>
      </c>
      <c r="G128" t="s">
        <v>3270</v>
      </c>
      <c r="I128" s="2" t="s">
        <v>4282</v>
      </c>
      <c r="J128" s="2">
        <v>646</v>
      </c>
      <c r="K128" s="3" t="s">
        <v>4283</v>
      </c>
    </row>
    <row r="129" spans="1:11">
      <c r="A129" t="s">
        <v>4284</v>
      </c>
      <c r="B129" t="s">
        <v>4285</v>
      </c>
      <c r="C129" t="s">
        <v>4286</v>
      </c>
      <c r="D129" t="s">
        <v>4287</v>
      </c>
      <c r="E129" t="s">
        <v>3269</v>
      </c>
      <c r="F129">
        <v>978</v>
      </c>
      <c r="G129" t="s">
        <v>3270</v>
      </c>
      <c r="I129" s="2" t="s">
        <v>4288</v>
      </c>
      <c r="J129" s="2">
        <v>682</v>
      </c>
      <c r="K129" s="3" t="s">
        <v>4289</v>
      </c>
    </row>
    <row r="130" spans="1:11">
      <c r="A130" t="s">
        <v>4290</v>
      </c>
      <c r="B130" t="s">
        <v>4291</v>
      </c>
      <c r="C130" t="s">
        <v>4292</v>
      </c>
      <c r="D130" t="s">
        <v>4293</v>
      </c>
      <c r="E130" t="s">
        <v>4128</v>
      </c>
      <c r="F130">
        <v>446</v>
      </c>
      <c r="G130" t="s">
        <v>4129</v>
      </c>
      <c r="I130" s="2" t="s">
        <v>4294</v>
      </c>
      <c r="J130" s="2">
        <v>90</v>
      </c>
      <c r="K130" s="3" t="s">
        <v>4295</v>
      </c>
    </row>
    <row r="131" spans="1:11">
      <c r="A131" t="s">
        <v>4296</v>
      </c>
      <c r="B131" t="s">
        <v>4297</v>
      </c>
      <c r="C131" t="s">
        <v>4110</v>
      </c>
      <c r="D131" t="s">
        <v>4298</v>
      </c>
      <c r="E131" t="s">
        <v>4110</v>
      </c>
      <c r="F131">
        <v>807</v>
      </c>
      <c r="G131" t="s">
        <v>4111</v>
      </c>
      <c r="I131" s="2" t="s">
        <v>4299</v>
      </c>
      <c r="J131" s="2">
        <v>690</v>
      </c>
      <c r="K131" s="3" t="s">
        <v>4300</v>
      </c>
    </row>
    <row r="132" spans="1:11">
      <c r="A132" t="s">
        <v>4301</v>
      </c>
      <c r="B132" t="s">
        <v>4302</v>
      </c>
      <c r="C132" t="s">
        <v>4303</v>
      </c>
      <c r="D132" t="s">
        <v>4304</v>
      </c>
      <c r="E132" t="s">
        <v>4104</v>
      </c>
      <c r="F132">
        <v>969</v>
      </c>
      <c r="G132" t="s">
        <v>4105</v>
      </c>
      <c r="I132" s="2" t="s">
        <v>4305</v>
      </c>
      <c r="J132" s="2">
        <v>938</v>
      </c>
      <c r="K132" s="3" t="s">
        <v>4306</v>
      </c>
    </row>
    <row r="133" spans="1:11">
      <c r="A133" t="s">
        <v>4307</v>
      </c>
      <c r="B133" t="s">
        <v>4308</v>
      </c>
      <c r="C133" t="s">
        <v>4309</v>
      </c>
      <c r="D133" t="s">
        <v>4310</v>
      </c>
      <c r="E133" t="s">
        <v>4152</v>
      </c>
      <c r="F133">
        <v>454</v>
      </c>
      <c r="G133" t="s">
        <v>4153</v>
      </c>
      <c r="I133" s="2" t="s">
        <v>4311</v>
      </c>
      <c r="J133" s="2">
        <v>752</v>
      </c>
      <c r="K133" s="3" t="s">
        <v>4312</v>
      </c>
    </row>
    <row r="134" spans="1:11">
      <c r="A134" t="s">
        <v>4313</v>
      </c>
      <c r="B134" t="s">
        <v>4314</v>
      </c>
      <c r="C134" t="s">
        <v>4315</v>
      </c>
      <c r="D134" t="s">
        <v>4316</v>
      </c>
      <c r="E134" t="s">
        <v>4164</v>
      </c>
      <c r="F134">
        <v>458</v>
      </c>
      <c r="G134" t="s">
        <v>4165</v>
      </c>
      <c r="I134" s="2" t="s">
        <v>4317</v>
      </c>
      <c r="J134" s="2">
        <v>702</v>
      </c>
      <c r="K134" s="3" t="s">
        <v>4318</v>
      </c>
    </row>
    <row r="135" spans="1:11">
      <c r="A135" t="s">
        <v>4319</v>
      </c>
      <c r="B135" t="s">
        <v>4320</v>
      </c>
      <c r="C135" t="s">
        <v>4321</v>
      </c>
      <c r="D135" t="s">
        <v>4322</v>
      </c>
      <c r="E135" t="s">
        <v>4146</v>
      </c>
      <c r="F135">
        <v>462</v>
      </c>
      <c r="G135" t="s">
        <v>4147</v>
      </c>
      <c r="I135" s="2" t="s">
        <v>4323</v>
      </c>
      <c r="J135" s="2">
        <v>654</v>
      </c>
      <c r="K135" s="3" t="s">
        <v>4324</v>
      </c>
    </row>
    <row r="136" spans="1:11">
      <c r="A136" t="s">
        <v>4325</v>
      </c>
      <c r="B136" t="s">
        <v>4326</v>
      </c>
      <c r="C136" t="s">
        <v>4327</v>
      </c>
      <c r="D136" t="s">
        <v>4328</v>
      </c>
      <c r="E136" t="s">
        <v>3524</v>
      </c>
      <c r="F136">
        <v>952</v>
      </c>
      <c r="G136" t="s">
        <v>3525</v>
      </c>
      <c r="I136" s="2" t="s">
        <v>4329</v>
      </c>
      <c r="J136" s="2">
        <v>694</v>
      </c>
      <c r="K136" s="3" t="s">
        <v>4330</v>
      </c>
    </row>
    <row r="137" spans="1:11">
      <c r="A137" t="s">
        <v>4331</v>
      </c>
      <c r="B137" t="s">
        <v>4332</v>
      </c>
      <c r="C137" t="s">
        <v>4333</v>
      </c>
      <c r="D137" t="s">
        <v>4334</v>
      </c>
      <c r="E137" t="s">
        <v>3269</v>
      </c>
      <c r="F137">
        <v>978</v>
      </c>
      <c r="G137" t="s">
        <v>3270</v>
      </c>
      <c r="I137" s="2" t="s">
        <v>4335</v>
      </c>
      <c r="J137" s="2">
        <v>706</v>
      </c>
      <c r="K137" s="3" t="s">
        <v>4336</v>
      </c>
    </row>
    <row r="138" spans="1:11">
      <c r="A138" t="s">
        <v>4337</v>
      </c>
      <c r="B138" t="s">
        <v>4338</v>
      </c>
      <c r="C138" t="s">
        <v>4339</v>
      </c>
      <c r="D138" t="s">
        <v>4340</v>
      </c>
      <c r="E138" t="s">
        <v>93</v>
      </c>
      <c r="F138">
        <v>840</v>
      </c>
      <c r="G138" t="s">
        <v>3240</v>
      </c>
      <c r="I138" s="2" t="s">
        <v>4341</v>
      </c>
      <c r="J138" s="2">
        <v>968</v>
      </c>
      <c r="K138" s="3" t="s">
        <v>4342</v>
      </c>
    </row>
    <row r="139" spans="1:11">
      <c r="A139" t="s">
        <v>4343</v>
      </c>
      <c r="B139" t="s">
        <v>4344</v>
      </c>
      <c r="C139" t="s">
        <v>4345</v>
      </c>
      <c r="D139" t="s">
        <v>4346</v>
      </c>
      <c r="E139" t="s">
        <v>3269</v>
      </c>
      <c r="F139">
        <v>978</v>
      </c>
      <c r="G139" t="s">
        <v>3270</v>
      </c>
      <c r="I139" s="2" t="s">
        <v>4347</v>
      </c>
      <c r="J139" s="2">
        <v>728</v>
      </c>
      <c r="K139" s="3" t="s">
        <v>4348</v>
      </c>
    </row>
    <row r="140" spans="1:11">
      <c r="A140" t="s">
        <v>4349</v>
      </c>
      <c r="B140" t="s">
        <v>4350</v>
      </c>
      <c r="C140" t="s">
        <v>4351</v>
      </c>
      <c r="D140" t="s">
        <v>4352</v>
      </c>
      <c r="E140" t="s">
        <v>4134</v>
      </c>
      <c r="F140">
        <v>478</v>
      </c>
      <c r="G140" t="s">
        <v>4135</v>
      </c>
      <c r="I140" s="2" t="s">
        <v>4353</v>
      </c>
      <c r="J140" s="2">
        <v>678</v>
      </c>
      <c r="K140" s="3" t="s">
        <v>4354</v>
      </c>
    </row>
    <row r="141" spans="1:11">
      <c r="A141" t="s">
        <v>4355</v>
      </c>
      <c r="B141" t="s">
        <v>4356</v>
      </c>
      <c r="C141" t="s">
        <v>4357</v>
      </c>
      <c r="D141" t="s">
        <v>4358</v>
      </c>
      <c r="E141" t="s">
        <v>4140</v>
      </c>
      <c r="F141">
        <v>480</v>
      </c>
      <c r="G141" t="s">
        <v>4141</v>
      </c>
      <c r="I141" s="2" t="s">
        <v>4359</v>
      </c>
      <c r="J141" s="2">
        <v>760</v>
      </c>
      <c r="K141" s="3" t="s">
        <v>4360</v>
      </c>
    </row>
    <row r="142" spans="1:11">
      <c r="A142" t="s">
        <v>4361</v>
      </c>
      <c r="B142" t="s">
        <v>4362</v>
      </c>
      <c r="C142" t="s">
        <v>4363</v>
      </c>
      <c r="D142" t="s">
        <v>4364</v>
      </c>
      <c r="E142" t="s">
        <v>3269</v>
      </c>
      <c r="F142">
        <v>978</v>
      </c>
      <c r="G142" t="s">
        <v>3270</v>
      </c>
      <c r="I142" s="2" t="s">
        <v>3920</v>
      </c>
      <c r="J142" s="2">
        <v>748</v>
      </c>
      <c r="K142" s="3" t="s">
        <v>3921</v>
      </c>
    </row>
    <row r="143" spans="1:11">
      <c r="A143" t="s">
        <v>4365</v>
      </c>
      <c r="B143" t="s">
        <v>4366</v>
      </c>
      <c r="C143" t="s">
        <v>4367</v>
      </c>
      <c r="D143" t="s">
        <v>4368</v>
      </c>
      <c r="E143" t="s">
        <v>4158</v>
      </c>
      <c r="F143">
        <v>484</v>
      </c>
      <c r="G143" t="s">
        <v>4159</v>
      </c>
      <c r="I143" s="2" t="s">
        <v>4369</v>
      </c>
      <c r="J143" s="2">
        <v>764</v>
      </c>
      <c r="K143" s="3" t="s">
        <v>4370</v>
      </c>
    </row>
    <row r="144" spans="1:11">
      <c r="A144" t="s">
        <v>4371</v>
      </c>
      <c r="B144" t="s">
        <v>4372</v>
      </c>
      <c r="C144" t="s">
        <v>4373</v>
      </c>
      <c r="D144" t="s">
        <v>4374</v>
      </c>
      <c r="E144" t="s">
        <v>93</v>
      </c>
      <c r="F144">
        <v>840</v>
      </c>
      <c r="G144" t="s">
        <v>3240</v>
      </c>
      <c r="I144" s="2" t="s">
        <v>4375</v>
      </c>
      <c r="J144" s="2">
        <v>972</v>
      </c>
      <c r="K144" s="3" t="s">
        <v>4376</v>
      </c>
    </row>
    <row r="145" spans="1:11">
      <c r="A145" t="s">
        <v>4377</v>
      </c>
      <c r="B145" t="s">
        <v>4378</v>
      </c>
      <c r="C145" t="s">
        <v>4379</v>
      </c>
      <c r="D145" t="s">
        <v>4380</v>
      </c>
      <c r="E145" t="s">
        <v>4098</v>
      </c>
      <c r="F145">
        <v>498</v>
      </c>
      <c r="G145" t="s">
        <v>4099</v>
      </c>
      <c r="I145" s="2" t="s">
        <v>4381</v>
      </c>
      <c r="J145" s="2">
        <v>934</v>
      </c>
      <c r="K145" s="3" t="s">
        <v>4382</v>
      </c>
    </row>
    <row r="146" spans="1:11">
      <c r="A146" t="s">
        <v>4383</v>
      </c>
      <c r="B146" t="s">
        <v>4384</v>
      </c>
      <c r="C146" t="s">
        <v>4385</v>
      </c>
      <c r="D146" t="s">
        <v>4386</v>
      </c>
      <c r="E146" t="s">
        <v>3269</v>
      </c>
      <c r="F146">
        <v>978</v>
      </c>
      <c r="G146" t="s">
        <v>3270</v>
      </c>
      <c r="I146" s="2" t="s">
        <v>4387</v>
      </c>
      <c r="J146" s="2">
        <v>788</v>
      </c>
      <c r="K146" s="3" t="s">
        <v>4388</v>
      </c>
    </row>
    <row r="147" spans="1:11">
      <c r="A147" t="s">
        <v>4389</v>
      </c>
      <c r="B147" t="s">
        <v>4390</v>
      </c>
      <c r="C147" t="s">
        <v>4391</v>
      </c>
      <c r="D147" t="s">
        <v>4392</v>
      </c>
      <c r="E147" t="s">
        <v>4122</v>
      </c>
      <c r="F147">
        <v>496</v>
      </c>
      <c r="G147" t="s">
        <v>4123</v>
      </c>
      <c r="I147" s="2" t="s">
        <v>4393</v>
      </c>
      <c r="J147" s="2">
        <v>776</v>
      </c>
      <c r="K147" s="3" t="s">
        <v>4394</v>
      </c>
    </row>
    <row r="148" spans="1:11">
      <c r="A148" t="s">
        <v>4395</v>
      </c>
      <c r="B148" t="s">
        <v>4396</v>
      </c>
      <c r="C148" t="s">
        <v>4397</v>
      </c>
      <c r="D148" t="s">
        <v>4398</v>
      </c>
      <c r="E148" t="s">
        <v>3269</v>
      </c>
      <c r="F148">
        <v>978</v>
      </c>
      <c r="G148" t="s">
        <v>3270</v>
      </c>
      <c r="I148" s="2" t="s">
        <v>4399</v>
      </c>
      <c r="J148" s="2">
        <v>949</v>
      </c>
      <c r="K148" s="3" t="s">
        <v>4400</v>
      </c>
    </row>
    <row r="149" spans="1:11">
      <c r="A149" t="s">
        <v>4401</v>
      </c>
      <c r="B149" t="s">
        <v>4402</v>
      </c>
      <c r="C149" t="s">
        <v>4403</v>
      </c>
      <c r="D149" t="s">
        <v>4404</v>
      </c>
      <c r="E149" t="s">
        <v>3342</v>
      </c>
      <c r="F149">
        <v>951</v>
      </c>
      <c r="G149" t="s">
        <v>3343</v>
      </c>
      <c r="I149" s="2" t="s">
        <v>4405</v>
      </c>
      <c r="J149" s="2">
        <v>780</v>
      </c>
      <c r="K149" s="3" t="s">
        <v>4406</v>
      </c>
    </row>
    <row r="150" spans="1:11">
      <c r="A150" t="s">
        <v>4407</v>
      </c>
      <c r="B150" t="s">
        <v>4408</v>
      </c>
      <c r="C150" t="s">
        <v>4409</v>
      </c>
      <c r="D150" t="s">
        <v>4410</v>
      </c>
      <c r="E150" t="s">
        <v>4092</v>
      </c>
      <c r="F150">
        <v>504</v>
      </c>
      <c r="G150" t="s">
        <v>4093</v>
      </c>
      <c r="I150" s="2" t="s">
        <v>4411</v>
      </c>
      <c r="J150" s="2">
        <v>0</v>
      </c>
      <c r="K150" s="3" t="s">
        <v>4412</v>
      </c>
    </row>
    <row r="151" spans="1:11">
      <c r="A151" t="s">
        <v>4413</v>
      </c>
      <c r="B151" t="s">
        <v>4414</v>
      </c>
      <c r="C151" t="s">
        <v>4415</v>
      </c>
      <c r="D151" t="s">
        <v>4416</v>
      </c>
      <c r="E151" t="s">
        <v>4170</v>
      </c>
      <c r="F151">
        <v>943</v>
      </c>
      <c r="G151" t="s">
        <v>4171</v>
      </c>
      <c r="I151" s="2" t="s">
        <v>4417</v>
      </c>
      <c r="J151" s="2">
        <v>901</v>
      </c>
      <c r="K151" s="3" t="s">
        <v>4418</v>
      </c>
    </row>
    <row r="152" spans="1:11">
      <c r="A152" t="s">
        <v>4419</v>
      </c>
      <c r="B152" t="s">
        <v>4420</v>
      </c>
      <c r="C152" t="s">
        <v>4421</v>
      </c>
      <c r="D152" t="s">
        <v>4422</v>
      </c>
      <c r="E152" t="s">
        <v>4116</v>
      </c>
      <c r="F152">
        <v>104</v>
      </c>
      <c r="G152" t="s">
        <v>4117</v>
      </c>
      <c r="I152" s="2" t="s">
        <v>4423</v>
      </c>
      <c r="J152" s="2">
        <v>834</v>
      </c>
      <c r="K152" s="3" t="s">
        <v>4424</v>
      </c>
    </row>
    <row r="153" spans="1:11">
      <c r="A153" t="s">
        <v>4425</v>
      </c>
      <c r="B153" t="s">
        <v>4426</v>
      </c>
      <c r="C153" t="s">
        <v>4427</v>
      </c>
      <c r="D153" t="s">
        <v>4428</v>
      </c>
      <c r="E153" t="s">
        <v>4176</v>
      </c>
      <c r="F153">
        <v>516</v>
      </c>
      <c r="G153" t="s">
        <v>4177</v>
      </c>
      <c r="I153" s="2" t="s">
        <v>4429</v>
      </c>
      <c r="J153" s="2">
        <v>980</v>
      </c>
      <c r="K153" s="3" t="s">
        <v>4430</v>
      </c>
    </row>
    <row r="154" spans="1:11">
      <c r="A154" t="s">
        <v>4431</v>
      </c>
      <c r="B154" t="s">
        <v>4432</v>
      </c>
      <c r="C154" t="s">
        <v>4433</v>
      </c>
      <c r="D154" t="s">
        <v>4434</v>
      </c>
      <c r="I154" s="2" t="s">
        <v>4435</v>
      </c>
      <c r="J154" s="2">
        <v>800</v>
      </c>
      <c r="K154" s="3" t="s">
        <v>4436</v>
      </c>
    </row>
    <row r="155" spans="1:11">
      <c r="A155" t="s">
        <v>4437</v>
      </c>
      <c r="B155" t="s">
        <v>4438</v>
      </c>
      <c r="C155" t="s">
        <v>4439</v>
      </c>
      <c r="D155" t="s">
        <v>4440</v>
      </c>
      <c r="E155" t="s">
        <v>4199</v>
      </c>
      <c r="F155">
        <v>524</v>
      </c>
      <c r="G155" t="s">
        <v>4200</v>
      </c>
      <c r="I155" s="2" t="s">
        <v>93</v>
      </c>
      <c r="J155" s="2">
        <v>840</v>
      </c>
      <c r="K155" s="3" t="s">
        <v>3240</v>
      </c>
    </row>
    <row r="156" spans="1:11">
      <c r="A156" t="s">
        <v>4441</v>
      </c>
      <c r="B156" t="s">
        <v>4442</v>
      </c>
      <c r="C156" t="s">
        <v>4443</v>
      </c>
      <c r="D156" t="s">
        <v>4444</v>
      </c>
      <c r="E156" t="s">
        <v>3269</v>
      </c>
      <c r="F156">
        <v>978</v>
      </c>
      <c r="G156" t="s">
        <v>3270</v>
      </c>
      <c r="I156" s="2" t="s">
        <v>93</v>
      </c>
      <c r="J156" s="2"/>
      <c r="K156" s="3"/>
    </row>
    <row r="157" spans="1:11">
      <c r="A157" t="s">
        <v>4445</v>
      </c>
      <c r="B157" t="s">
        <v>4446</v>
      </c>
      <c r="C157" t="s">
        <v>4447</v>
      </c>
      <c r="D157" t="s">
        <v>4448</v>
      </c>
      <c r="E157" t="s">
        <v>3390</v>
      </c>
      <c r="F157">
        <v>532</v>
      </c>
      <c r="G157" t="s">
        <v>3391</v>
      </c>
      <c r="I157" s="2" t="s">
        <v>4449</v>
      </c>
      <c r="J157" s="2">
        <v>858</v>
      </c>
      <c r="K157" s="3" t="s">
        <v>4450</v>
      </c>
    </row>
    <row r="158" spans="1:11">
      <c r="A158" t="s">
        <v>4451</v>
      </c>
      <c r="B158" t="s">
        <v>4452</v>
      </c>
      <c r="C158" t="s">
        <v>4453</v>
      </c>
      <c r="D158" t="s">
        <v>4454</v>
      </c>
      <c r="I158" s="2" t="s">
        <v>4455</v>
      </c>
      <c r="J158" s="2">
        <v>860</v>
      </c>
      <c r="K158" s="3" t="s">
        <v>4456</v>
      </c>
    </row>
    <row r="159" spans="1:11">
      <c r="A159" t="s">
        <v>4457</v>
      </c>
      <c r="B159" t="s">
        <v>4458</v>
      </c>
      <c r="C159" t="s">
        <v>4459</v>
      </c>
      <c r="D159" t="s">
        <v>4460</v>
      </c>
      <c r="E159" t="s">
        <v>4205</v>
      </c>
      <c r="F159">
        <v>554</v>
      </c>
      <c r="G159" t="s">
        <v>4206</v>
      </c>
      <c r="I159" s="2" t="s">
        <v>4461</v>
      </c>
      <c r="J159" s="2">
        <v>937</v>
      </c>
      <c r="K159" s="3" t="s">
        <v>4462</v>
      </c>
    </row>
    <row r="160" spans="1:11">
      <c r="A160" t="s">
        <v>4463</v>
      </c>
      <c r="B160" t="s">
        <v>4464</v>
      </c>
      <c r="C160" t="s">
        <v>4465</v>
      </c>
      <c r="D160" t="s">
        <v>4466</v>
      </c>
      <c r="E160" t="s">
        <v>4188</v>
      </c>
      <c r="F160">
        <v>558</v>
      </c>
      <c r="G160" t="s">
        <v>4189</v>
      </c>
      <c r="I160" s="2" t="s">
        <v>4467</v>
      </c>
      <c r="J160" s="2">
        <v>704</v>
      </c>
      <c r="K160" s="3" t="s">
        <v>4468</v>
      </c>
    </row>
    <row r="161" spans="1:11">
      <c r="A161" t="s">
        <v>4469</v>
      </c>
      <c r="B161" t="s">
        <v>4470</v>
      </c>
      <c r="C161" t="s">
        <v>4471</v>
      </c>
      <c r="D161" t="s">
        <v>4472</v>
      </c>
      <c r="E161" t="s">
        <v>3524</v>
      </c>
      <c r="F161">
        <v>952</v>
      </c>
      <c r="G161" t="s">
        <v>3525</v>
      </c>
      <c r="I161" s="2" t="s">
        <v>4473</v>
      </c>
      <c r="J161" s="2">
        <v>548</v>
      </c>
      <c r="K161" s="3" t="s">
        <v>4474</v>
      </c>
    </row>
    <row r="162" spans="1:11">
      <c r="A162" t="s">
        <v>4475</v>
      </c>
      <c r="B162" t="s">
        <v>4476</v>
      </c>
      <c r="C162" t="s">
        <v>4477</v>
      </c>
      <c r="D162" t="s">
        <v>4478</v>
      </c>
      <c r="E162" t="s">
        <v>4182</v>
      </c>
      <c r="F162">
        <v>566</v>
      </c>
      <c r="G162" t="s">
        <v>4183</v>
      </c>
      <c r="I162" s="2" t="s">
        <v>4479</v>
      </c>
      <c r="J162" s="2">
        <v>882</v>
      </c>
      <c r="K162" s="3" t="s">
        <v>4480</v>
      </c>
    </row>
    <row r="163" spans="1:11">
      <c r="A163" t="s">
        <v>4481</v>
      </c>
      <c r="B163" t="s">
        <v>4482</v>
      </c>
      <c r="C163" t="s">
        <v>4483</v>
      </c>
      <c r="D163" t="s">
        <v>4484</v>
      </c>
      <c r="I163" s="2" t="s">
        <v>3659</v>
      </c>
      <c r="J163" s="2">
        <v>950</v>
      </c>
      <c r="K163" s="3" t="s">
        <v>3660</v>
      </c>
    </row>
    <row r="164" spans="1:11">
      <c r="A164" t="s">
        <v>4485</v>
      </c>
      <c r="B164" t="s">
        <v>4486</v>
      </c>
      <c r="C164" t="s">
        <v>4487</v>
      </c>
      <c r="D164" t="s">
        <v>4488</v>
      </c>
      <c r="I164" s="2" t="s">
        <v>3342</v>
      </c>
      <c r="J164" s="2">
        <v>951</v>
      </c>
      <c r="K164" s="3" t="s">
        <v>3343</v>
      </c>
    </row>
    <row r="165" spans="1:11">
      <c r="A165" t="s">
        <v>4489</v>
      </c>
      <c r="B165" t="s">
        <v>4490</v>
      </c>
      <c r="C165" t="s">
        <v>4491</v>
      </c>
      <c r="D165" t="s">
        <v>4492</v>
      </c>
      <c r="E165" t="s">
        <v>93</v>
      </c>
      <c r="F165">
        <v>840</v>
      </c>
      <c r="G165" t="s">
        <v>3240</v>
      </c>
      <c r="I165" s="2" t="s">
        <v>3524</v>
      </c>
      <c r="J165" s="2">
        <v>952</v>
      </c>
      <c r="K165" s="3" t="s">
        <v>3525</v>
      </c>
    </row>
    <row r="166" spans="1:11">
      <c r="A166" t="s">
        <v>4493</v>
      </c>
      <c r="B166" t="s">
        <v>4494</v>
      </c>
      <c r="C166" t="s">
        <v>4495</v>
      </c>
      <c r="D166" t="s">
        <v>4496</v>
      </c>
      <c r="E166" t="s">
        <v>4193</v>
      </c>
      <c r="F166">
        <v>578</v>
      </c>
      <c r="G166" t="s">
        <v>4194</v>
      </c>
      <c r="I166" s="2" t="s">
        <v>4497</v>
      </c>
      <c r="J166" s="2">
        <v>886</v>
      </c>
      <c r="K166" s="3" t="s">
        <v>4498</v>
      </c>
    </row>
    <row r="167" spans="1:11">
      <c r="A167" t="s">
        <v>4499</v>
      </c>
      <c r="B167" t="s">
        <v>4500</v>
      </c>
      <c r="C167" t="s">
        <v>4501</v>
      </c>
      <c r="D167" t="s">
        <v>4502</v>
      </c>
      <c r="E167" t="s">
        <v>4211</v>
      </c>
      <c r="F167">
        <v>512</v>
      </c>
      <c r="G167" t="s">
        <v>4212</v>
      </c>
      <c r="I167" s="2" t="s">
        <v>4503</v>
      </c>
      <c r="J167" s="2">
        <v>710</v>
      </c>
      <c r="K167" s="3" t="s">
        <v>4504</v>
      </c>
    </row>
    <row r="168" spans="1:11">
      <c r="A168" t="s">
        <v>4505</v>
      </c>
      <c r="B168" t="s">
        <v>4506</v>
      </c>
      <c r="C168" t="s">
        <v>4507</v>
      </c>
      <c r="D168" t="s">
        <v>4508</v>
      </c>
      <c r="E168" t="s">
        <v>4240</v>
      </c>
      <c r="F168">
        <v>586</v>
      </c>
      <c r="G168" t="s">
        <v>4241</v>
      </c>
      <c r="I168" s="2" t="s">
        <v>4509</v>
      </c>
      <c r="J168" s="2">
        <v>967</v>
      </c>
      <c r="K168" s="3" t="s">
        <v>4510</v>
      </c>
    </row>
    <row r="169" spans="1:11">
      <c r="A169" t="s">
        <v>4511</v>
      </c>
      <c r="B169" t="s">
        <v>4512</v>
      </c>
      <c r="C169" t="s">
        <v>4513</v>
      </c>
      <c r="D169" t="s">
        <v>4514</v>
      </c>
      <c r="E169" t="s">
        <v>93</v>
      </c>
      <c r="F169">
        <v>840</v>
      </c>
      <c r="G169" t="s">
        <v>3240</v>
      </c>
    </row>
    <row r="170" spans="1:11">
      <c r="A170" t="s">
        <v>4515</v>
      </c>
      <c r="B170" t="s">
        <v>4516</v>
      </c>
      <c r="C170" t="s">
        <v>4517</v>
      </c>
      <c r="D170" t="s">
        <v>4518</v>
      </c>
    </row>
    <row r="171" spans="1:11">
      <c r="A171" t="s">
        <v>4519</v>
      </c>
      <c r="B171" t="s">
        <v>4520</v>
      </c>
      <c r="C171" t="s">
        <v>4521</v>
      </c>
      <c r="D171" t="s">
        <v>4522</v>
      </c>
      <c r="E171" t="s">
        <v>4217</v>
      </c>
      <c r="F171">
        <v>590</v>
      </c>
      <c r="G171" t="s">
        <v>4218</v>
      </c>
    </row>
    <row r="172" spans="1:11">
      <c r="A172" t="s">
        <v>4523</v>
      </c>
      <c r="B172" t="s">
        <v>4524</v>
      </c>
      <c r="C172" t="s">
        <v>4525</v>
      </c>
      <c r="D172" t="s">
        <v>4526</v>
      </c>
      <c r="E172" t="s">
        <v>4228</v>
      </c>
      <c r="F172">
        <v>598</v>
      </c>
      <c r="G172" t="s">
        <v>4229</v>
      </c>
    </row>
    <row r="173" spans="1:11">
      <c r="A173" t="s">
        <v>4527</v>
      </c>
      <c r="B173" t="s">
        <v>4528</v>
      </c>
      <c r="C173" t="s">
        <v>4529</v>
      </c>
      <c r="D173" t="s">
        <v>4530</v>
      </c>
      <c r="E173" t="s">
        <v>4252</v>
      </c>
      <c r="F173">
        <v>600</v>
      </c>
      <c r="G173" t="s">
        <v>4253</v>
      </c>
    </row>
    <row r="174" spans="1:11">
      <c r="A174" t="s">
        <v>4531</v>
      </c>
      <c r="B174" t="s">
        <v>4532</v>
      </c>
      <c r="C174" t="s">
        <v>4533</v>
      </c>
      <c r="D174" t="s">
        <v>4534</v>
      </c>
      <c r="E174" t="s">
        <v>4222</v>
      </c>
      <c r="F174">
        <v>604</v>
      </c>
      <c r="G174" t="s">
        <v>4223</v>
      </c>
    </row>
    <row r="175" spans="1:11">
      <c r="A175" t="s">
        <v>4535</v>
      </c>
      <c r="B175" t="s">
        <v>4536</v>
      </c>
      <c r="C175" t="s">
        <v>4537</v>
      </c>
      <c r="D175" t="s">
        <v>4538</v>
      </c>
      <c r="E175" t="s">
        <v>4234</v>
      </c>
      <c r="F175">
        <v>608</v>
      </c>
      <c r="G175" t="s">
        <v>4235</v>
      </c>
    </row>
    <row r="176" spans="1:11">
      <c r="A176" t="s">
        <v>4539</v>
      </c>
      <c r="B176" t="s">
        <v>4540</v>
      </c>
      <c r="C176" t="s">
        <v>4541</v>
      </c>
      <c r="D176" t="s">
        <v>4542</v>
      </c>
    </row>
    <row r="177" spans="1:7">
      <c r="A177" t="s">
        <v>4543</v>
      </c>
      <c r="B177" t="s">
        <v>4544</v>
      </c>
      <c r="C177" t="s">
        <v>4545</v>
      </c>
      <c r="D177" t="s">
        <v>4546</v>
      </c>
      <c r="E177" t="s">
        <v>4246</v>
      </c>
      <c r="F177">
        <v>985</v>
      </c>
      <c r="G177" t="s">
        <v>4247</v>
      </c>
    </row>
    <row r="178" spans="1:7">
      <c r="A178" t="s">
        <v>4547</v>
      </c>
      <c r="B178" t="s">
        <v>4548</v>
      </c>
      <c r="C178" t="s">
        <v>4549</v>
      </c>
      <c r="D178" t="s">
        <v>4550</v>
      </c>
      <c r="E178" t="s">
        <v>3269</v>
      </c>
      <c r="F178">
        <v>978</v>
      </c>
      <c r="G178" t="s">
        <v>3270</v>
      </c>
    </row>
    <row r="179" spans="1:7">
      <c r="A179" t="s">
        <v>4551</v>
      </c>
      <c r="B179" t="s">
        <v>4552</v>
      </c>
      <c r="C179" t="s">
        <v>4553</v>
      </c>
      <c r="D179" t="s">
        <v>4554</v>
      </c>
      <c r="E179" t="s">
        <v>93</v>
      </c>
      <c r="F179">
        <v>840</v>
      </c>
      <c r="G179" t="s">
        <v>3240</v>
      </c>
    </row>
    <row r="180" spans="1:7">
      <c r="A180" t="s">
        <v>4555</v>
      </c>
      <c r="B180" t="s">
        <v>4556</v>
      </c>
      <c r="C180" t="s">
        <v>4557</v>
      </c>
      <c r="D180" t="s">
        <v>4558</v>
      </c>
      <c r="E180" t="s">
        <v>4258</v>
      </c>
      <c r="F180">
        <v>634</v>
      </c>
      <c r="G180" t="s">
        <v>4259</v>
      </c>
    </row>
    <row r="181" spans="1:7">
      <c r="A181" t="s">
        <v>4559</v>
      </c>
      <c r="B181" t="s">
        <v>4560</v>
      </c>
      <c r="C181" t="s">
        <v>4561</v>
      </c>
      <c r="D181" t="s">
        <v>4562</v>
      </c>
      <c r="E181" t="s">
        <v>3659</v>
      </c>
      <c r="F181">
        <v>950</v>
      </c>
      <c r="G181" t="s">
        <v>3660</v>
      </c>
    </row>
    <row r="182" spans="1:7">
      <c r="A182" t="s">
        <v>4563</v>
      </c>
      <c r="B182" t="s">
        <v>4564</v>
      </c>
      <c r="C182" t="s">
        <v>4565</v>
      </c>
      <c r="D182" t="s">
        <v>4566</v>
      </c>
      <c r="E182" t="s">
        <v>3269</v>
      </c>
      <c r="F182">
        <v>978</v>
      </c>
      <c r="G182" t="s">
        <v>3270</v>
      </c>
    </row>
    <row r="183" spans="1:7">
      <c r="A183" t="s">
        <v>4567</v>
      </c>
      <c r="B183" t="s">
        <v>4568</v>
      </c>
      <c r="C183" t="s">
        <v>4569</v>
      </c>
      <c r="D183" t="s">
        <v>4570</v>
      </c>
      <c r="E183" t="s">
        <v>4264</v>
      </c>
      <c r="F183">
        <v>946</v>
      </c>
      <c r="G183" t="s">
        <v>4265</v>
      </c>
    </row>
    <row r="184" spans="1:7">
      <c r="A184" t="s">
        <v>4571</v>
      </c>
      <c r="B184" t="s">
        <v>4572</v>
      </c>
      <c r="C184" t="s">
        <v>4573</v>
      </c>
      <c r="D184" t="s">
        <v>4574</v>
      </c>
      <c r="E184" t="s">
        <v>4276</v>
      </c>
      <c r="F184">
        <v>643</v>
      </c>
      <c r="G184" t="s">
        <v>4277</v>
      </c>
    </row>
    <row r="185" spans="1:7">
      <c r="A185" t="s">
        <v>4575</v>
      </c>
      <c r="B185" t="s">
        <v>4576</v>
      </c>
      <c r="C185" t="s">
        <v>4577</v>
      </c>
      <c r="D185" t="s">
        <v>4578</v>
      </c>
      <c r="E185" t="s">
        <v>4282</v>
      </c>
      <c r="F185">
        <v>646</v>
      </c>
      <c r="G185" t="s">
        <v>4283</v>
      </c>
    </row>
    <row r="186" spans="1:7">
      <c r="A186" t="s">
        <v>4579</v>
      </c>
      <c r="B186" t="s">
        <v>4580</v>
      </c>
      <c r="C186" t="s">
        <v>4581</v>
      </c>
      <c r="D186" t="s">
        <v>4582</v>
      </c>
      <c r="E186" t="s">
        <v>4323</v>
      </c>
      <c r="F186">
        <v>654</v>
      </c>
      <c r="G186" t="s">
        <v>4324</v>
      </c>
    </row>
    <row r="187" spans="1:7">
      <c r="A187" t="s">
        <v>4583</v>
      </c>
      <c r="B187" t="s">
        <v>4584</v>
      </c>
      <c r="C187" t="s">
        <v>4585</v>
      </c>
      <c r="D187" t="s">
        <v>4586</v>
      </c>
      <c r="E187" t="s">
        <v>3342</v>
      </c>
      <c r="F187">
        <v>951</v>
      </c>
      <c r="G187" t="s">
        <v>3343</v>
      </c>
    </row>
    <row r="188" spans="1:7">
      <c r="A188" t="s">
        <v>4587</v>
      </c>
      <c r="B188" t="s">
        <v>4588</v>
      </c>
      <c r="C188" t="s">
        <v>4589</v>
      </c>
      <c r="D188" t="s">
        <v>4590</v>
      </c>
      <c r="E188" t="s">
        <v>3342</v>
      </c>
      <c r="F188">
        <v>951</v>
      </c>
      <c r="G188" t="s">
        <v>3343</v>
      </c>
    </row>
    <row r="189" spans="1:7">
      <c r="A189" t="s">
        <v>4591</v>
      </c>
      <c r="B189" t="s">
        <v>4592</v>
      </c>
      <c r="C189" t="s">
        <v>4593</v>
      </c>
      <c r="D189" t="s">
        <v>4594</v>
      </c>
      <c r="E189" t="s">
        <v>3269</v>
      </c>
      <c r="F189">
        <v>978</v>
      </c>
      <c r="G189" t="s">
        <v>3270</v>
      </c>
    </row>
    <row r="190" spans="1:7">
      <c r="A190" t="s">
        <v>4595</v>
      </c>
      <c r="B190" t="s">
        <v>4596</v>
      </c>
      <c r="C190" t="s">
        <v>4597</v>
      </c>
      <c r="D190" t="s">
        <v>4598</v>
      </c>
      <c r="E190" t="s">
        <v>3342</v>
      </c>
      <c r="F190">
        <v>951</v>
      </c>
      <c r="G190" t="s">
        <v>3343</v>
      </c>
    </row>
    <row r="191" spans="1:7">
      <c r="A191" t="s">
        <v>4599</v>
      </c>
      <c r="B191" t="s">
        <v>4600</v>
      </c>
      <c r="C191" t="s">
        <v>4601</v>
      </c>
      <c r="D191" t="s">
        <v>4602</v>
      </c>
      <c r="E191" t="s">
        <v>3269</v>
      </c>
      <c r="F191">
        <v>978</v>
      </c>
      <c r="G191" t="s">
        <v>3270</v>
      </c>
    </row>
    <row r="192" spans="1:7">
      <c r="A192" t="s">
        <v>4603</v>
      </c>
      <c r="B192" t="s">
        <v>4604</v>
      </c>
      <c r="C192" t="s">
        <v>4605</v>
      </c>
      <c r="D192" t="s">
        <v>4606</v>
      </c>
      <c r="E192" t="s">
        <v>3269</v>
      </c>
      <c r="F192">
        <v>978</v>
      </c>
      <c r="G192" t="s">
        <v>3270</v>
      </c>
    </row>
    <row r="193" spans="1:7">
      <c r="A193" t="s">
        <v>4607</v>
      </c>
      <c r="B193" t="s">
        <v>4608</v>
      </c>
      <c r="C193" t="s">
        <v>4609</v>
      </c>
      <c r="D193" t="s">
        <v>4610</v>
      </c>
      <c r="E193" t="s">
        <v>4479</v>
      </c>
      <c r="F193">
        <v>882</v>
      </c>
      <c r="G193" t="s">
        <v>4480</v>
      </c>
    </row>
    <row r="194" spans="1:7">
      <c r="A194" t="s">
        <v>4611</v>
      </c>
      <c r="B194" t="s">
        <v>4612</v>
      </c>
      <c r="C194" t="s">
        <v>4613</v>
      </c>
      <c r="D194" t="s">
        <v>4614</v>
      </c>
      <c r="E194" t="s">
        <v>3269</v>
      </c>
      <c r="F194">
        <v>978</v>
      </c>
      <c r="G194" t="s">
        <v>3270</v>
      </c>
    </row>
    <row r="195" spans="1:7">
      <c r="A195" t="s">
        <v>4615</v>
      </c>
      <c r="B195" t="s">
        <v>4616</v>
      </c>
      <c r="C195" t="s">
        <v>4617</v>
      </c>
      <c r="D195" t="s">
        <v>4618</v>
      </c>
      <c r="E195" t="s">
        <v>4353</v>
      </c>
      <c r="F195">
        <v>678</v>
      </c>
      <c r="G195" t="s">
        <v>4354</v>
      </c>
    </row>
    <row r="196" spans="1:7">
      <c r="A196" t="s">
        <v>4619</v>
      </c>
      <c r="B196" t="s">
        <v>4620</v>
      </c>
      <c r="C196" t="s">
        <v>4621</v>
      </c>
      <c r="D196" t="s">
        <v>4622</v>
      </c>
      <c r="E196" t="s">
        <v>4288</v>
      </c>
      <c r="F196">
        <v>682</v>
      </c>
      <c r="G196" t="s">
        <v>4289</v>
      </c>
    </row>
    <row r="197" spans="1:7">
      <c r="A197" t="s">
        <v>4623</v>
      </c>
      <c r="B197" t="s">
        <v>4624</v>
      </c>
      <c r="C197" t="s">
        <v>4625</v>
      </c>
      <c r="D197" t="s">
        <v>4626</v>
      </c>
      <c r="E197" t="s">
        <v>3524</v>
      </c>
      <c r="F197">
        <v>952</v>
      </c>
      <c r="G197" t="s">
        <v>3525</v>
      </c>
    </row>
    <row r="198" spans="1:7">
      <c r="A198" t="s">
        <v>4627</v>
      </c>
      <c r="B198" t="s">
        <v>4628</v>
      </c>
      <c r="C198" t="s">
        <v>4629</v>
      </c>
      <c r="D198" t="s">
        <v>4630</v>
      </c>
      <c r="E198" t="s">
        <v>4270</v>
      </c>
      <c r="F198">
        <v>941</v>
      </c>
      <c r="G198" t="s">
        <v>4271</v>
      </c>
    </row>
    <row r="199" spans="1:7">
      <c r="A199" t="s">
        <v>4631</v>
      </c>
      <c r="B199" t="s">
        <v>4632</v>
      </c>
      <c r="C199" t="s">
        <v>4633</v>
      </c>
      <c r="D199" t="s">
        <v>4634</v>
      </c>
      <c r="E199" t="s">
        <v>4299</v>
      </c>
      <c r="F199">
        <v>690</v>
      </c>
      <c r="G199" t="s">
        <v>4300</v>
      </c>
    </row>
    <row r="200" spans="1:7">
      <c r="A200" t="s">
        <v>4635</v>
      </c>
      <c r="B200" t="s">
        <v>4636</v>
      </c>
      <c r="C200" t="s">
        <v>4637</v>
      </c>
      <c r="D200" t="s">
        <v>4638</v>
      </c>
      <c r="E200" t="s">
        <v>4329</v>
      </c>
      <c r="F200">
        <v>694</v>
      </c>
      <c r="G200" t="s">
        <v>4330</v>
      </c>
    </row>
    <row r="201" spans="1:7">
      <c r="A201" t="s">
        <v>4639</v>
      </c>
      <c r="B201" t="s">
        <v>4640</v>
      </c>
      <c r="C201" t="s">
        <v>4641</v>
      </c>
      <c r="D201" t="s">
        <v>4642</v>
      </c>
      <c r="E201" t="s">
        <v>4317</v>
      </c>
      <c r="F201">
        <v>702</v>
      </c>
      <c r="G201" t="s">
        <v>4318</v>
      </c>
    </row>
    <row r="202" spans="1:7">
      <c r="A202" t="s">
        <v>4643</v>
      </c>
      <c r="B202" t="s">
        <v>4644</v>
      </c>
      <c r="C202" t="s">
        <v>4645</v>
      </c>
      <c r="D202" t="s">
        <v>4646</v>
      </c>
      <c r="E202" t="s">
        <v>3269</v>
      </c>
      <c r="F202">
        <v>978</v>
      </c>
      <c r="G202" t="s">
        <v>3270</v>
      </c>
    </row>
    <row r="203" spans="1:7">
      <c r="A203" t="s">
        <v>4647</v>
      </c>
      <c r="B203" t="s">
        <v>4648</v>
      </c>
      <c r="C203" t="s">
        <v>4649</v>
      </c>
      <c r="D203" t="s">
        <v>4650</v>
      </c>
      <c r="E203" t="s">
        <v>3269</v>
      </c>
      <c r="F203">
        <v>978</v>
      </c>
      <c r="G203" t="s">
        <v>3270</v>
      </c>
    </row>
    <row r="204" spans="1:7">
      <c r="A204" t="s">
        <v>4651</v>
      </c>
      <c r="B204" t="s">
        <v>4652</v>
      </c>
      <c r="C204" t="s">
        <v>4653</v>
      </c>
      <c r="D204" t="s">
        <v>4654</v>
      </c>
      <c r="E204" t="s">
        <v>4294</v>
      </c>
      <c r="F204">
        <v>90</v>
      </c>
      <c r="G204" t="s">
        <v>4295</v>
      </c>
    </row>
    <row r="205" spans="1:7">
      <c r="A205" t="s">
        <v>4655</v>
      </c>
      <c r="B205" t="s">
        <v>4656</v>
      </c>
      <c r="C205" t="s">
        <v>4657</v>
      </c>
      <c r="D205" t="s">
        <v>4658</v>
      </c>
      <c r="E205" t="s">
        <v>4335</v>
      </c>
      <c r="F205">
        <v>706</v>
      </c>
      <c r="G205" t="s">
        <v>4336</v>
      </c>
    </row>
    <row r="206" spans="1:7">
      <c r="A206" t="s">
        <v>4659</v>
      </c>
      <c r="B206" t="s">
        <v>4660</v>
      </c>
      <c r="C206" t="s">
        <v>4661</v>
      </c>
      <c r="D206" t="s">
        <v>4662</v>
      </c>
      <c r="E206" t="s">
        <v>4503</v>
      </c>
      <c r="F206">
        <v>710</v>
      </c>
      <c r="G206" t="s">
        <v>4504</v>
      </c>
    </row>
    <row r="207" spans="1:7">
      <c r="A207" t="s">
        <v>4663</v>
      </c>
      <c r="B207" t="s">
        <v>4664</v>
      </c>
      <c r="C207" t="s">
        <v>4665</v>
      </c>
      <c r="D207" t="s">
        <v>4666</v>
      </c>
    </row>
    <row r="208" spans="1:7">
      <c r="A208" t="s">
        <v>4667</v>
      </c>
      <c r="B208" t="s">
        <v>4668</v>
      </c>
      <c r="C208" t="s">
        <v>4669</v>
      </c>
      <c r="D208" t="s">
        <v>4670</v>
      </c>
      <c r="E208" t="s">
        <v>4347</v>
      </c>
      <c r="F208">
        <v>728</v>
      </c>
      <c r="G208" t="s">
        <v>4348</v>
      </c>
    </row>
    <row r="209" spans="1:7">
      <c r="A209" t="s">
        <v>4671</v>
      </c>
      <c r="B209" t="s">
        <v>4672</v>
      </c>
      <c r="C209" t="s">
        <v>4673</v>
      </c>
      <c r="D209" t="s">
        <v>4674</v>
      </c>
      <c r="E209" t="s">
        <v>3269</v>
      </c>
      <c r="F209">
        <v>978</v>
      </c>
      <c r="G209" t="s">
        <v>3270</v>
      </c>
    </row>
    <row r="210" spans="1:7">
      <c r="A210" t="s">
        <v>4675</v>
      </c>
      <c r="B210" t="s">
        <v>4676</v>
      </c>
      <c r="C210" t="s">
        <v>4677</v>
      </c>
      <c r="D210" t="s">
        <v>4678</v>
      </c>
      <c r="E210" t="s">
        <v>4068</v>
      </c>
      <c r="F210">
        <v>144</v>
      </c>
      <c r="G210" t="s">
        <v>4069</v>
      </c>
    </row>
    <row r="211" spans="1:7">
      <c r="A211" t="s">
        <v>4679</v>
      </c>
      <c r="B211" t="s">
        <v>4680</v>
      </c>
      <c r="C211" t="s">
        <v>4681</v>
      </c>
      <c r="D211" t="s">
        <v>4682</v>
      </c>
      <c r="E211" t="s">
        <v>4305</v>
      </c>
      <c r="F211">
        <v>938</v>
      </c>
      <c r="G211" t="s">
        <v>4306</v>
      </c>
    </row>
    <row r="212" spans="1:7">
      <c r="A212" t="s">
        <v>4683</v>
      </c>
      <c r="B212" t="s">
        <v>4684</v>
      </c>
      <c r="C212" t="s">
        <v>4685</v>
      </c>
      <c r="D212" t="s">
        <v>4686</v>
      </c>
      <c r="E212" t="s">
        <v>4341</v>
      </c>
      <c r="F212">
        <v>968</v>
      </c>
      <c r="G212" t="s">
        <v>4342</v>
      </c>
    </row>
    <row r="213" spans="1:7">
      <c r="A213" t="s">
        <v>4687</v>
      </c>
      <c r="B213" t="s">
        <v>4688</v>
      </c>
      <c r="C213" t="s">
        <v>4689</v>
      </c>
      <c r="D213" t="s">
        <v>4690</v>
      </c>
    </row>
    <row r="214" spans="1:7">
      <c r="A214" t="s">
        <v>4691</v>
      </c>
      <c r="B214" t="s">
        <v>4692</v>
      </c>
      <c r="C214" t="s">
        <v>4693</v>
      </c>
      <c r="D214" t="s">
        <v>4694</v>
      </c>
      <c r="E214" t="s">
        <v>4311</v>
      </c>
      <c r="F214">
        <v>752</v>
      </c>
      <c r="G214" t="s">
        <v>4312</v>
      </c>
    </row>
    <row r="215" spans="1:7">
      <c r="A215" t="s">
        <v>4695</v>
      </c>
      <c r="B215" t="s">
        <v>4696</v>
      </c>
      <c r="C215" t="s">
        <v>4697</v>
      </c>
      <c r="D215" t="s">
        <v>4698</v>
      </c>
      <c r="E215" t="s">
        <v>3639</v>
      </c>
      <c r="F215">
        <v>756</v>
      </c>
      <c r="G215" t="s">
        <v>3640</v>
      </c>
    </row>
    <row r="216" spans="1:7">
      <c r="A216" t="s">
        <v>4699</v>
      </c>
      <c r="B216" t="s">
        <v>4700</v>
      </c>
      <c r="C216" t="s">
        <v>4701</v>
      </c>
      <c r="D216" t="s">
        <v>4702</v>
      </c>
      <c r="E216" t="s">
        <v>4359</v>
      </c>
      <c r="F216">
        <v>760</v>
      </c>
      <c r="G216" t="s">
        <v>4360</v>
      </c>
    </row>
    <row r="217" spans="1:7">
      <c r="A217" t="s">
        <v>4703</v>
      </c>
      <c r="B217" t="s">
        <v>4704</v>
      </c>
      <c r="C217" t="s">
        <v>4705</v>
      </c>
      <c r="D217" t="s">
        <v>4706</v>
      </c>
      <c r="E217" t="s">
        <v>4417</v>
      </c>
      <c r="F217">
        <v>901</v>
      </c>
      <c r="G217" t="s">
        <v>4418</v>
      </c>
    </row>
    <row r="218" spans="1:7">
      <c r="A218" t="s">
        <v>4707</v>
      </c>
      <c r="B218" t="s">
        <v>4708</v>
      </c>
      <c r="C218" t="s">
        <v>4709</v>
      </c>
      <c r="D218" t="s">
        <v>4710</v>
      </c>
      <c r="E218" t="s">
        <v>4375</v>
      </c>
      <c r="F218">
        <v>972</v>
      </c>
      <c r="G218" t="s">
        <v>4376</v>
      </c>
    </row>
    <row r="219" spans="1:7">
      <c r="A219" t="s">
        <v>4711</v>
      </c>
      <c r="B219" t="s">
        <v>4712</v>
      </c>
      <c r="C219" t="s">
        <v>4713</v>
      </c>
      <c r="D219" t="s">
        <v>4714</v>
      </c>
      <c r="E219" t="s">
        <v>4423</v>
      </c>
      <c r="F219">
        <v>834</v>
      </c>
      <c r="G219" t="s">
        <v>4424</v>
      </c>
    </row>
    <row r="220" spans="1:7">
      <c r="A220" t="s">
        <v>4715</v>
      </c>
      <c r="B220" t="s">
        <v>4716</v>
      </c>
      <c r="C220" t="s">
        <v>4717</v>
      </c>
      <c r="D220" t="s">
        <v>4718</v>
      </c>
      <c r="E220" t="s">
        <v>4369</v>
      </c>
      <c r="F220">
        <v>764</v>
      </c>
      <c r="G220" t="s">
        <v>4370</v>
      </c>
    </row>
    <row r="221" spans="1:7">
      <c r="A221" t="s">
        <v>4719</v>
      </c>
      <c r="B221" t="s">
        <v>4720</v>
      </c>
      <c r="C221" t="s">
        <v>4721</v>
      </c>
      <c r="D221" t="s">
        <v>4722</v>
      </c>
      <c r="E221" t="s">
        <v>93</v>
      </c>
      <c r="F221">
        <v>840</v>
      </c>
      <c r="G221" t="s">
        <v>3240</v>
      </c>
    </row>
    <row r="222" spans="1:7">
      <c r="A222" t="s">
        <v>4723</v>
      </c>
      <c r="B222" t="s">
        <v>4724</v>
      </c>
      <c r="C222" t="s">
        <v>4725</v>
      </c>
      <c r="D222" t="s">
        <v>4726</v>
      </c>
      <c r="E222" t="s">
        <v>3524</v>
      </c>
      <c r="F222">
        <v>952</v>
      </c>
      <c r="G222" t="s">
        <v>3525</v>
      </c>
    </row>
    <row r="223" spans="1:7">
      <c r="A223" t="s">
        <v>4727</v>
      </c>
      <c r="B223" t="s">
        <v>4728</v>
      </c>
      <c r="C223" t="s">
        <v>4729</v>
      </c>
      <c r="D223" t="s">
        <v>4730</v>
      </c>
    </row>
    <row r="224" spans="1:7">
      <c r="A224" t="s">
        <v>4731</v>
      </c>
      <c r="B224" t="s">
        <v>4732</v>
      </c>
      <c r="C224" t="s">
        <v>4733</v>
      </c>
      <c r="D224" t="s">
        <v>4734</v>
      </c>
      <c r="E224" t="s">
        <v>4393</v>
      </c>
      <c r="F224">
        <v>776</v>
      </c>
      <c r="G224" t="s">
        <v>4394</v>
      </c>
    </row>
    <row r="225" spans="1:7">
      <c r="A225" t="s">
        <v>4735</v>
      </c>
      <c r="B225" t="s">
        <v>4736</v>
      </c>
      <c r="C225" t="s">
        <v>4737</v>
      </c>
      <c r="D225" t="s">
        <v>4738</v>
      </c>
      <c r="E225" t="s">
        <v>4405</v>
      </c>
      <c r="F225">
        <v>780</v>
      </c>
      <c r="G225" t="s">
        <v>4406</v>
      </c>
    </row>
    <row r="226" spans="1:7">
      <c r="A226" t="s">
        <v>4739</v>
      </c>
      <c r="B226" t="s">
        <v>4740</v>
      </c>
      <c r="C226" t="s">
        <v>4741</v>
      </c>
      <c r="D226" t="s">
        <v>4742</v>
      </c>
      <c r="E226" t="s">
        <v>4387</v>
      </c>
      <c r="F226">
        <v>788</v>
      </c>
      <c r="G226" t="s">
        <v>4388</v>
      </c>
    </row>
    <row r="227" spans="1:7">
      <c r="A227" t="s">
        <v>4743</v>
      </c>
      <c r="B227" t="s">
        <v>4744</v>
      </c>
      <c r="C227" t="s">
        <v>4745</v>
      </c>
      <c r="D227" t="s">
        <v>4746</v>
      </c>
      <c r="E227" t="s">
        <v>4399</v>
      </c>
      <c r="F227">
        <v>949</v>
      </c>
      <c r="G227" t="s">
        <v>4400</v>
      </c>
    </row>
    <row r="228" spans="1:7">
      <c r="A228" t="s">
        <v>4747</v>
      </c>
      <c r="B228" t="s">
        <v>4748</v>
      </c>
      <c r="C228" t="s">
        <v>4749</v>
      </c>
      <c r="D228" t="s">
        <v>4750</v>
      </c>
      <c r="E228" t="s">
        <v>4381</v>
      </c>
      <c r="F228">
        <v>934</v>
      </c>
      <c r="G228" t="s">
        <v>4382</v>
      </c>
    </row>
    <row r="229" spans="1:7">
      <c r="A229" t="s">
        <v>4751</v>
      </c>
      <c r="B229" t="s">
        <v>4752</v>
      </c>
      <c r="C229" t="s">
        <v>4753</v>
      </c>
      <c r="D229" t="s">
        <v>4754</v>
      </c>
      <c r="E229" t="s">
        <v>93</v>
      </c>
      <c r="F229">
        <v>840</v>
      </c>
      <c r="G229" t="s">
        <v>3240</v>
      </c>
    </row>
    <row r="230" spans="1:7">
      <c r="A230" t="s">
        <v>4755</v>
      </c>
      <c r="B230" t="s">
        <v>4756</v>
      </c>
      <c r="C230" t="s">
        <v>4757</v>
      </c>
      <c r="D230" t="s">
        <v>4758</v>
      </c>
      <c r="E230" t="s">
        <v>4411</v>
      </c>
      <c r="F230">
        <v>0</v>
      </c>
      <c r="G230" t="s">
        <v>4412</v>
      </c>
    </row>
    <row r="231" spans="1:7">
      <c r="A231" t="s">
        <v>4759</v>
      </c>
      <c r="B231" t="s">
        <v>4760</v>
      </c>
      <c r="C231" t="s">
        <v>4761</v>
      </c>
      <c r="D231" t="s">
        <v>4762</v>
      </c>
      <c r="E231" t="s">
        <v>4435</v>
      </c>
      <c r="F231">
        <v>800</v>
      </c>
      <c r="G231" t="s">
        <v>4436</v>
      </c>
    </row>
    <row r="232" spans="1:7">
      <c r="A232" t="s">
        <v>4763</v>
      </c>
      <c r="B232" t="s">
        <v>4764</v>
      </c>
      <c r="C232" t="s">
        <v>4765</v>
      </c>
      <c r="D232" t="s">
        <v>4766</v>
      </c>
      <c r="E232" t="s">
        <v>4429</v>
      </c>
      <c r="F232">
        <v>980</v>
      </c>
      <c r="G232" t="s">
        <v>4430</v>
      </c>
    </row>
    <row r="233" spans="1:7">
      <c r="A233" t="s">
        <v>4767</v>
      </c>
      <c r="B233" t="s">
        <v>4768</v>
      </c>
      <c r="C233" t="s">
        <v>4769</v>
      </c>
      <c r="D233" t="s">
        <v>4770</v>
      </c>
      <c r="E233" t="s">
        <v>3344</v>
      </c>
      <c r="F233">
        <v>784</v>
      </c>
      <c r="G233" t="s">
        <v>3345</v>
      </c>
    </row>
    <row r="234" spans="1:7">
      <c r="A234" t="s">
        <v>4771</v>
      </c>
      <c r="B234" t="s">
        <v>4772</v>
      </c>
      <c r="C234" t="s">
        <v>4773</v>
      </c>
      <c r="D234" t="s">
        <v>4774</v>
      </c>
      <c r="E234" t="s">
        <v>3807</v>
      </c>
      <c r="F234">
        <v>826</v>
      </c>
      <c r="G234" t="s">
        <v>3808</v>
      </c>
    </row>
    <row r="235" spans="1:7">
      <c r="A235" t="s">
        <v>4775</v>
      </c>
      <c r="B235" t="s">
        <v>4776</v>
      </c>
      <c r="C235" t="s">
        <v>4777</v>
      </c>
      <c r="D235" t="s">
        <v>4778</v>
      </c>
      <c r="E235" t="s">
        <v>4449</v>
      </c>
      <c r="F235">
        <v>858</v>
      </c>
      <c r="G235" t="s">
        <v>4450</v>
      </c>
    </row>
    <row r="236" spans="1:7">
      <c r="A236" t="s">
        <v>4779</v>
      </c>
      <c r="B236" t="s">
        <v>4780</v>
      </c>
      <c r="C236" t="s">
        <v>4781</v>
      </c>
      <c r="D236" t="s">
        <v>4782</v>
      </c>
      <c r="E236" t="s">
        <v>4455</v>
      </c>
      <c r="F236">
        <v>860</v>
      </c>
      <c r="G236" t="s">
        <v>4456</v>
      </c>
    </row>
    <row r="237" spans="1:7">
      <c r="A237" t="s">
        <v>4783</v>
      </c>
      <c r="B237" t="s">
        <v>4784</v>
      </c>
      <c r="C237" t="s">
        <v>4785</v>
      </c>
      <c r="D237" t="s">
        <v>4786</v>
      </c>
      <c r="E237" t="s">
        <v>4473</v>
      </c>
      <c r="F237">
        <v>548</v>
      </c>
      <c r="G237" t="s">
        <v>4474</v>
      </c>
    </row>
    <row r="238" spans="1:7">
      <c r="A238" t="s">
        <v>4787</v>
      </c>
      <c r="B238" t="s">
        <v>4788</v>
      </c>
      <c r="C238" t="s">
        <v>4789</v>
      </c>
      <c r="D238" t="s">
        <v>4790</v>
      </c>
      <c r="E238" t="s">
        <v>3269</v>
      </c>
      <c r="F238">
        <v>978</v>
      </c>
      <c r="G238" t="s">
        <v>3270</v>
      </c>
    </row>
    <row r="239" spans="1:7">
      <c r="A239" t="s">
        <v>4791</v>
      </c>
      <c r="B239" t="s">
        <v>4792</v>
      </c>
      <c r="C239" t="s">
        <v>4793</v>
      </c>
      <c r="D239" t="s">
        <v>4794</v>
      </c>
      <c r="E239" t="s">
        <v>4461</v>
      </c>
      <c r="F239">
        <v>937</v>
      </c>
      <c r="G239" t="s">
        <v>4462</v>
      </c>
    </row>
    <row r="240" spans="1:7">
      <c r="A240" t="s">
        <v>4795</v>
      </c>
      <c r="B240" t="s">
        <v>4796</v>
      </c>
      <c r="C240" t="s">
        <v>4797</v>
      </c>
      <c r="D240" t="s">
        <v>4798</v>
      </c>
      <c r="E240" t="s">
        <v>4467</v>
      </c>
      <c r="F240">
        <v>704</v>
      </c>
      <c r="G240" t="s">
        <v>4468</v>
      </c>
    </row>
    <row r="241" spans="1:7">
      <c r="A241" t="s">
        <v>4799</v>
      </c>
      <c r="B241" t="s">
        <v>4800</v>
      </c>
      <c r="C241" t="s">
        <v>4801</v>
      </c>
      <c r="D241" t="s">
        <v>4802</v>
      </c>
      <c r="E241" t="s">
        <v>93</v>
      </c>
      <c r="F241">
        <v>840</v>
      </c>
      <c r="G241" t="s">
        <v>3240</v>
      </c>
    </row>
    <row r="242" spans="1:7">
      <c r="A242" t="s">
        <v>4803</v>
      </c>
      <c r="B242" t="s">
        <v>4804</v>
      </c>
      <c r="C242" t="s">
        <v>4805</v>
      </c>
      <c r="D242" t="s">
        <v>4806</v>
      </c>
    </row>
    <row r="243" spans="1:7">
      <c r="A243" t="s">
        <v>4807</v>
      </c>
      <c r="B243" t="s">
        <v>4808</v>
      </c>
      <c r="C243" t="s">
        <v>4809</v>
      </c>
      <c r="D243" t="s">
        <v>4810</v>
      </c>
    </row>
    <row r="244" spans="1:7">
      <c r="A244" t="s">
        <v>4811</v>
      </c>
      <c r="B244" t="s">
        <v>4812</v>
      </c>
      <c r="C244" t="s">
        <v>4813</v>
      </c>
      <c r="D244" t="s">
        <v>4814</v>
      </c>
      <c r="E244" t="s">
        <v>4497</v>
      </c>
      <c r="F244">
        <v>886</v>
      </c>
      <c r="G244" t="s">
        <v>4498</v>
      </c>
    </row>
    <row r="245" spans="1:7">
      <c r="A245" t="s">
        <v>4815</v>
      </c>
      <c r="B245" t="s">
        <v>4816</v>
      </c>
      <c r="C245" t="s">
        <v>4817</v>
      </c>
      <c r="D245" t="s">
        <v>4818</v>
      </c>
      <c r="E245" t="s">
        <v>4509</v>
      </c>
      <c r="F245">
        <v>967</v>
      </c>
      <c r="G245" t="s">
        <v>4510</v>
      </c>
    </row>
    <row r="246" spans="1:7">
      <c r="A246" t="s">
        <v>4819</v>
      </c>
      <c r="B246" t="s">
        <v>4820</v>
      </c>
      <c r="C246" t="s">
        <v>4821</v>
      </c>
      <c r="D246" t="s">
        <v>4822</v>
      </c>
      <c r="E246" t="s">
        <v>93</v>
      </c>
      <c r="F246">
        <v>840</v>
      </c>
      <c r="G246" t="s">
        <v>3240</v>
      </c>
    </row>
  </sheetData>
  <sheetProtection algorithmName="SHA-512" hashValue="KsGQbbJaYDfHqjUK3u849ofc/8y4lfEtIaWlAO0wWiH/ZlFX2+71tVooEiMXi2lDAnCD5vI1SvgPCN0bS63yHg==" saltValue="eO7iSoI3jRZHk08d5ZnZ+g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DA85FB-57D5-4A9F-A904-DAE491709832}"/>
</file>

<file path=customXml/itemProps2.xml><?xml version="1.0" encoding="utf-8"?>
<ds:datastoreItem xmlns:ds="http://schemas.openxmlformats.org/officeDocument/2006/customXml" ds:itemID="{2EB73A9A-A04F-41FF-96F9-A7BAA5B16ED1}"/>
</file>

<file path=customXml/itemProps3.xml><?xml version="1.0" encoding="utf-8"?>
<ds:datastoreItem xmlns:ds="http://schemas.openxmlformats.org/officeDocument/2006/customXml" ds:itemID="{729A9D31-7771-49B0-8491-4A67ACF0DD26}"/>
</file>

<file path=customXml/itemProps4.xml><?xml version="1.0" encoding="utf-8"?>
<ds:datastoreItem xmlns:ds="http://schemas.openxmlformats.org/officeDocument/2006/customXml" ds:itemID="{D54F90D9-6E1E-43EA-AB01-9921EA13EC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EITI International Secretariat</dc:creator>
  <cp:keywords/>
  <dc:description/>
  <cp:lastModifiedBy>Olesia Nekhoroshko</cp:lastModifiedBy>
  <cp:revision/>
  <dcterms:created xsi:type="dcterms:W3CDTF">2018-04-20T09:16:43Z</dcterms:created>
  <dcterms:modified xsi:type="dcterms:W3CDTF">2024-03-07T14:19:48Z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