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Suriname\"/>
    </mc:Choice>
  </mc:AlternateContent>
  <xr:revisionPtr revIDLastSave="0" documentId="13_ncr:1_{8C1AA9AF-CA86-4961-96C8-48359184610C}" xr6:coauthVersionLast="45" xr6:coauthVersionMax="45" xr10:uidLastSave="{00000000-0000-0000-0000-000000000000}"/>
  <bookViews>
    <workbookView xWindow="-120" yWindow="-120" windowWidth="29040" windowHeight="15840"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1" i="10" l="1"/>
  <c r="P11" i="10"/>
  <c r="O11" i="10"/>
  <c r="G86" i="10" l="1"/>
  <c r="G61" i="10" l="1"/>
  <c r="L16" i="10"/>
  <c r="M11" i="10" l="1"/>
  <c r="H47" i="10" l="1"/>
  <c r="H49" i="10"/>
  <c r="H51" i="10"/>
  <c r="H52" i="10"/>
  <c r="H53" i="10"/>
  <c r="H54" i="10"/>
  <c r="H14" i="10" l="1"/>
  <c r="H16" i="10"/>
  <c r="H17" i="10"/>
  <c r="H18" i="10"/>
  <c r="H28" i="10"/>
  <c r="H27" i="10"/>
  <c r="H43" i="10"/>
  <c r="N11" i="10"/>
  <c r="H23" i="10"/>
  <c r="L11" i="10"/>
  <c r="K11" i="10" l="1"/>
  <c r="J11" i="10"/>
  <c r="H38" i="10"/>
  <c r="I11" i="10"/>
  <c r="C120" i="10" l="1"/>
  <c r="C119" i="10"/>
  <c r="H20" i="10" l="1"/>
  <c r="H21" i="10"/>
  <c r="H24" i="10"/>
  <c r="H25" i="10"/>
  <c r="H29" i="10"/>
  <c r="H33" i="10"/>
  <c r="H39" i="10"/>
  <c r="H40" i="10"/>
  <c r="H44" i="10"/>
  <c r="H46" i="10"/>
  <c r="H61" i="10" l="1"/>
</calcChain>
</file>

<file path=xl/sharedStrings.xml><?xml version="1.0" encoding="utf-8"?>
<sst xmlns="http://schemas.openxmlformats.org/spreadsheetml/2006/main" count="465" uniqueCount="343">
  <si>
    <t>Other revenue</t>
  </si>
  <si>
    <t>Commodities</t>
  </si>
  <si>
    <t>Name of revenue stream in country</t>
  </si>
  <si>
    <t>Subtotals</t>
  </si>
  <si>
    <t>Legal name</t>
  </si>
  <si>
    <t>Identification #</t>
  </si>
  <si>
    <t>Start Date</t>
  </si>
  <si>
    <t>End Date</t>
  </si>
  <si>
    <t>Oil</t>
  </si>
  <si>
    <t>Gas</t>
  </si>
  <si>
    <t>Mining</t>
  </si>
  <si>
    <t>Other</t>
  </si>
  <si>
    <t>&lt;text&gt;</t>
  </si>
  <si>
    <t>&lt;URL&gt;</t>
  </si>
  <si>
    <t>Other file, link</t>
  </si>
  <si>
    <t>&lt;number&gt;</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</si>
  <si>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</si>
  <si>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</si>
  <si>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</si>
  <si>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</si>
  <si>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</si>
  <si>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</si>
  <si>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</si>
  <si>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</si>
  <si>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</si>
  <si>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</si>
  <si>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</si>
  <si>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</si>
  <si>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</si>
  <si>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</si>
  <si>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</si>
  <si>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</si>
  <si>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</si>
  <si>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</si>
  <si>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</si>
  <si>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</si>
  <si>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</si>
  <si>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</si>
  <si>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</si>
  <si>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</si>
  <si>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</si>
  <si>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</si>
  <si>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</si>
  <si>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</si>
  <si>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</si>
  <si>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</si>
  <si>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</si>
  <si>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</si>
  <si>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</si>
  <si>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</si>
  <si>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</si>
  <si>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</si>
  <si>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</si>
  <si>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</si>
  <si>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</si>
  <si>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</si>
  <si>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</si>
  <si>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</si>
  <si>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</si>
  <si>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</si>
  <si>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</si>
  <si>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</si>
  <si>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</si>
  <si>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</si>
  <si>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</si>
  <si>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</si>
  <si>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</si>
  <si>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</si>
  <si>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</si>
  <si>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</si>
  <si>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</si>
  <si>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</si>
  <si>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</si>
  <si>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</si>
  <si>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</si>
  <si>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</si>
  <si>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</si>
  <si>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</si>
  <si>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</si>
  <si>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</si>
  <si>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</si>
  <si>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</si>
  <si>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</si>
  <si>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</si>
  <si>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</si>
  <si>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</si>
  <si>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</si>
  <si>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</si>
  <si>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</si>
  <si>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</si>
  <si>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</si>
  <si>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</si>
  <si>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</si>
  <si>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</si>
  <si>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</si>
  <si>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</si>
  <si>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</si>
  <si>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</si>
  <si>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</si>
  <si>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</si>
  <si>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</si>
  <si>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</si>
  <si>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</si>
  <si>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</si>
  <si>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</si>
  <si>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</si>
  <si>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</si>
  <si>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</si>
  <si>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</si>
  <si>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</si>
  <si>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</si>
  <si>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</si>
  <si>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</si>
  <si>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</si>
  <si>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</si>
  <si>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</si>
  <si>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</si>
  <si>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</si>
  <si>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</si>
  <si>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</si>
  <si>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</si>
  <si>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</si>
  <si>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</si>
  <si>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</si>
  <si>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</si>
  <si>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</si>
  <si>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</si>
  <si>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</si>
  <si>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</si>
  <si>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</si>
  <si>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</si>
  <si>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</si>
  <si>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&lt;URL, or reference to section in EITI Report&gt;</t>
  </si>
  <si>
    <t>Publicly available registry of contracts</t>
  </si>
  <si>
    <t>&lt;name of document&gt;</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</si>
  <si>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</si>
  <si>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</si>
  <si>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</si>
  <si>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</si>
  <si>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</si>
  <si>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</si>
  <si>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</si>
  <si>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</si>
  <si>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</si>
  <si>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</si>
  <si>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</si>
  <si>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</si>
  <si>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</si>
  <si>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</si>
  <si>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</si>
  <si>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</si>
  <si>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</si>
  <si>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</si>
  <si>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</si>
  <si>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</si>
  <si>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</si>
  <si>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</si>
  <si>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</si>
  <si>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</si>
  <si>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</si>
  <si>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</si>
  <si>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</si>
  <si>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</si>
  <si>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</si>
  <si>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</si>
  <si>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</si>
  <si>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</si>
  <si>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</si>
  <si>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</si>
  <si>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</si>
  <si>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</si>
  <si>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</si>
  <si>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</si>
  <si>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</si>
  <si>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</si>
  <si>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</si>
  <si>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</si>
  <si>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</si>
  <si>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</si>
  <si>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</si>
  <si>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</si>
  <si>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</si>
  <si>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</si>
  <si>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</si>
  <si>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</si>
  <si>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</si>
  <si>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</si>
  <si>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</si>
  <si>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</si>
  <si>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</si>
  <si>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</si>
  <si>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</si>
  <si>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</si>
  <si>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</si>
  <si>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</si>
  <si>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1415E3</t>
  </si>
  <si>
    <t>Sm3</t>
  </si>
  <si>
    <t>Sm3 o.e.</t>
  </si>
  <si>
    <t>Sector</t>
  </si>
  <si>
    <t>Conversion rate utilised.  USD 1 =</t>
  </si>
  <si>
    <t>GFS codes</t>
  </si>
  <si>
    <t>GFS Descriptions</t>
  </si>
  <si>
    <t>data@eiti.org.</t>
  </si>
  <si>
    <t>Disaggregation of Data</t>
  </si>
  <si>
    <t>Gold, volume</t>
  </si>
  <si>
    <t>Oil, value</t>
  </si>
  <si>
    <t>Gas, value</t>
  </si>
  <si>
    <t>Gold,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</si>
  <si>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</si>
  <si>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</si>
  <si>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</si>
  <si>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</si>
  <si>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</si>
  <si>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</si>
  <si>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</si>
  <si>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</si>
  <si>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</si>
  <si>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</si>
  <si>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</si>
  <si>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</si>
  <si>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</si>
  <si>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</si>
  <si>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</si>
  <si>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</si>
  <si>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</si>
  <si>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</si>
  <si>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</si>
  <si>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</si>
  <si>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</si>
  <si>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</si>
  <si>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</si>
  <si>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</si>
  <si>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</si>
  <si>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</si>
  <si>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</si>
  <si>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</si>
  <si>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Yes</t>
  </si>
  <si>
    <t>Not applicable</t>
  </si>
  <si>
    <t>SRD</t>
  </si>
  <si>
    <t>R. Ferrier</t>
  </si>
  <si>
    <t>robin.ferrier@bdo.sr</t>
  </si>
  <si>
    <t>oz</t>
  </si>
  <si>
    <t>USD</t>
  </si>
  <si>
    <t>Barrels</t>
  </si>
  <si>
    <t xml:space="preserve">https://geologymining-sr.maps.arcgis.com/home/index.html) </t>
  </si>
  <si>
    <t xml:space="preserve">See Section 5.4.3 and Section 3.4 for production of gold of by large companies. </t>
  </si>
  <si>
    <t>Section 5.4.3. table 5.12 for partially production data of small and medium size gold mining companies</t>
  </si>
  <si>
    <t>MOF</t>
  </si>
  <si>
    <t>Turn over tax</t>
  </si>
  <si>
    <t>Not included</t>
  </si>
  <si>
    <t>Included partially reconciled</t>
  </si>
  <si>
    <t>Wage tax</t>
  </si>
  <si>
    <t>MOF/ Tax Authority</t>
  </si>
  <si>
    <t>application fee</t>
  </si>
  <si>
    <t>MONR--&gt; MOF</t>
  </si>
  <si>
    <t>Dividend</t>
  </si>
  <si>
    <t>Custom duties</t>
  </si>
  <si>
    <t>Statistic and consent rights</t>
  </si>
  <si>
    <t>Exploration/Exploitation fee</t>
  </si>
  <si>
    <t>Royalty fee</t>
  </si>
  <si>
    <t>(Corporate) Income Tax</t>
  </si>
  <si>
    <t>57141</t>
  </si>
  <si>
    <t>Tax number</t>
  </si>
  <si>
    <t>CC&amp;I</t>
  </si>
  <si>
    <t>50459953</t>
  </si>
  <si>
    <t>60396</t>
  </si>
  <si>
    <t>15741</t>
  </si>
  <si>
    <t xml:space="preserve">2016 average month USD rate </t>
  </si>
  <si>
    <t>17176</t>
  </si>
  <si>
    <t>03881</t>
  </si>
  <si>
    <t>Wealth tax (vermogensbelasting)*</t>
  </si>
  <si>
    <t>Rental value tax ( huurwaarde belasting)*</t>
  </si>
  <si>
    <t>37120</t>
  </si>
  <si>
    <t>Payments based on Energy agreements</t>
  </si>
  <si>
    <t>Payments based on a letter of agreement regarding NV1 (SOE)</t>
  </si>
  <si>
    <t>SHMR*</t>
  </si>
  <si>
    <t>Forestry, Watermining not identified as such; Buidling materials and other ores not included based on materiality tresshold.</t>
  </si>
  <si>
    <t>https://statistics-suriname.org/statistieken-en-publicaties/)</t>
  </si>
  <si>
    <t>www.gov.sr/ministerie-van-financiën/data.aspx/ Chapter 3 table 3.11 -page 70</t>
  </si>
  <si>
    <t>Ch 5/paragraph 5.4.3 and Ch 3/3.4 EITI 2016 /https://www.staatsolie.com/media/34813/annual_repport_staatsolie_2016</t>
  </si>
  <si>
    <t>no data available of the production of all the small companies and if so it moght not be complete/reliable</t>
  </si>
  <si>
    <t> http://seiti.org/     www.seiti.org.</t>
  </si>
  <si>
    <t>Report and appendices</t>
  </si>
  <si>
    <t>The completeness of the overview in the map is not veriable with a documented overview of all issued licenses for the several types of Mining Rights</t>
  </si>
  <si>
    <r>
      <t>Ch 5 / par</t>
    </r>
    <r>
      <rPr>
        <sz val="10"/>
        <color theme="1"/>
        <rFont val="Calibri"/>
        <family val="2"/>
      </rPr>
      <t>§</t>
    </r>
    <r>
      <rPr>
        <sz val="8.5"/>
        <color theme="1"/>
        <rFont val="Calibri"/>
        <family val="2"/>
      </rPr>
      <t xml:space="preserve"> 5.3 </t>
    </r>
    <r>
      <rPr>
        <sz val="10"/>
        <color theme="1"/>
        <rFont val="Calibri"/>
        <family val="2"/>
        <scheme val="minor"/>
      </rPr>
      <t>SEITI report 2016</t>
    </r>
  </si>
  <si>
    <t>Partially</t>
  </si>
  <si>
    <t>See link GMD, there are several maps</t>
  </si>
  <si>
    <t>No listed register available, but maps in which the license holders are marked as well the related consession areas and GMD license numbers</t>
  </si>
  <si>
    <r>
      <t>Ch 3/</t>
    </r>
    <r>
      <rPr>
        <sz val="10"/>
        <color theme="1"/>
        <rFont val="Calibri"/>
        <family val="2"/>
      </rPr>
      <t>§</t>
    </r>
    <r>
      <rPr>
        <sz val="8.5"/>
        <color theme="1"/>
        <rFont val="Calibri"/>
        <family val="2"/>
      </rPr>
      <t xml:space="preserve"> 3.2.3 and 3.2.4 and Ch5/§5.3</t>
    </r>
  </si>
  <si>
    <r>
      <t>Ch5/</t>
    </r>
    <r>
      <rPr>
        <sz val="10"/>
        <color theme="1"/>
        <rFont val="Calibri"/>
        <family val="2"/>
      </rPr>
      <t>§</t>
    </r>
    <r>
      <rPr>
        <sz val="8.5"/>
        <color theme="1"/>
        <rFont val="Calibri"/>
        <family val="2"/>
      </rPr>
      <t xml:space="preserve"> 5.4.1.</t>
    </r>
  </si>
  <si>
    <t xml:space="preserve">No sale of share in production or sales collected in kind. There are royalty fees  in-kind  received of gold production from Rosebel Gold Mines and reported by Grassalco on behalf of Government. </t>
  </si>
  <si>
    <t>The sales in 2016 regarded the sale In 2016 of the in-kind payment in gold and silver  of the first 3 quarters and the quantity available per January1, 2016</t>
  </si>
  <si>
    <r>
      <t>gold  see CH 5/</t>
    </r>
    <r>
      <rPr>
        <sz val="10"/>
        <color theme="1"/>
        <rFont val="Calibri"/>
        <family val="2"/>
      </rPr>
      <t>§</t>
    </r>
    <r>
      <rPr>
        <sz val="8.5"/>
        <color theme="1"/>
        <rFont val="Calibri"/>
        <family val="2"/>
      </rPr>
      <t xml:space="preserve"> 5.2 page 97</t>
    </r>
  </si>
  <si>
    <t>silver see CH 5/§ 5.2 page 97</t>
  </si>
  <si>
    <t>CH 5/§ 5.2 page 97</t>
  </si>
  <si>
    <t>Ch 5/§ 5.4.5 page 105 and 106</t>
  </si>
  <si>
    <r>
      <t xml:space="preserve">Ch 3/ </t>
    </r>
    <r>
      <rPr>
        <sz val="10"/>
        <color theme="1"/>
        <rFont val="Calibri"/>
        <family val="2"/>
      </rPr>
      <t>§</t>
    </r>
    <r>
      <rPr>
        <sz val="8.5"/>
        <color theme="1"/>
        <rFont val="Calibri"/>
        <family val="2"/>
      </rPr>
      <t xml:space="preserve">  3.8.2  and </t>
    </r>
    <r>
      <rPr>
        <sz val="10"/>
        <color theme="1"/>
        <rFont val="Calibri"/>
        <family val="2"/>
      </rPr>
      <t>§3.9.2 and Ch 5/§5.4.5</t>
    </r>
  </si>
  <si>
    <r>
      <t>social expenditures are not made to the government directly but to the communities. Based on the 1st amendment of the Mineral Agreement 1994  contribtion in-kind made to SEMiF (see Ch 3/</t>
    </r>
    <r>
      <rPr>
        <b/>
        <sz val="10"/>
        <color rgb="FF3F3F3F"/>
        <rFont val="Calibri"/>
        <family val="2"/>
      </rPr>
      <t>§</t>
    </r>
    <r>
      <rPr>
        <b/>
        <i/>
        <sz val="8.5"/>
        <color rgb="FF3F3F3F"/>
        <rFont val="Calibri"/>
        <family val="2"/>
      </rPr>
      <t xml:space="preserve"> 3.8.2)</t>
    </r>
  </si>
  <si>
    <t>www.gov.sr/ministerie-van-financiën/data.aspx/ Chapter 3 table 3.11 -page 70 and § 3.8.1</t>
  </si>
  <si>
    <t>[2]</t>
  </si>
  <si>
    <t>[4]</t>
  </si>
  <si>
    <t>Regarding the royalty fee in-kind we referred to chapter 4 and 5 of the SEITI 2016 report.</t>
  </si>
  <si>
    <t>BDO Assurance N.V.</t>
  </si>
  <si>
    <t xml:space="preserve">The revenues, as far as received, are recorded in the government budget, but no policy of specific sector based distribtion of  recorded revenues </t>
  </si>
  <si>
    <t>This site exposes the licenses issued for the mining industry in a map and nota as a data register</t>
  </si>
  <si>
    <t xml:space="preserve">In the revenues received in 2016 from the E.I. amounted SRD 566 million and made publicy, revenues are incorporated which are not reported as payments by the companies involved in the EITI reporting. Revenues due to royalty fee paid by gold exporters, for an amount of SRD 93,081 thousand, were reported separatly in the SEITI 2016 report. </t>
  </si>
  <si>
    <t>As explained  by MOF during the reconcilitation phase there are also other revenues from extractive industries included in the SRD 566 million that are not part of the SEITI-2016 report.</t>
  </si>
  <si>
    <t xml:space="preserve">These in-kind payments are transferred by RGM to Grassalco. Due to an arrangement between Government and Grassalco, the Government has a 80% share and these in-kind payments were reported. </t>
  </si>
  <si>
    <t>Until now the Government did not keep records of these  in-kind payments, only  of the revenues of  the sale of the gold stocks.</t>
  </si>
  <si>
    <t xml:space="preserve">For the reconciliation of the quantity reported by RGM with the quantity received by Grassalco on behalf of the government and itself we initially followed these in-kind streams. </t>
  </si>
  <si>
    <t>The revenues of sales of the gold stock are based on a decision to sell the payments in-kind. In a timely matter these decisions might not take place in the same period/year as the payment in-kind were made and received. A narrative is provided  in chapter5/§ 5.2 of SEITI 2016 report.</t>
  </si>
  <si>
    <t>not available and not required by law</t>
  </si>
  <si>
    <t>In  cases were companies did not report a payment but the government did, these might be due to incorrect codings of the payments by the government</t>
  </si>
  <si>
    <t>Ministry of Finance, Ministry of Natural Resources</t>
  </si>
  <si>
    <t>Tables Government Finance Statistics 2016</t>
  </si>
  <si>
    <t>http://finance.gov.sr/media/1042/sme-gfs-2016_en.pdf</t>
  </si>
  <si>
    <t>Not available</t>
  </si>
  <si>
    <t>OIL licenses are not publicy available at GMD, but the state owned Oil Company 'Saatsolie'  keeps as an agent of the State records of licenses granted to the SOE and the blocks/area assigned  by them with the IOCs. See Ch 3/ figure 3.13 in EITI report 2016</t>
  </si>
  <si>
    <t>2016 EITI Report</t>
  </si>
  <si>
    <t>Silver</t>
  </si>
  <si>
    <t>417 170 oz= 13,03656</t>
  </si>
  <si>
    <t>from RGM and NS</t>
  </si>
  <si>
    <t>Page 63-64 in the 2016 EITI Report</t>
  </si>
  <si>
    <t>Page 69 in the 2016 EITI Report</t>
  </si>
  <si>
    <t>No justification of the non-applicability could be found</t>
  </si>
  <si>
    <t>CSR expenditures to communities. 2 765 000 USD+ 2 763 000 SRD= 17068345+ 2763000= 19 831 345 SRD</t>
  </si>
  <si>
    <t>Grassalco</t>
  </si>
  <si>
    <t>Gold</t>
  </si>
  <si>
    <t>https://www.imf.org/en/Publications/CR/Issues/2018/12/20/Suriname-2018-Article-IV-Consultation-Press-Release-Staff-Report-and-Statement-by-the-46487</t>
  </si>
  <si>
    <t>Included not reconciled</t>
  </si>
  <si>
    <t>This regards crude oil 5 913 595 = 940188,082 Sm3</t>
  </si>
  <si>
    <t>current prices</t>
  </si>
  <si>
    <t>Mining royalties/exporters</t>
  </si>
  <si>
    <t>Royalty fee Grassalco</t>
  </si>
  <si>
    <t>Staatsolie Maatschappij Suriname NV</t>
  </si>
  <si>
    <t xml:space="preserve">NV Grassalco </t>
  </si>
  <si>
    <t>Kosmos Energy Suriname</t>
  </si>
  <si>
    <t>Petronas Suriname E &amp; P B.V.</t>
  </si>
  <si>
    <t>Tullow Suriname B.V.</t>
  </si>
  <si>
    <t>Rosebel Gold Mines N.V.</t>
  </si>
  <si>
    <t>Newmont Suriname LLC</t>
  </si>
  <si>
    <t>Staatsolie Maatschappij Suriname NV, Kosmos Energy Suriname, Petronas Suriname E&amp;P BV, Tullow Oil BV, Rosebel Gold Mines NV, New Mont Suriname LLC, NV Grassalco,.
A collective of 15 associates of the foundation of mining right holders (SHMR) respresenting small and medium size companies, but not reconciled</t>
  </si>
  <si>
    <t>Suriname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</si>
</sst>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yyyy\-mm\-dd;@"/>
    <numFmt numFmtId="165" formatCode="_-* #,##0_-;\-* #,##0_-;_-* &quot;-&quot;??_-;_-@_-"/>
    <numFmt numFmtId="166" formatCode="_-* #,##0_-;[Red]\-* #,##0_-;_-* &quot;-&quot;??_-;_-@_-"/>
    <numFmt numFmtId="167" formatCode="_(* #,##0_);_(* \(#,##0\);_(* &quot;-&quot;??_);_(@_)"/>
    <numFmt numFmtId="168" formatCode="_-* #,##0.000_-;\-* #,##0.000_-;_-* &quot;-&quot;??_-;_-@_-"/>
  </numFmts>
  <fonts count="54">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b/>
      <i/>
      <u/>
      <sz val="12"/>
      <color theme="10"/>
      <name val="Calibri"/>
      <family val="2"/>
      <scheme val="minor"/>
    </font>
    <font>
      <sz val="12"/>
      <color rgb="FF0070C0"/>
      <name val="Calibri"/>
      <family val="2"/>
    </font>
    <font>
      <i/>
      <sz val="12"/>
      <color rgb="FF0070C0"/>
      <name val="Calibri"/>
      <family val="2"/>
    </font>
    <font>
      <sz val="10"/>
      <name val="Calibri"/>
      <family val="2"/>
      <scheme val="minor"/>
    </font>
    <font>
      <i/>
      <u/>
      <sz val="10"/>
      <name val="Calibri"/>
      <family val="2"/>
      <scheme val="minor"/>
    </font>
    <font>
      <b/>
      <i/>
      <sz val="10"/>
      <name val="Calibri"/>
      <family val="2"/>
      <scheme val="minor"/>
    </font>
    <font>
      <sz val="10"/>
      <color theme="1"/>
      <name val="Calibri"/>
      <family val="2"/>
    </font>
    <font>
      <sz val="8.5"/>
      <color theme="1"/>
      <name val="Calibri"/>
      <family val="2"/>
    </font>
    <font>
      <b/>
      <sz val="10"/>
      <color rgb="FF3F3F3F"/>
      <name val="Calibri"/>
      <family val="2"/>
    </font>
    <font>
      <b/>
      <i/>
      <sz val="8.5"/>
      <color rgb="FF3F3F3F"/>
      <name val="Calibri"/>
      <family val="2"/>
    </font>
    <font>
      <sz val="12"/>
      <name val="Calibri"/>
      <family val="2"/>
    </font>
    <font>
      <u/>
      <sz val="10"/>
      <color theme="10"/>
      <name val="Calibri"/>
      <family val="2"/>
      <scheme val="minor"/>
    </font>
    <font>
      <b/>
      <i/>
      <sz val="12"/>
      <color theme="1"/>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3">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4"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2" borderId="16"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cellStyleXfs>
  <cellXfs count="237">
    <xf numFmtId="0" fontId="0" fillId="0" borderId="0" xfId="0"/>
    <xf numFmtId="0" fontId="2" fillId="0" borderId="0" xfId="0" applyFont="1" applyBorder="1" applyAlignment="1">
      <alignment vertical="center" wrapText="1"/>
    </xf>
    <xf numFmtId="0" fontId="2" fillId="0" borderId="6" xfId="0" applyFont="1" applyBorder="1" applyAlignment="1">
      <alignment vertical="center" wrapText="1"/>
    </xf>
    <xf numFmtId="0" fontId="4" fillId="0" borderId="6" xfId="0" applyFont="1" applyBorder="1" applyAlignment="1">
      <alignment vertical="center" wrapText="1"/>
    </xf>
    <xf numFmtId="0" fontId="11" fillId="0" borderId="0" xfId="0" applyFont="1" applyAlignment="1">
      <alignment horizontal="left" vertical="center" wrapText="1"/>
    </xf>
    <xf numFmtId="0" fontId="11" fillId="0" borderId="0" xfId="0" applyFont="1" applyAlignment="1">
      <alignment horizontal="left" vertical="center"/>
    </xf>
    <xf numFmtId="0" fontId="20"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9" xfId="0" applyFont="1" applyBorder="1" applyAlignment="1">
      <alignment vertical="center" wrapText="1"/>
    </xf>
    <xf numFmtId="0" fontId="3" fillId="0" borderId="7" xfId="0" applyFont="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8"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3" xfId="0" applyFont="1" applyFill="1" applyBorder="1" applyAlignment="1">
      <alignment vertical="center" wrapText="1"/>
    </xf>
    <xf numFmtId="3" fontId="2" fillId="0" borderId="6"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7"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0" fillId="12" borderId="17"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18"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7" fillId="0" borderId="0" xfId="0" applyFont="1" applyAlignment="1">
      <alignment vertical="center"/>
    </xf>
    <xf numFmtId="0" fontId="11" fillId="0" borderId="11" xfId="0" applyFont="1" applyBorder="1" applyAlignment="1">
      <alignment vertical="center"/>
    </xf>
    <xf numFmtId="0" fontId="11" fillId="0" borderId="3" xfId="0" applyFont="1" applyBorder="1" applyAlignment="1">
      <alignment vertical="center"/>
    </xf>
    <xf numFmtId="0" fontId="11" fillId="0" borderId="0" xfId="0" applyFont="1" applyAlignment="1">
      <alignment vertical="center"/>
    </xf>
    <xf numFmtId="0" fontId="11" fillId="0" borderId="8"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1" fillId="0" borderId="0" xfId="128" applyFont="1" applyAlignment="1">
      <alignment vertical="center"/>
    </xf>
    <xf numFmtId="164" fontId="11" fillId="3" borderId="21" xfId="0" applyNumberFormat="1" applyFont="1" applyFill="1" applyBorder="1" applyAlignment="1">
      <alignment horizontal="left" vertical="center" wrapText="1"/>
    </xf>
    <xf numFmtId="0" fontId="32" fillId="0" borderId="0" xfId="0" applyFont="1" applyBorder="1" applyAlignment="1">
      <alignment vertical="center"/>
    </xf>
    <xf numFmtId="164" fontId="11" fillId="3" borderId="23" xfId="0" applyNumberFormat="1" applyFont="1" applyFill="1" applyBorder="1" applyAlignment="1">
      <alignment horizontal="left" vertical="center" wrapText="1"/>
    </xf>
    <xf numFmtId="0" fontId="33" fillId="0" borderId="0" xfId="0" applyFont="1" applyBorder="1" applyAlignment="1">
      <alignment vertical="center"/>
    </xf>
    <xf numFmtId="0" fontId="14" fillId="0" borderId="11" xfId="0" applyFont="1" applyBorder="1" applyAlignment="1">
      <alignment vertical="center"/>
    </xf>
    <xf numFmtId="164" fontId="11" fillId="10" borderId="23" xfId="0" applyNumberFormat="1" applyFont="1" applyFill="1" applyBorder="1" applyAlignment="1">
      <alignment horizontal="left" vertical="center" wrapText="1"/>
    </xf>
    <xf numFmtId="0" fontId="11" fillId="4" borderId="23" xfId="0" applyFont="1" applyFill="1" applyBorder="1" applyAlignment="1">
      <alignment horizontal="left" vertical="center" wrapText="1"/>
    </xf>
    <xf numFmtId="0" fontId="15" fillId="0" borderId="3" xfId="0" applyFont="1" applyBorder="1" applyAlignment="1">
      <alignment vertical="center"/>
    </xf>
    <xf numFmtId="0" fontId="15" fillId="0" borderId="11" xfId="0" applyFont="1" applyBorder="1" applyAlignment="1">
      <alignment vertical="center"/>
    </xf>
    <xf numFmtId="0" fontId="15" fillId="0" borderId="0" xfId="0" applyFont="1" applyAlignment="1">
      <alignment vertical="center"/>
    </xf>
    <xf numFmtId="0" fontId="14" fillId="0" borderId="8"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2" fillId="0" borderId="8" xfId="0" applyFont="1" applyBorder="1" applyAlignment="1">
      <alignment vertical="center"/>
    </xf>
    <xf numFmtId="0" fontId="2" fillId="0" borderId="0" xfId="0" applyFont="1" applyAlignment="1">
      <alignment vertical="center"/>
    </xf>
    <xf numFmtId="0" fontId="2" fillId="0" borderId="3"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6" xfId="0" applyFont="1" applyBorder="1" applyAlignment="1">
      <alignment vertical="center"/>
    </xf>
    <xf numFmtId="0" fontId="26" fillId="0" borderId="0" xfId="0" applyFont="1" applyAlignment="1">
      <alignment vertical="center"/>
    </xf>
    <xf numFmtId="0" fontId="3" fillId="0" borderId="1" xfId="0" applyFont="1" applyBorder="1" applyAlignment="1">
      <alignment horizontal="right" vertical="center" wrapText="1"/>
    </xf>
    <xf numFmtId="0" fontId="0" fillId="9" borderId="0" xfId="0" applyFill="1" applyBorder="1" applyAlignment="1">
      <alignment vertical="center" wrapText="1"/>
    </xf>
    <xf numFmtId="0" fontId="0" fillId="9" borderId="6" xfId="0" applyFill="1" applyBorder="1" applyAlignment="1">
      <alignment vertical="center" wrapText="1"/>
    </xf>
    <xf numFmtId="0" fontId="3" fillId="0" borderId="1" xfId="0" applyFont="1" applyBorder="1" applyAlignment="1">
      <alignment horizontal="right" vertical="center"/>
    </xf>
    <xf numFmtId="0" fontId="2" fillId="9" borderId="0" xfId="0" applyFont="1" applyFill="1" applyBorder="1" applyAlignment="1">
      <alignment vertical="center"/>
    </xf>
    <xf numFmtId="0" fontId="3" fillId="0" borderId="7" xfId="0" applyFont="1" applyBorder="1" applyAlignment="1">
      <alignment horizontal="right" vertical="center"/>
    </xf>
    <xf numFmtId="0" fontId="2" fillId="9" borderId="8" xfId="0" applyFont="1" applyFill="1" applyBorder="1" applyAlignment="1">
      <alignment vertical="center"/>
    </xf>
    <xf numFmtId="0" fontId="2" fillId="9" borderId="9" xfId="0" applyFont="1" applyFill="1" applyBorder="1" applyAlignment="1">
      <alignment vertical="center"/>
    </xf>
    <xf numFmtId="0" fontId="3" fillId="0" borderId="7" xfId="0" applyFont="1" applyBorder="1" applyAlignment="1">
      <alignment vertical="center"/>
    </xf>
    <xf numFmtId="3" fontId="10" fillId="0" borderId="8"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19" xfId="245" applyNumberFormat="1" applyFont="1" applyFill="1" applyBorder="1" applyAlignment="1">
      <alignment horizontal="left" vertical="center" wrapText="1"/>
    </xf>
    <xf numFmtId="165" fontId="11" fillId="3" borderId="22" xfId="245" applyNumberFormat="1" applyFont="1" applyFill="1" applyBorder="1" applyAlignment="1">
      <alignment horizontal="left" vertical="center" wrapText="1"/>
    </xf>
    <xf numFmtId="0" fontId="11" fillId="3" borderId="28" xfId="0" applyFont="1" applyFill="1" applyBorder="1" applyAlignment="1">
      <alignment horizontal="left" vertical="center" wrapText="1"/>
    </xf>
    <xf numFmtId="164" fontId="11" fillId="3" borderId="29" xfId="0" applyNumberFormat="1"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4" borderId="29" xfId="0" applyFont="1" applyFill="1" applyBorder="1" applyAlignment="1">
      <alignment horizontal="left" vertical="center" wrapText="1"/>
    </xf>
    <xf numFmtId="0" fontId="5" fillId="4" borderId="29" xfId="128" applyFill="1" applyBorder="1" applyAlignment="1">
      <alignment horizontal="left" vertical="center" wrapText="1"/>
    </xf>
    <xf numFmtId="165" fontId="11" fillId="3" borderId="29" xfId="245" applyNumberFormat="1" applyFont="1" applyFill="1" applyBorder="1" applyAlignment="1">
      <alignment horizontal="left" vertical="center" wrapText="1"/>
    </xf>
    <xf numFmtId="49" fontId="11" fillId="3" borderId="29" xfId="0" applyNumberFormat="1" applyFont="1" applyFill="1" applyBorder="1" applyAlignment="1">
      <alignment horizontal="left" vertical="center" wrapText="1"/>
    </xf>
    <xf numFmtId="0" fontId="5" fillId="4" borderId="23" xfId="128" applyFill="1" applyBorder="1" applyAlignment="1">
      <alignment horizontal="left" vertical="center" wrapText="1"/>
    </xf>
    <xf numFmtId="0" fontId="5" fillId="4" borderId="26" xfId="128" applyFill="1" applyBorder="1" applyAlignment="1">
      <alignment horizontal="left" vertical="center" wrapText="1"/>
    </xf>
    <xf numFmtId="165" fontId="11" fillId="3" borderId="24" xfId="245" applyNumberFormat="1" applyFont="1" applyFill="1" applyBorder="1" applyAlignment="1">
      <alignment horizontal="left" vertical="center" wrapText="1"/>
    </xf>
    <xf numFmtId="3" fontId="4" fillId="0" borderId="32" xfId="0" applyNumberFormat="1" applyFont="1" applyBorder="1" applyAlignment="1">
      <alignment vertical="center" wrapText="1"/>
    </xf>
    <xf numFmtId="0" fontId="26" fillId="0" borderId="1" xfId="0" applyFont="1" applyBorder="1" applyAlignment="1">
      <alignment vertical="center"/>
    </xf>
    <xf numFmtId="0" fontId="2" fillId="9" borderId="6" xfId="0" applyFont="1" applyFill="1" applyBorder="1" applyAlignment="1">
      <alignment vertical="center"/>
    </xf>
    <xf numFmtId="0" fontId="4" fillId="0" borderId="15" xfId="0" applyFont="1" applyBorder="1" applyAlignment="1">
      <alignment horizontal="right" vertical="center"/>
    </xf>
    <xf numFmtId="49" fontId="24" fillId="13" borderId="1" xfId="0" applyNumberFormat="1" applyFont="1" applyFill="1" applyBorder="1" applyAlignment="1">
      <alignment horizontal="left" vertical="center" wrapText="1"/>
    </xf>
    <xf numFmtId="166" fontId="2" fillId="0" borderId="0" xfId="245" applyNumberFormat="1" applyFont="1" applyBorder="1" applyAlignment="1">
      <alignment vertical="center"/>
    </xf>
    <xf numFmtId="49" fontId="25" fillId="13" borderId="1" xfId="0" applyNumberFormat="1" applyFont="1" applyFill="1" applyBorder="1" applyAlignment="1">
      <alignment horizontal="left" vertical="center" wrapText="1"/>
    </xf>
    <xf numFmtId="49" fontId="2" fillId="13" borderId="1" xfId="0" applyNumberFormat="1" applyFont="1" applyFill="1" applyBorder="1" applyAlignment="1">
      <alignment horizontal="left" vertical="center"/>
    </xf>
    <xf numFmtId="49" fontId="25" fillId="13" borderId="1" xfId="0" applyNumberFormat="1" applyFont="1" applyFill="1" applyBorder="1" applyAlignment="1">
      <alignment horizontal="left" vertical="center"/>
    </xf>
    <xf numFmtId="49" fontId="3" fillId="13" borderId="1" xfId="0" applyNumberFormat="1" applyFont="1" applyFill="1" applyBorder="1" applyAlignment="1">
      <alignment horizontal="left" vertical="center"/>
    </xf>
    <xf numFmtId="49" fontId="24" fillId="13" borderId="1" xfId="0" applyNumberFormat="1" applyFont="1" applyFill="1" applyBorder="1" applyAlignment="1">
      <alignment horizontal="left" vertical="center"/>
    </xf>
    <xf numFmtId="49" fontId="2" fillId="13" borderId="1" xfId="0" applyNumberFormat="1" applyFont="1" applyFill="1" applyBorder="1" applyAlignment="1">
      <alignment horizontal="left" vertical="center" wrapText="1"/>
    </xf>
    <xf numFmtId="0" fontId="34" fillId="0" borderId="0" xfId="0" applyFont="1" applyAlignment="1">
      <alignment vertical="center"/>
    </xf>
    <xf numFmtId="49" fontId="11" fillId="3" borderId="20" xfId="0" applyNumberFormat="1" applyFont="1" applyFill="1" applyBorder="1" applyAlignment="1">
      <alignment horizontal="left" vertical="center" wrapText="1"/>
    </xf>
    <xf numFmtId="49" fontId="11" fillId="3" borderId="12" xfId="0" applyNumberFormat="1" applyFont="1" applyFill="1" applyBorder="1" applyAlignment="1">
      <alignment horizontal="left" vertical="center" wrapText="1"/>
    </xf>
    <xf numFmtId="49" fontId="11" fillId="3" borderId="25" xfId="0" applyNumberFormat="1" applyFont="1" applyFill="1" applyBorder="1" applyAlignment="1">
      <alignment horizontal="left" vertical="center" wrapText="1"/>
    </xf>
    <xf numFmtId="0" fontId="5" fillId="3" borderId="23" xfId="128" applyFill="1" applyBorder="1" applyAlignment="1">
      <alignment horizontal="left" vertical="center" wrapText="1"/>
    </xf>
    <xf numFmtId="0" fontId="3" fillId="0" borderId="8" xfId="0" applyFont="1" applyBorder="1" applyAlignment="1">
      <alignment vertical="center"/>
    </xf>
    <xf numFmtId="49" fontId="24"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3" xfId="0" applyFont="1" applyBorder="1" applyAlignment="1">
      <alignment horizontal="left" vertical="center" wrapText="1"/>
    </xf>
    <xf numFmtId="0" fontId="5" fillId="3" borderId="29" xfId="128" applyFont="1" applyFill="1" applyBorder="1" applyAlignment="1">
      <alignment horizontal="left" vertical="center" wrapText="1"/>
    </xf>
    <xf numFmtId="164" fontId="11" fillId="3" borderId="12" xfId="0" applyNumberFormat="1" applyFont="1" applyFill="1" applyBorder="1" applyAlignment="1">
      <alignment horizontal="left" vertical="center" wrapText="1"/>
    </xf>
    <xf numFmtId="0" fontId="3" fillId="0" borderId="14" xfId="0" applyFont="1" applyBorder="1" applyAlignment="1">
      <alignment vertical="center" wrapText="1"/>
    </xf>
    <xf numFmtId="0" fontId="0" fillId="4" borderId="32" xfId="0" applyFill="1" applyBorder="1" applyAlignment="1">
      <alignment vertical="center" wrapText="1"/>
    </xf>
    <xf numFmtId="0" fontId="0" fillId="4" borderId="15" xfId="0" applyFill="1" applyBorder="1" applyAlignment="1">
      <alignment vertical="center" wrapText="1"/>
    </xf>
    <xf numFmtId="49" fontId="2" fillId="4" borderId="0" xfId="0" applyNumberFormat="1" applyFont="1" applyFill="1" applyBorder="1" applyAlignment="1">
      <alignment vertical="center"/>
    </xf>
    <xf numFmtId="49" fontId="23" fillId="4" borderId="0" xfId="0" applyNumberFormat="1" applyFont="1" applyFill="1" applyBorder="1" applyAlignment="1">
      <alignment vertical="center"/>
    </xf>
    <xf numFmtId="49" fontId="23" fillId="4" borderId="6" xfId="0" applyNumberFormat="1" applyFont="1" applyFill="1" applyBorder="1" applyAlignment="1">
      <alignment vertical="center"/>
    </xf>
    <xf numFmtId="0" fontId="3" fillId="0" borderId="14" xfId="0" applyFont="1" applyBorder="1" applyAlignment="1">
      <alignment vertical="center"/>
    </xf>
    <xf numFmtId="0" fontId="2" fillId="9" borderId="15" xfId="0" applyFont="1" applyFill="1" applyBorder="1" applyAlignment="1">
      <alignment vertical="center"/>
    </xf>
    <xf numFmtId="164" fontId="11" fillId="3" borderId="12" xfId="0" applyNumberFormat="1" applyFont="1" applyFill="1" applyBorder="1" applyAlignment="1">
      <alignment horizontal="left" vertical="center" wrapText="1"/>
    </xf>
    <xf numFmtId="49" fontId="40" fillId="13" borderId="0" xfId="0" applyNumberFormat="1" applyFont="1" applyFill="1" applyBorder="1" applyAlignment="1">
      <alignment horizontal="left" vertical="center" wrapText="1" indent="2"/>
    </xf>
    <xf numFmtId="0" fontId="19" fillId="0" borderId="0" xfId="0" applyFont="1" applyAlignment="1">
      <alignment horizontal="left" vertical="center"/>
    </xf>
    <xf numFmtId="0" fontId="20"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20" fillId="8" borderId="0" xfId="0" applyFont="1" applyFill="1" applyAlignment="1">
      <alignment vertical="center"/>
    </xf>
    <xf numFmtId="0" fontId="20" fillId="0" borderId="0" xfId="0" applyFont="1" applyFill="1" applyAlignment="1">
      <alignment vertical="center"/>
    </xf>
    <xf numFmtId="0" fontId="39" fillId="9" borderId="29" xfId="0" applyFont="1" applyFill="1" applyBorder="1" applyAlignment="1">
      <alignment horizontal="left" vertical="center" wrapText="1"/>
    </xf>
    <xf numFmtId="0" fontId="39" fillId="9" borderId="30" xfId="0" applyFont="1" applyFill="1" applyBorder="1" applyAlignment="1">
      <alignment horizontal="left" vertical="center" wrapText="1"/>
    </xf>
    <xf numFmtId="0" fontId="41" fillId="9" borderId="31" xfId="128" applyFont="1" applyFill="1" applyBorder="1" applyAlignment="1">
      <alignment horizontal="left" vertical="center" wrapText="1"/>
    </xf>
    <xf numFmtId="164" fontId="11" fillId="3" borderId="12" xfId="0" applyNumberFormat="1" applyFont="1" applyFill="1" applyBorder="1" applyAlignment="1">
      <alignment horizontal="left" vertical="center" wrapText="1"/>
    </xf>
    <xf numFmtId="167" fontId="0" fillId="0" borderId="12" xfId="245" applyNumberFormat="1" applyFont="1" applyBorder="1"/>
    <xf numFmtId="0" fontId="26" fillId="0" borderId="0" xfId="0" applyFont="1" applyAlignment="1">
      <alignment vertical="center"/>
    </xf>
    <xf numFmtId="0" fontId="9" fillId="0" borderId="2" xfId="0" applyFont="1" applyBorder="1" applyAlignment="1">
      <alignment vertical="center"/>
    </xf>
    <xf numFmtId="3" fontId="43" fillId="0" borderId="32" xfId="0" applyNumberFormat="1" applyFont="1" applyBorder="1" applyAlignment="1">
      <alignment vertical="center" wrapText="1"/>
    </xf>
    <xf numFmtId="0" fontId="42" fillId="0" borderId="0" xfId="0" applyFont="1" applyAlignment="1">
      <alignment vertical="center"/>
    </xf>
    <xf numFmtId="0" fontId="0" fillId="9" borderId="0" xfId="0" quotePrefix="1" applyFill="1" applyBorder="1" applyAlignment="1">
      <alignment vertical="center" wrapText="1"/>
    </xf>
    <xf numFmtId="164" fontId="11" fillId="3" borderId="12" xfId="0" applyNumberFormat="1" applyFont="1" applyFill="1" applyBorder="1" applyAlignment="1">
      <alignment horizontal="left" vertical="center" wrapText="1"/>
    </xf>
    <xf numFmtId="165" fontId="2" fillId="0" borderId="0" xfId="245" applyNumberFormat="1" applyFont="1" applyAlignment="1">
      <alignment vertical="center"/>
    </xf>
    <xf numFmtId="3" fontId="4" fillId="0" borderId="0" xfId="0" applyNumberFormat="1" applyFont="1" applyBorder="1" applyAlignment="1">
      <alignment vertical="center" wrapText="1"/>
    </xf>
    <xf numFmtId="0" fontId="2" fillId="0" borderId="0" xfId="0" applyFont="1" applyFill="1" applyAlignment="1">
      <alignment vertical="center"/>
    </xf>
    <xf numFmtId="49" fontId="2" fillId="0" borderId="0" xfId="0" applyNumberFormat="1" applyFont="1" applyFill="1" applyBorder="1" applyAlignment="1">
      <alignment vertical="center" wrapText="1"/>
    </xf>
    <xf numFmtId="3" fontId="3" fillId="0" borderId="0" xfId="0" applyNumberFormat="1" applyFont="1" applyFill="1" applyAlignment="1">
      <alignment vertical="center"/>
    </xf>
    <xf numFmtId="49" fontId="2" fillId="13" borderId="1" xfId="0" applyNumberFormat="1" applyFont="1" applyFill="1" applyBorder="1" applyAlignment="1">
      <alignment vertical="center" wrapText="1"/>
    </xf>
    <xf numFmtId="49" fontId="2" fillId="0" borderId="2" xfId="0" applyNumberFormat="1" applyFont="1" applyFill="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vertical="center"/>
    </xf>
    <xf numFmtId="3" fontId="4" fillId="0" borderId="14" xfId="0" applyNumberFormat="1" applyFont="1" applyBorder="1" applyAlignment="1">
      <alignment vertical="center" wrapText="1"/>
    </xf>
    <xf numFmtId="0" fontId="2" fillId="0" borderId="0" xfId="0" applyFont="1" applyFill="1" applyAlignment="1">
      <alignment horizontal="right" vertical="center"/>
    </xf>
    <xf numFmtId="165" fontId="2" fillId="0" borderId="0" xfId="245" applyNumberFormat="1" applyFont="1" applyFill="1" applyAlignment="1">
      <alignment vertical="center"/>
    </xf>
    <xf numFmtId="0" fontId="3" fillId="0" borderId="0" xfId="0" applyFont="1" applyFill="1" applyAlignment="1">
      <alignment horizontal="right" vertical="center"/>
    </xf>
    <xf numFmtId="0" fontId="3" fillId="0" borderId="0" xfId="0" applyFont="1" applyFill="1" applyAlignment="1">
      <alignment vertical="center"/>
    </xf>
    <xf numFmtId="3" fontId="43" fillId="0" borderId="6" xfId="245" applyNumberFormat="1" applyFont="1" applyFill="1" applyBorder="1" applyAlignment="1">
      <alignment vertical="center" wrapText="1"/>
    </xf>
    <xf numFmtId="3" fontId="43" fillId="0" borderId="3" xfId="245" applyNumberFormat="1" applyFont="1" applyFill="1" applyBorder="1" applyAlignment="1">
      <alignment vertical="center" wrapText="1"/>
    </xf>
    <xf numFmtId="49" fontId="32" fillId="3" borderId="12" xfId="0" applyNumberFormat="1" applyFont="1" applyFill="1" applyBorder="1" applyAlignment="1">
      <alignment horizontal="left" vertical="center" wrapText="1"/>
    </xf>
    <xf numFmtId="49" fontId="44" fillId="3" borderId="12" xfId="0" applyNumberFormat="1" applyFont="1" applyFill="1" applyBorder="1" applyAlignment="1">
      <alignment horizontal="left" vertical="center" wrapText="1"/>
    </xf>
    <xf numFmtId="0" fontId="46" fillId="12" borderId="17" xfId="320" applyFont="1" applyBorder="1" applyAlignment="1">
      <alignment horizontal="left" vertical="center" wrapText="1"/>
    </xf>
    <xf numFmtId="0" fontId="32" fillId="0" borderId="0" xfId="0" applyFont="1" applyAlignment="1">
      <alignment horizontal="left" vertical="center" wrapText="1"/>
    </xf>
    <xf numFmtId="0" fontId="32" fillId="0" borderId="11" xfId="0" applyFont="1" applyBorder="1" applyAlignment="1">
      <alignment vertical="center" wrapText="1"/>
    </xf>
    <xf numFmtId="165" fontId="32" fillId="3" borderId="22" xfId="245" applyNumberFormat="1" applyFont="1" applyFill="1" applyBorder="1" applyAlignment="1">
      <alignment horizontal="left" vertical="center" wrapText="1"/>
    </xf>
    <xf numFmtId="0" fontId="45" fillId="3" borderId="0" xfId="128" applyFont="1" applyFill="1" applyAlignment="1">
      <alignment horizontal="left" vertical="center" wrapText="1"/>
    </xf>
    <xf numFmtId="164" fontId="14" fillId="3" borderId="23" xfId="0" applyNumberFormat="1" applyFont="1" applyFill="1" applyBorder="1" applyAlignment="1">
      <alignment horizontal="left" vertical="center" wrapText="1"/>
    </xf>
    <xf numFmtId="0" fontId="5" fillId="3" borderId="0" xfId="128" applyFill="1"/>
    <xf numFmtId="0" fontId="15" fillId="0" borderId="11" xfId="0" applyFont="1" applyFill="1" applyBorder="1" applyAlignment="1">
      <alignment vertical="center"/>
    </xf>
    <xf numFmtId="0" fontId="51" fillId="0" borderId="0" xfId="0" applyFont="1" applyAlignment="1">
      <alignment vertical="center"/>
    </xf>
    <xf numFmtId="164" fontId="11" fillId="3" borderId="12" xfId="0" applyNumberFormat="1" applyFont="1" applyFill="1" applyBorder="1" applyAlignment="1">
      <alignment horizontal="left" vertical="center" wrapText="1"/>
    </xf>
    <xf numFmtId="0" fontId="52" fillId="4" borderId="23" xfId="128" applyFont="1" applyFill="1" applyBorder="1" applyAlignment="1">
      <alignment horizontal="left" vertical="center" wrapText="1"/>
    </xf>
    <xf numFmtId="0" fontId="52" fillId="3" borderId="0" xfId="128" applyFont="1" applyFill="1" applyAlignment="1">
      <alignment wrapText="1"/>
    </xf>
    <xf numFmtId="0" fontId="5" fillId="3" borderId="0" xfId="128" applyFill="1" applyAlignment="1">
      <alignment horizontal="left" vertical="center" wrapText="1"/>
    </xf>
    <xf numFmtId="0" fontId="5" fillId="3" borderId="0" xfId="128" applyFill="1" applyAlignment="1">
      <alignment wrapText="1"/>
    </xf>
    <xf numFmtId="168" fontId="11" fillId="3" borderId="22" xfId="245" applyNumberFormat="1" applyFont="1" applyFill="1" applyBorder="1" applyAlignment="1">
      <alignment horizontal="left" vertical="center" wrapText="1"/>
    </xf>
    <xf numFmtId="0" fontId="0" fillId="2" borderId="10" xfId="27" applyFont="1" applyBorder="1" applyAlignment="1">
      <alignment vertical="center" wrapText="1"/>
    </xf>
    <xf numFmtId="3" fontId="4" fillId="0" borderId="6" xfId="245" applyNumberFormat="1" applyFont="1" applyFill="1" applyBorder="1" applyAlignment="1">
      <alignment vertical="center" wrapText="1"/>
    </xf>
    <xf numFmtId="0" fontId="3" fillId="0" borderId="0" xfId="0" applyFont="1" applyBorder="1" applyAlignment="1">
      <alignment vertical="center"/>
    </xf>
    <xf numFmtId="0" fontId="0" fillId="2" borderId="6" xfId="27" applyFont="1" applyBorder="1" applyAlignment="1">
      <alignment vertical="center" wrapText="1"/>
    </xf>
    <xf numFmtId="49" fontId="4" fillId="13" borderId="0" xfId="0" applyNumberFormat="1" applyFont="1" applyFill="1" applyBorder="1" applyAlignment="1">
      <alignment horizontal="left" vertical="center" wrapText="1" indent="2"/>
    </xf>
    <xf numFmtId="49" fontId="4" fillId="13" borderId="0" xfId="0" applyNumberFormat="1" applyFont="1" applyFill="1" applyBorder="1" applyAlignment="1">
      <alignment horizontal="left" vertical="center" wrapText="1" indent="4"/>
    </xf>
    <xf numFmtId="3" fontId="4" fillId="0" borderId="6" xfId="245" applyNumberFormat="1" applyFont="1" applyBorder="1" applyAlignment="1">
      <alignment vertical="center" wrapText="1"/>
    </xf>
    <xf numFmtId="49" fontId="3" fillId="13" borderId="0" xfId="0" applyNumberFormat="1" applyFont="1" applyFill="1" applyBorder="1" applyAlignment="1">
      <alignment vertical="center" wrapText="1"/>
    </xf>
    <xf numFmtId="49" fontId="4" fillId="13" borderId="0" xfId="0" applyNumberFormat="1" applyFont="1" applyFill="1" applyBorder="1" applyAlignment="1">
      <alignment horizontal="left" vertical="center" wrapText="1" indent="6"/>
    </xf>
    <xf numFmtId="3" fontId="53" fillId="0" borderId="6" xfId="245" applyNumberFormat="1" applyFont="1" applyFill="1" applyBorder="1" applyAlignment="1">
      <alignment vertical="center" wrapText="1"/>
    </xf>
    <xf numFmtId="165" fontId="11" fillId="0" borderId="0" xfId="0" applyNumberFormat="1" applyFont="1" applyAlignment="1">
      <alignment horizontal="left" vertical="center" wrapText="1"/>
    </xf>
    <xf numFmtId="0" fontId="11" fillId="0" borderId="11" xfId="0" applyFont="1" applyFill="1" applyBorder="1" applyAlignment="1">
      <alignment vertical="center"/>
    </xf>
    <xf numFmtId="165" fontId="32" fillId="0" borderId="0" xfId="0" applyNumberFormat="1" applyFont="1" applyAlignment="1">
      <alignment horizontal="left" vertical="center" wrapText="1"/>
    </xf>
    <xf numFmtId="164" fontId="5" fillId="3" borderId="23" xfId="128" applyNumberFormat="1" applyFill="1" applyBorder="1" applyAlignment="1">
      <alignment horizontal="left" vertical="center" wrapText="1"/>
    </xf>
    <xf numFmtId="168" fontId="11" fillId="3" borderId="29" xfId="245" applyNumberFormat="1" applyFont="1" applyFill="1" applyBorder="1" applyAlignment="1">
      <alignment horizontal="left" vertical="center" wrapText="1"/>
    </xf>
    <xf numFmtId="10" fontId="2" fillId="0" borderId="0" xfId="331" applyNumberFormat="1" applyFont="1" applyAlignment="1">
      <alignment vertical="center"/>
    </xf>
    <xf numFmtId="3" fontId="2" fillId="0" borderId="0" xfId="0" applyNumberFormat="1" applyFont="1" applyAlignment="1">
      <alignment vertical="center"/>
    </xf>
    <xf numFmtId="0" fontId="20" fillId="0" borderId="0" xfId="0" applyFont="1" applyAlignment="1">
      <alignment vertical="center"/>
    </xf>
    <xf numFmtId="0" fontId="0" fillId="0" borderId="0" xfId="0" applyAlignment="1">
      <alignment vertical="center"/>
    </xf>
    <xf numFmtId="0" fontId="20" fillId="7" borderId="0" xfId="0" applyFont="1" applyFill="1" applyAlignment="1">
      <alignment vertical="center"/>
    </xf>
    <xf numFmtId="0" fontId="37" fillId="6" borderId="0" xfId="0" applyFont="1" applyFill="1" applyAlignment="1">
      <alignment vertical="center"/>
    </xf>
    <xf numFmtId="0" fontId="38" fillId="0" borderId="0" xfId="0" applyFont="1" applyAlignment="1">
      <alignment vertical="center"/>
    </xf>
    <xf numFmtId="0" fontId="18" fillId="0" borderId="0" xfId="0" applyFont="1" applyAlignment="1">
      <alignment vertical="center"/>
    </xf>
    <xf numFmtId="0" fontId="19" fillId="0" borderId="0" xfId="0" applyFont="1" applyAlignment="1">
      <alignment vertical="center"/>
    </xf>
    <xf numFmtId="164" fontId="11" fillId="4" borderId="22" xfId="0" applyNumberFormat="1" applyFont="1" applyFill="1" applyBorder="1" applyAlignment="1">
      <alignment horizontal="left" vertical="center" wrapText="1"/>
    </xf>
    <xf numFmtId="164" fontId="11" fillId="4" borderId="12"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12" xfId="0" applyFont="1" applyFill="1" applyBorder="1" applyAlignment="1">
      <alignment horizontal="left" vertical="center" wrapText="1"/>
    </xf>
    <xf numFmtId="0" fontId="11" fillId="4" borderId="22" xfId="0" applyFont="1" applyFill="1" applyBorder="1" applyAlignment="1">
      <alignment horizontal="left" vertical="center" wrapText="1"/>
    </xf>
    <xf numFmtId="0" fontId="11" fillId="4" borderId="12" xfId="0" applyFont="1" applyFill="1" applyBorder="1" applyAlignment="1">
      <alignment horizontal="left" vertical="center" wrapText="1"/>
    </xf>
    <xf numFmtId="164" fontId="11" fillId="3" borderId="22" xfId="0" applyNumberFormat="1" applyFont="1" applyFill="1" applyBorder="1" applyAlignment="1">
      <alignment horizontal="left" vertical="center" wrapText="1"/>
    </xf>
    <xf numFmtId="164" fontId="11" fillId="3" borderId="12" xfId="0" applyNumberFormat="1" applyFont="1" applyFill="1" applyBorder="1" applyAlignment="1">
      <alignment horizontal="left" vertical="center" wrapText="1"/>
    </xf>
    <xf numFmtId="164" fontId="11" fillId="4" borderId="24" xfId="0" applyNumberFormat="1" applyFont="1" applyFill="1" applyBorder="1" applyAlignment="1">
      <alignment horizontal="left" vertical="center" wrapText="1"/>
    </xf>
    <xf numFmtId="164" fontId="11" fillId="4" borderId="25" xfId="0" applyNumberFormat="1" applyFont="1" applyFill="1" applyBorder="1" applyAlignment="1">
      <alignment horizontal="left" vertical="center" wrapText="1"/>
    </xf>
    <xf numFmtId="0" fontId="11" fillId="9" borderId="19" xfId="0" applyFont="1" applyFill="1" applyBorder="1" applyAlignment="1">
      <alignment horizontal="left" vertical="center" wrapText="1"/>
    </xf>
    <xf numFmtId="0" fontId="11" fillId="9" borderId="20"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3" fontId="14" fillId="0" borderId="1" xfId="0" applyNumberFormat="1" applyFont="1" applyBorder="1" applyAlignment="1">
      <alignment vertical="center"/>
    </xf>
    <xf numFmtId="0" fontId="35" fillId="0" borderId="0" xfId="0" applyFont="1" applyBorder="1" applyAlignment="1">
      <alignment vertical="center"/>
    </xf>
    <xf numFmtId="0" fontId="35" fillId="0" borderId="6" xfId="0" applyFont="1" applyBorder="1" applyAlignment="1">
      <alignment vertical="center"/>
    </xf>
    <xf numFmtId="0" fontId="9" fillId="0" borderId="2" xfId="0" applyFont="1" applyBorder="1" applyAlignment="1">
      <alignment horizontal="left" vertical="center"/>
    </xf>
    <xf numFmtId="0" fontId="0" fillId="0" borderId="3" xfId="0" applyBorder="1" applyAlignment="1">
      <alignment vertical="center"/>
    </xf>
    <xf numFmtId="0" fontId="0" fillId="0" borderId="5" xfId="0" applyBorder="1" applyAlignment="1">
      <alignment vertical="center"/>
    </xf>
    <xf numFmtId="0" fontId="27" fillId="0" borderId="0" xfId="0" applyFont="1" applyAlignment="1">
      <alignment vertical="center"/>
    </xf>
    <xf numFmtId="0" fontId="26" fillId="0" borderId="0" xfId="0" applyFont="1" applyAlignment="1">
      <alignment vertical="center"/>
    </xf>
    <xf numFmtId="0" fontId="16" fillId="0" borderId="0" xfId="0" applyFont="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5" xfId="0" applyFont="1" applyBorder="1" applyAlignment="1">
      <alignment vertical="center"/>
    </xf>
    <xf numFmtId="0" fontId="26" fillId="0" borderId="1" xfId="0" applyFont="1" applyBorder="1" applyAlignment="1">
      <alignment horizontal="left" vertical="center" wrapText="1"/>
    </xf>
    <xf numFmtId="0" fontId="36" fillId="0" borderId="0" xfId="0" applyFont="1" applyBorder="1" applyAlignment="1">
      <alignment horizontal="left" vertical="center" wrapText="1"/>
    </xf>
    <xf numFmtId="0" fontId="36" fillId="0" borderId="6" xfId="0" applyFont="1" applyBorder="1" applyAlignment="1">
      <alignment horizontal="left" vertical="center" wrapText="1"/>
    </xf>
    <xf numFmtId="0" fontId="29" fillId="0" borderId="27" xfId="0" applyFont="1" applyBorder="1" applyAlignment="1">
      <alignment vertical="center" wrapText="1"/>
    </xf>
    <xf numFmtId="0" fontId="0" fillId="0" borderId="11" xfId="0" applyBorder="1" applyAlignment="1">
      <alignment vertical="center" wrapText="1"/>
    </xf>
    <xf numFmtId="0" fontId="0" fillId="0" borderId="13" xfId="0" applyBorder="1" applyAlignment="1">
      <alignment vertical="center" wrapText="1"/>
    </xf>
  </cellXfs>
  <cellStyles count="332">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 name="Percent" xfId="331" builtinId="5"/>
  </cellStyles>
  <dxfs count="3">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F7FAB4"/>
      <color rgb="FFA6A6A6"/>
      <color rgb="FFFABF8F"/>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2492188</xdr:colOff>
      <xdr:row>11</xdr:row>
      <xdr:rowOff>17930</xdr:rowOff>
    </xdr:from>
    <xdr:to>
      <xdr:col>6</xdr:col>
      <xdr:colOff>179295</xdr:colOff>
      <xdr:row>14</xdr:row>
      <xdr:rowOff>8965</xdr:rowOff>
    </xdr:to>
    <xdr:sp macro="" textlink="">
      <xdr:nvSpPr>
        <xdr:cNvPr id="2" name="Right Brace 1">
          <a:extLst>
            <a:ext uri="{FF2B5EF4-FFF2-40B4-BE49-F238E27FC236}">
              <a16:creationId xmlns:a16="http://schemas.microsoft.com/office/drawing/2014/main" id="{0E859480-D6EF-492B-B8DE-F07060C386F2}"/>
            </a:ext>
          </a:extLst>
        </xdr:cNvPr>
        <xdr:cNvSpPr/>
      </xdr:nvSpPr>
      <xdr:spPr>
        <a:xfrm>
          <a:off x="13993906" y="2501154"/>
          <a:ext cx="197224" cy="1900517"/>
        </a:xfrm>
        <a:prstGeom prst="rightBrace">
          <a:avLst/>
        </a:prstGeom>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iti.org/" TargetMode="External"/><Relationship Id="rId1" Type="http://schemas.openxmlformats.org/officeDocument/2006/relationships/hyperlink" Target="mailto:robin.ferrier@bdo.sr"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imf.org/en/Publications/CR/Issues/2018/12/20/Suriname-2018-Article-IV-Consultation-Press-Release-Staff-Report-and-Statement-by-the-46487" TargetMode="External"/><Relationship Id="rId3" Type="http://schemas.openxmlformats.org/officeDocument/2006/relationships/hyperlink" Target="http://www.gov.sr/ministerie-van-financi&#235;n/data.aspx/%20Chapter%203%20table%203.11%20-page%2070" TargetMode="External"/><Relationship Id="rId7" Type="http://schemas.openxmlformats.org/officeDocument/2006/relationships/hyperlink" Target="http://finance.gov.sr/media/1042/sme-gfs-2016_en.pdf" TargetMode="External"/><Relationship Id="rId2" Type="http://schemas.openxmlformats.org/officeDocument/2006/relationships/hyperlink" Target="https://statistics-suriname.org/statistieken-en-publicaties/)" TargetMode="External"/><Relationship Id="rId1" Type="http://schemas.openxmlformats.org/officeDocument/2006/relationships/hyperlink" Target="https://geologymining-sr.maps.arcgis.com/home/index.html" TargetMode="External"/><Relationship Id="rId6" Type="http://schemas.openxmlformats.org/officeDocument/2006/relationships/hyperlink" Target="https://geologymining-sr.maps.arcgis.com/home/index.html" TargetMode="External"/><Relationship Id="rId5" Type="http://schemas.openxmlformats.org/officeDocument/2006/relationships/hyperlink" Target="http://www.gov.sr/ministerie-van-financi&#235;n/data.aspx/%20Chapter%203%20table%203.11%20-page%2070%20and%20&#167;%203.8.1" TargetMode="External"/><Relationship Id="rId10" Type="http://schemas.openxmlformats.org/officeDocument/2006/relationships/drawing" Target="../drawings/drawing1.xml"/><Relationship Id="rId4" Type="http://schemas.openxmlformats.org/officeDocument/2006/relationships/hyperlink" Target="https://www.imf.org/en/Publications/CR/Issues/2018/12/20/Suriname-2018-Article-IV-Consultation-Press-Release-Staff-Report-and-Statement-by-the-46487"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zoomScale="80" zoomScaleNormal="80" workbookViewId="0">
      <selection activeCell="A4" sqref="A4"/>
    </sheetView>
  </sheetViews>
  <sheetFormatPr defaultColWidth="3.5" defaultRowHeight="24" customHeight="1"/>
  <cols>
    <col min="1" max="1" width="3.5" style="5"/>
    <col min="2" max="2" width="30.375" style="5" customWidth="1"/>
    <col min="3" max="3" width="37.875" style="5" customWidth="1"/>
    <col min="4" max="4" width="85.875" style="5" customWidth="1"/>
    <col min="5" max="16384" width="3.5" style="5"/>
  </cols>
  <sheetData>
    <row r="1" spans="2:4" ht="16.149999999999999" customHeight="1"/>
    <row r="2" spans="2:4" ht="20.25">
      <c r="B2" s="203" t="s">
        <v>129</v>
      </c>
      <c r="C2" s="199"/>
      <c r="D2" s="199"/>
    </row>
    <row r="3" spans="2:4" ht="16.149999999999999" customHeight="1">
      <c r="B3" s="133" t="s">
        <v>231</v>
      </c>
      <c r="C3" s="133"/>
      <c r="D3" s="133"/>
    </row>
    <row r="4" spans="2:4" ht="16.149999999999999" customHeight="1">
      <c r="B4" s="131"/>
      <c r="C4" s="132"/>
      <c r="D4" s="132"/>
    </row>
    <row r="5" spans="2:4" ht="16.149999999999999" customHeight="1">
      <c r="B5" s="132" t="s">
        <v>232</v>
      </c>
      <c r="C5" s="132"/>
      <c r="D5" s="132"/>
    </row>
    <row r="6" spans="2:4" ht="16.149999999999999" customHeight="1">
      <c r="B6" s="204" t="s">
        <v>233</v>
      </c>
      <c r="C6" s="204"/>
      <c r="D6" s="204"/>
    </row>
    <row r="7" spans="2:4" ht="16.149999999999999" customHeight="1">
      <c r="B7" s="204"/>
      <c r="C7" s="204"/>
      <c r="D7" s="204"/>
    </row>
    <row r="8" spans="2:4" ht="16.149999999999999" customHeight="1">
      <c r="B8" s="198"/>
      <c r="C8" s="199"/>
      <c r="D8" s="199"/>
    </row>
    <row r="9" spans="2:4" ht="16.149999999999999" customHeight="1">
      <c r="B9" s="198" t="s">
        <v>235</v>
      </c>
      <c r="C9" s="199"/>
      <c r="D9" s="199"/>
    </row>
    <row r="10" spans="2:4" ht="16.149999999999999" customHeight="1">
      <c r="B10" s="198" t="s">
        <v>34</v>
      </c>
      <c r="C10" s="199"/>
      <c r="D10" s="199"/>
    </row>
    <row r="11" spans="2:4" ht="16.149999999999999" customHeight="1">
      <c r="B11" s="198"/>
      <c r="C11" s="199"/>
      <c r="D11" s="199"/>
    </row>
    <row r="12" spans="2:4" ht="16.149999999999999" customHeight="1">
      <c r="B12" s="198" t="s">
        <v>35</v>
      </c>
      <c r="C12" s="199"/>
      <c r="D12" s="199"/>
    </row>
    <row r="13" spans="2:4" ht="16.149999999999999" customHeight="1">
      <c r="B13" s="198" t="s">
        <v>128</v>
      </c>
      <c r="C13" s="199"/>
      <c r="D13" s="199"/>
    </row>
    <row r="14" spans="2:4" ht="16.149999999999999" customHeight="1">
      <c r="B14" s="198" t="s">
        <v>24</v>
      </c>
      <c r="C14" s="199"/>
      <c r="D14" s="199"/>
    </row>
    <row r="15" spans="2:4" ht="16.149999999999999" customHeight="1">
      <c r="B15" s="198" t="s">
        <v>234</v>
      </c>
      <c r="C15" s="199"/>
      <c r="D15" s="199"/>
    </row>
    <row r="16" spans="2:4" ht="16.149999999999999" customHeight="1">
      <c r="B16" s="198"/>
      <c r="C16" s="199"/>
      <c r="D16" s="199"/>
    </row>
    <row r="17" spans="2:4" ht="16.149999999999999" customHeight="1">
      <c r="B17" s="201" t="s">
        <v>25</v>
      </c>
      <c r="C17" s="202"/>
      <c r="D17" s="136"/>
    </row>
    <row r="18" spans="2:4" ht="16.149999999999999" customHeight="1">
      <c r="B18" s="200" t="s">
        <v>26</v>
      </c>
      <c r="C18" s="199"/>
      <c r="D18" s="136"/>
    </row>
    <row r="19" spans="2:4" ht="16.149999999999999" customHeight="1">
      <c r="B19" s="135"/>
      <c r="C19" s="135"/>
      <c r="D19" s="135"/>
    </row>
    <row r="20" spans="2:4" ht="16.149999999999999" customHeight="1">
      <c r="B20" s="134"/>
      <c r="C20" s="134"/>
      <c r="D20" s="134"/>
    </row>
    <row r="21" spans="2:4" ht="16.149999999999999" customHeight="1">
      <c r="B21" s="134" t="s">
        <v>177</v>
      </c>
      <c r="C21" s="134"/>
      <c r="D21" s="30" t="s">
        <v>202</v>
      </c>
    </row>
    <row r="22" spans="2:4" ht="16.149999999999999" customHeight="1">
      <c r="B22" s="6"/>
      <c r="C22" s="6"/>
      <c r="D22" s="6"/>
    </row>
    <row r="23" spans="2:4" ht="16.149999999999999" customHeight="1">
      <c r="B23" s="6"/>
      <c r="C23" s="6"/>
    </row>
    <row r="24" spans="2:4" ht="16.149999999999999"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zoomScale="90" zoomScaleNormal="90" workbookViewId="0">
      <selection activeCell="D6" sqref="D6"/>
    </sheetView>
  </sheetViews>
  <sheetFormatPr defaultColWidth="3.5" defaultRowHeight="24" customHeight="1"/>
  <cols>
    <col min="1" max="1" width="3.5" style="35"/>
    <col min="2" max="2" width="53.375" style="35" customWidth="1"/>
    <col min="3" max="3" width="27" style="35" customWidth="1"/>
    <col min="4" max="4" width="34.375" style="35" customWidth="1"/>
    <col min="5" max="5" width="38.375" style="35" customWidth="1"/>
    <col min="6" max="16384" width="3.5" style="35"/>
  </cols>
  <sheetData>
    <row r="1" spans="2:5" ht="16.149999999999999" customHeight="1"/>
    <row r="2" spans="2:5" ht="25.15" customHeight="1">
      <c r="B2" s="36" t="s">
        <v>127</v>
      </c>
    </row>
    <row r="3" spans="2:5" ht="16.149999999999999" customHeight="1">
      <c r="B3" s="37" t="s">
        <v>36</v>
      </c>
    </row>
    <row r="4" spans="2:5" ht="16.149999999999999" customHeight="1" thickBot="1">
      <c r="D4" s="7" t="s">
        <v>18</v>
      </c>
      <c r="E4" s="7" t="s">
        <v>174</v>
      </c>
    </row>
    <row r="5" spans="2:5" ht="16.149999999999999" customHeight="1">
      <c r="B5" s="38" t="s">
        <v>28</v>
      </c>
      <c r="C5" s="38"/>
      <c r="D5" s="83" t="s">
        <v>342</v>
      </c>
      <c r="E5" s="29"/>
    </row>
    <row r="6" spans="2:5" ht="16.149999999999999" customHeight="1">
      <c r="B6" s="39" t="s">
        <v>29</v>
      </c>
      <c r="C6" s="38" t="s">
        <v>6</v>
      </c>
      <c r="D6" s="84">
        <v>42370</v>
      </c>
      <c r="E6" s="29"/>
    </row>
    <row r="7" spans="2:5" ht="16.149999999999999" customHeight="1">
      <c r="B7" s="40"/>
      <c r="C7" s="38" t="s">
        <v>7</v>
      </c>
      <c r="D7" s="84">
        <v>42735</v>
      </c>
      <c r="E7" s="29"/>
    </row>
    <row r="8" spans="2:5" ht="16.149999999999999" customHeight="1">
      <c r="B8" s="38" t="s">
        <v>30</v>
      </c>
      <c r="C8" s="41"/>
      <c r="D8" s="85" t="s">
        <v>302</v>
      </c>
      <c r="E8" s="29"/>
    </row>
    <row r="9" spans="2:5" ht="16.149999999999999" customHeight="1">
      <c r="B9" s="38" t="s">
        <v>31</v>
      </c>
      <c r="C9" s="38"/>
      <c r="D9" s="84">
        <v>43609</v>
      </c>
      <c r="E9" s="29"/>
    </row>
    <row r="10" spans="2:5" ht="16.149999999999999" customHeight="1">
      <c r="B10" s="39" t="s">
        <v>32</v>
      </c>
      <c r="C10" s="38" t="s">
        <v>8</v>
      </c>
      <c r="D10" s="85" t="s">
        <v>236</v>
      </c>
      <c r="E10" s="29"/>
    </row>
    <row r="11" spans="2:5" ht="16.149999999999999" customHeight="1">
      <c r="B11" s="42" t="s">
        <v>21</v>
      </c>
      <c r="C11" s="38" t="s">
        <v>9</v>
      </c>
      <c r="D11" s="85" t="s">
        <v>237</v>
      </c>
      <c r="E11" s="29"/>
    </row>
    <row r="12" spans="2:5" ht="16.149999999999999" customHeight="1">
      <c r="B12" s="43"/>
      <c r="C12" s="38" t="s">
        <v>10</v>
      </c>
      <c r="D12" s="85" t="s">
        <v>236</v>
      </c>
      <c r="E12" s="29"/>
    </row>
    <row r="13" spans="2:5" ht="42.6" customHeight="1">
      <c r="B13" s="43"/>
      <c r="C13" s="38" t="s">
        <v>11</v>
      </c>
      <c r="D13" s="86"/>
      <c r="E13" s="29" t="s">
        <v>276</v>
      </c>
    </row>
    <row r="14" spans="2:5" ht="16.149999999999999" customHeight="1">
      <c r="B14" s="39" t="s">
        <v>33</v>
      </c>
      <c r="C14" s="39" t="s">
        <v>22</v>
      </c>
      <c r="D14" s="172" t="s">
        <v>281</v>
      </c>
      <c r="E14" s="29" t="s">
        <v>282</v>
      </c>
    </row>
    <row r="15" spans="2:5" ht="16.149999999999999" customHeight="1">
      <c r="B15" s="42" t="s">
        <v>23</v>
      </c>
      <c r="C15" s="38" t="s">
        <v>181</v>
      </c>
      <c r="D15" s="119"/>
      <c r="E15" s="29"/>
    </row>
    <row r="16" spans="2:5" ht="16.149999999999999" customHeight="1">
      <c r="B16" s="42"/>
      <c r="C16" s="38" t="s">
        <v>211</v>
      </c>
      <c r="D16" s="119"/>
      <c r="E16" s="29"/>
    </row>
    <row r="17" spans="2:5" ht="16.149999999999999" customHeight="1">
      <c r="C17" s="41" t="s">
        <v>14</v>
      </c>
      <c r="D17" s="87"/>
      <c r="E17" s="29"/>
    </row>
    <row r="18" spans="2:5" ht="16.149999999999999" customHeight="1">
      <c r="B18" s="38" t="s">
        <v>39</v>
      </c>
      <c r="C18" s="38"/>
      <c r="D18" s="88">
        <v>2</v>
      </c>
      <c r="E18" s="29" t="s">
        <v>313</v>
      </c>
    </row>
    <row r="19" spans="2:5" ht="49.9" customHeight="1">
      <c r="B19" s="38" t="s">
        <v>40</v>
      </c>
      <c r="C19" s="38"/>
      <c r="D19" s="88">
        <v>7</v>
      </c>
      <c r="E19" s="29" t="s">
        <v>341</v>
      </c>
    </row>
    <row r="20" spans="2:5" ht="42" customHeight="1">
      <c r="B20" s="39" t="s">
        <v>43</v>
      </c>
      <c r="C20" s="38" t="s">
        <v>131</v>
      </c>
      <c r="D20" s="89" t="s">
        <v>238</v>
      </c>
      <c r="E20" s="29"/>
    </row>
    <row r="21" spans="2:5" ht="16.149999999999999" customHeight="1">
      <c r="B21" s="40"/>
      <c r="C21" s="38" t="s">
        <v>199</v>
      </c>
      <c r="D21" s="195">
        <v>6.173</v>
      </c>
      <c r="E21" s="29" t="s">
        <v>267</v>
      </c>
    </row>
    <row r="22" spans="2:5" ht="16.149999999999999" customHeight="1">
      <c r="B22" s="39" t="s">
        <v>203</v>
      </c>
      <c r="C22" s="38" t="s">
        <v>16</v>
      </c>
      <c r="D22" s="85" t="s">
        <v>236</v>
      </c>
      <c r="E22" s="29"/>
    </row>
    <row r="23" spans="2:5" ht="16.149999999999999" customHeight="1">
      <c r="B23" s="42" t="s">
        <v>176</v>
      </c>
      <c r="C23" s="38" t="s">
        <v>17</v>
      </c>
      <c r="D23" s="85" t="s">
        <v>236</v>
      </c>
      <c r="E23" s="29"/>
    </row>
    <row r="24" spans="2:5" ht="16.149999999999999" customHeight="1">
      <c r="B24" s="43"/>
      <c r="C24" s="39" t="s">
        <v>27</v>
      </c>
      <c r="D24" s="85" t="s">
        <v>237</v>
      </c>
      <c r="E24" s="29"/>
    </row>
    <row r="25" spans="2:5" ht="16.149999999999999" customHeight="1">
      <c r="B25" s="39" t="s">
        <v>142</v>
      </c>
      <c r="C25" s="38" t="s">
        <v>139</v>
      </c>
      <c r="D25" s="137" t="s">
        <v>239</v>
      </c>
      <c r="E25" s="29"/>
    </row>
    <row r="26" spans="2:5" ht="16.149999999999999" customHeight="1">
      <c r="B26" s="43"/>
      <c r="C26" s="38" t="s">
        <v>141</v>
      </c>
      <c r="D26" s="138" t="s">
        <v>302</v>
      </c>
      <c r="E26" s="29"/>
    </row>
    <row r="27" spans="2:5" ht="16.149999999999999" customHeight="1" thickBot="1">
      <c r="B27" s="41"/>
      <c r="C27" s="38" t="s">
        <v>140</v>
      </c>
      <c r="D27" s="139" t="s">
        <v>240</v>
      </c>
      <c r="E27" s="29"/>
    </row>
    <row r="28" spans="2:5" ht="16.149999999999999" customHeight="1">
      <c r="B28" s="43"/>
      <c r="C28" s="43"/>
      <c r="D28" s="44"/>
    </row>
    <row r="29" spans="2:5" ht="16.149999999999999" customHeight="1">
      <c r="B29" s="43"/>
      <c r="C29" s="43"/>
      <c r="D29" s="44"/>
    </row>
    <row r="30" spans="2:5" ht="16.149999999999999" customHeight="1"/>
    <row r="31" spans="2:5" ht="16.149999999999999" customHeight="1"/>
    <row r="32" spans="2:5" ht="16.149999999999999" customHeight="1"/>
    <row r="33" ht="16.149999999999999" customHeight="1"/>
    <row r="34" ht="16.149999999999999" customHeight="1"/>
    <row r="35" ht="16.149999999999999" customHeight="1"/>
    <row r="36" ht="16.149999999999999" customHeight="1"/>
    <row r="37" ht="16.149999999999999" customHeight="1"/>
  </sheetData>
  <dataValidations xWindow="955" yWindow="668" count="13">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6000000}"/>
    <dataValidation allowBlank="1" showInputMessage="1" showErrorMessage="1" promptTitle="Additional relevant files" prompt="If several files relevant to the report exist, please indicate as such here. If several, please copy this into several rows." sqref="D17" xr:uid="{00000000-0002-0000-0100-000007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8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9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A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B000000}">
      <formula1>"Yes,No,Not applicable,&lt;choose option&gt;"</formula1>
    </dataValidation>
    <dataValidation type="list" showDropDown="1" showInputMessage="1" showErrorMessage="1" errorTitle="Please do not edit these cells" error="Please do not edit these cells" sqref="C1:C12 D28:E30 D1:E4 C14:C16 A1:B29 C18:C29" xr:uid="{00000000-0002-0000-0100-00000C000000}">
      <formula1>"#ERROR!"</formula1>
    </dataValidation>
  </dataValidations>
  <hyperlinks>
    <hyperlink ref="D27" r:id="rId1" xr:uid="{00000000-0004-0000-0100-000000000000}"/>
    <hyperlink ref="D14" r:id="rId2" display="http://seiti.org/" xr:uid="{00000000-0004-0000-0100-000001000000}"/>
  </hyperlinks>
  <pageMargins left="0.75" right="0.75" top="1" bottom="1" header="0.5" footer="0.5"/>
  <pageSetup paperSize="9" scale="70" orientation="landscape" r:id="rId3"/>
  <headerFooter>
    <oddHeader>&amp;L&amp;F&amp;C&amp;A&amp;RSEITI 2016</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52"/>
  <sheetViews>
    <sheetView showGridLines="0" topLeftCell="A19" zoomScale="80" zoomScaleNormal="80" workbookViewId="0">
      <selection activeCell="G6" sqref="G6"/>
    </sheetView>
  </sheetViews>
  <sheetFormatPr defaultColWidth="3.5" defaultRowHeight="24" customHeight="1"/>
  <cols>
    <col min="1" max="1" width="3.5" style="35"/>
    <col min="2" max="2" width="53.5" style="35" customWidth="1"/>
    <col min="3" max="3" width="52.5" style="35" bestFit="1" customWidth="1"/>
    <col min="4" max="4" width="26.25" style="35" customWidth="1"/>
    <col min="5" max="5" width="15.125" style="35" bestFit="1" customWidth="1"/>
    <col min="6" max="6" width="32.875" style="35" bestFit="1" customWidth="1"/>
    <col min="7" max="7" width="32.125" style="35" customWidth="1"/>
    <col min="8" max="8" width="46.5" style="35" customWidth="1"/>
    <col min="9" max="11" width="5.5" style="35" bestFit="1" customWidth="1"/>
    <col min="12" max="16384" width="3.5" style="35"/>
  </cols>
  <sheetData>
    <row r="1" spans="2:8" ht="16.149999999999999" customHeight="1"/>
    <row r="2" spans="2:8" ht="25.15" customHeight="1">
      <c r="B2" s="36" t="s">
        <v>19</v>
      </c>
      <c r="C2" s="141"/>
      <c r="E2" s="7"/>
    </row>
    <row r="3" spans="2:8" ht="16.149999999999999" customHeight="1">
      <c r="B3" s="45"/>
      <c r="E3" s="7"/>
    </row>
    <row r="4" spans="2:8" ht="15" customHeight="1" thickBot="1">
      <c r="D4" s="7" t="s">
        <v>18</v>
      </c>
      <c r="E4" s="7" t="s">
        <v>143</v>
      </c>
      <c r="F4" s="8" t="s">
        <v>175</v>
      </c>
      <c r="G4" s="7" t="s">
        <v>174</v>
      </c>
      <c r="H4" s="27"/>
    </row>
    <row r="5" spans="2:8" ht="16.5" customHeight="1" thickBot="1">
      <c r="B5" s="39" t="s">
        <v>217</v>
      </c>
      <c r="C5" s="38" t="s">
        <v>187</v>
      </c>
      <c r="D5" s="81">
        <v>1065271000</v>
      </c>
      <c r="E5" s="106" t="s">
        <v>238</v>
      </c>
      <c r="F5" s="46" t="s">
        <v>132</v>
      </c>
      <c r="G5" s="29" t="s">
        <v>331</v>
      </c>
    </row>
    <row r="6" spans="2:8" ht="27.6" customHeight="1">
      <c r="B6" s="47" t="s">
        <v>144</v>
      </c>
      <c r="C6" s="38" t="s">
        <v>184</v>
      </c>
      <c r="D6" s="81">
        <v>19720377000</v>
      </c>
      <c r="E6" s="165" t="s">
        <v>238</v>
      </c>
      <c r="F6" s="179" t="s">
        <v>277</v>
      </c>
      <c r="G6" s="29"/>
    </row>
    <row r="7" spans="2:8" s="167" customFormat="1" ht="34.15" customHeight="1" thickBot="1">
      <c r="C7" s="168" t="s">
        <v>185</v>
      </c>
      <c r="D7" s="169">
        <v>601600000</v>
      </c>
      <c r="E7" s="164" t="s">
        <v>238</v>
      </c>
      <c r="F7" s="170" t="s">
        <v>278</v>
      </c>
      <c r="G7" s="166"/>
      <c r="H7" s="193"/>
    </row>
    <row r="8" spans="2:8" ht="27.6" customHeight="1">
      <c r="B8" s="43"/>
      <c r="C8" s="38" t="s">
        <v>186</v>
      </c>
      <c r="D8" s="81">
        <v>3405000000</v>
      </c>
      <c r="E8" s="107" t="s">
        <v>238</v>
      </c>
      <c r="F8" s="171" t="s">
        <v>278</v>
      </c>
      <c r="G8" s="29"/>
      <c r="H8" s="191"/>
    </row>
    <row r="9" spans="2:8" ht="16.5" customHeight="1">
      <c r="B9" s="43"/>
      <c r="C9" s="38" t="s">
        <v>188</v>
      </c>
      <c r="D9" s="82">
        <v>1194000000</v>
      </c>
      <c r="E9" s="107" t="s">
        <v>242</v>
      </c>
      <c r="F9" s="194" t="s">
        <v>328</v>
      </c>
      <c r="G9" s="29"/>
    </row>
    <row r="10" spans="2:8" ht="24.6" customHeight="1">
      <c r="B10" s="43"/>
      <c r="C10" s="38" t="s">
        <v>189</v>
      </c>
      <c r="D10" s="82">
        <v>1439000000</v>
      </c>
      <c r="E10" s="107" t="s">
        <v>242</v>
      </c>
      <c r="F10" s="179" t="s">
        <v>328</v>
      </c>
      <c r="G10" s="29"/>
      <c r="H10" s="191"/>
    </row>
    <row r="11" spans="2:8" ht="27.6" customHeight="1">
      <c r="B11" s="39" t="s">
        <v>218</v>
      </c>
      <c r="C11" s="192" t="s">
        <v>145</v>
      </c>
      <c r="D11" s="82">
        <v>940188.08200000005</v>
      </c>
      <c r="E11" s="120" t="s">
        <v>196</v>
      </c>
      <c r="F11" s="48" t="s">
        <v>279</v>
      </c>
      <c r="G11" s="29" t="s">
        <v>330</v>
      </c>
      <c r="H11" s="191"/>
    </row>
    <row r="12" spans="2:8" ht="16.149999999999999" customHeight="1">
      <c r="B12" s="47" t="s">
        <v>144</v>
      </c>
      <c r="C12" s="192" t="s">
        <v>205</v>
      </c>
      <c r="D12" s="82"/>
      <c r="E12" s="107" t="s">
        <v>242</v>
      </c>
      <c r="F12" s="48" t="s">
        <v>132</v>
      </c>
      <c r="G12" s="29"/>
    </row>
    <row r="13" spans="2:8" ht="16.149999999999999" customHeight="1">
      <c r="B13" s="49"/>
      <c r="C13" s="192" t="s">
        <v>146</v>
      </c>
      <c r="D13" s="82"/>
      <c r="E13" s="120" t="s">
        <v>197</v>
      </c>
      <c r="F13" s="48" t="s">
        <v>132</v>
      </c>
      <c r="G13" s="29"/>
    </row>
    <row r="14" spans="2:8" ht="16.149999999999999" customHeight="1">
      <c r="B14" s="49"/>
      <c r="C14" s="192" t="s">
        <v>206</v>
      </c>
      <c r="D14" s="82"/>
      <c r="E14" s="107" t="s">
        <v>238</v>
      </c>
      <c r="F14" s="48" t="s">
        <v>132</v>
      </c>
      <c r="G14" s="29"/>
    </row>
    <row r="15" spans="2:8" ht="27" customHeight="1">
      <c r="B15"/>
      <c r="C15" s="192" t="s">
        <v>204</v>
      </c>
      <c r="D15" s="82">
        <v>13.0365</v>
      </c>
      <c r="E15" s="120" t="s">
        <v>208</v>
      </c>
      <c r="F15" s="48" t="s">
        <v>245</v>
      </c>
      <c r="G15" s="29" t="s">
        <v>320</v>
      </c>
    </row>
    <row r="16" spans="2:8" ht="23.45" customHeight="1">
      <c r="B16"/>
      <c r="C16" s="192" t="s">
        <v>207</v>
      </c>
      <c r="D16" s="82" t="s">
        <v>316</v>
      </c>
      <c r="E16" s="140"/>
      <c r="F16" s="48" t="s">
        <v>246</v>
      </c>
      <c r="G16" s="29" t="s">
        <v>280</v>
      </c>
    </row>
    <row r="17" spans="2:7" ht="16.149999999999999" customHeight="1">
      <c r="B17" s="39" t="s">
        <v>219</v>
      </c>
      <c r="C17" s="192" t="s">
        <v>145</v>
      </c>
      <c r="D17" s="82"/>
      <c r="E17" s="175" t="s">
        <v>243</v>
      </c>
      <c r="F17" s="48" t="s">
        <v>132</v>
      </c>
      <c r="G17" s="29"/>
    </row>
    <row r="18" spans="2:7" ht="16.149999999999999" customHeight="1">
      <c r="B18" s="47" t="s">
        <v>144</v>
      </c>
      <c r="C18" s="192" t="s">
        <v>205</v>
      </c>
      <c r="D18" s="82"/>
      <c r="E18" s="107" t="s">
        <v>242</v>
      </c>
      <c r="F18" s="48" t="s">
        <v>132</v>
      </c>
      <c r="G18" s="29"/>
    </row>
    <row r="19" spans="2:7" ht="16.149999999999999" customHeight="1">
      <c r="B19"/>
      <c r="C19" s="192" t="s">
        <v>204</v>
      </c>
      <c r="D19" s="82"/>
      <c r="E19" s="175" t="s">
        <v>241</v>
      </c>
      <c r="F19" s="48" t="s">
        <v>322</v>
      </c>
      <c r="G19" s="29" t="s">
        <v>321</v>
      </c>
    </row>
    <row r="20" spans="2:7" ht="16.149999999999999" customHeight="1">
      <c r="B20"/>
      <c r="C20" s="192" t="s">
        <v>207</v>
      </c>
      <c r="D20" s="82"/>
      <c r="E20" s="107" t="s">
        <v>242</v>
      </c>
      <c r="F20" s="48" t="s">
        <v>322</v>
      </c>
      <c r="G20" s="29" t="s">
        <v>321</v>
      </c>
    </row>
    <row r="21" spans="2:7" ht="52.15" customHeight="1">
      <c r="B21" s="39" t="s">
        <v>220</v>
      </c>
      <c r="C21" s="38" t="s">
        <v>190</v>
      </c>
      <c r="D21" s="207" t="s">
        <v>236</v>
      </c>
      <c r="E21" s="208"/>
      <c r="F21" s="178" t="s">
        <v>298</v>
      </c>
      <c r="G21" s="29" t="s">
        <v>303</v>
      </c>
    </row>
    <row r="22" spans="2:7" ht="26.45" customHeight="1">
      <c r="B22" s="42" t="s">
        <v>137</v>
      </c>
      <c r="C22" s="38" t="s">
        <v>41</v>
      </c>
      <c r="D22" s="209" t="s">
        <v>12</v>
      </c>
      <c r="E22" s="210"/>
      <c r="F22" s="51"/>
      <c r="G22" s="29"/>
    </row>
    <row r="23" spans="2:7" ht="30" customHeight="1">
      <c r="B23" s="43"/>
      <c r="C23" s="38" t="s">
        <v>138</v>
      </c>
      <c r="D23" s="209" t="s">
        <v>314</v>
      </c>
      <c r="E23" s="210"/>
      <c r="F23" s="176" t="s">
        <v>315</v>
      </c>
      <c r="G23" s="29"/>
    </row>
    <row r="24" spans="2:7" ht="16.149999999999999" customHeight="1">
      <c r="B24" s="42"/>
      <c r="C24" s="38" t="s">
        <v>150</v>
      </c>
      <c r="D24" s="209" t="s">
        <v>134</v>
      </c>
      <c r="E24" s="210"/>
      <c r="F24" s="176" t="s">
        <v>13</v>
      </c>
      <c r="G24" s="29"/>
    </row>
    <row r="25" spans="2:7" ht="16.149999999999999" customHeight="1">
      <c r="B25" s="53" t="s">
        <v>221</v>
      </c>
      <c r="C25" s="54" t="s">
        <v>212</v>
      </c>
      <c r="D25" s="211" t="s">
        <v>286</v>
      </c>
      <c r="E25" s="212"/>
      <c r="F25" s="177" t="s">
        <v>244</v>
      </c>
      <c r="G25" s="29" t="s">
        <v>317</v>
      </c>
    </row>
    <row r="26" spans="2:7" ht="39.6" customHeight="1">
      <c r="B26" s="42" t="s">
        <v>151</v>
      </c>
      <c r="C26" s="54" t="s">
        <v>213</v>
      </c>
      <c r="D26" s="211" t="s">
        <v>287</v>
      </c>
      <c r="E26" s="212"/>
      <c r="F26" s="177" t="s">
        <v>244</v>
      </c>
      <c r="G26" s="29" t="s">
        <v>304</v>
      </c>
    </row>
    <row r="27" spans="2:7" ht="43.9" customHeight="1">
      <c r="B27" s="55"/>
      <c r="C27" s="38" t="s">
        <v>147</v>
      </c>
      <c r="D27" s="209" t="s">
        <v>283</v>
      </c>
      <c r="E27" s="210"/>
      <c r="F27" s="52" t="s">
        <v>284</v>
      </c>
      <c r="G27" s="29"/>
    </row>
    <row r="28" spans="2:7" ht="16.149999999999999" customHeight="1">
      <c r="B28" s="53" t="s">
        <v>222</v>
      </c>
      <c r="C28" s="173" t="s">
        <v>20</v>
      </c>
      <c r="D28" s="211" t="s">
        <v>318</v>
      </c>
      <c r="E28" s="212"/>
      <c r="F28" s="48" t="s">
        <v>288</v>
      </c>
      <c r="G28" s="29"/>
    </row>
    <row r="29" spans="2:7" ht="16.149999999999999" customHeight="1">
      <c r="B29" s="53" t="s">
        <v>223</v>
      </c>
      <c r="C29" s="54" t="s">
        <v>42</v>
      </c>
      <c r="D29" s="211" t="s">
        <v>311</v>
      </c>
      <c r="E29" s="212"/>
      <c r="F29" s="109" t="s">
        <v>13</v>
      </c>
      <c r="G29" s="29"/>
    </row>
    <row r="30" spans="2:7" ht="16.149999999999999" customHeight="1">
      <c r="B30" s="53" t="s">
        <v>224</v>
      </c>
      <c r="C30" s="54" t="s">
        <v>148</v>
      </c>
      <c r="D30" s="207" t="s">
        <v>236</v>
      </c>
      <c r="E30" s="208"/>
      <c r="F30" s="48" t="s">
        <v>136</v>
      </c>
      <c r="G30" s="29"/>
    </row>
    <row r="31" spans="2:7" ht="16.149999999999999" customHeight="1">
      <c r="B31" s="7" t="s">
        <v>135</v>
      </c>
      <c r="C31" s="54" t="s">
        <v>149</v>
      </c>
      <c r="D31" s="207" t="s">
        <v>285</v>
      </c>
      <c r="E31" s="208"/>
      <c r="F31" s="51"/>
      <c r="G31" s="29"/>
    </row>
    <row r="32" spans="2:7" ht="16.149999999999999" customHeight="1">
      <c r="C32" s="54" t="s">
        <v>133</v>
      </c>
      <c r="D32" s="205"/>
      <c r="E32" s="206"/>
      <c r="F32" s="90"/>
      <c r="G32" s="29"/>
    </row>
    <row r="33" spans="2:7" ht="16.149999999999999" customHeight="1" thickBot="1">
      <c r="B33" s="56"/>
      <c r="C33" s="50" t="s">
        <v>130</v>
      </c>
      <c r="D33" s="213"/>
      <c r="E33" s="214"/>
      <c r="F33" s="91"/>
      <c r="G33" s="29"/>
    </row>
    <row r="34" spans="2:7" ht="16.149999999999999" customHeight="1">
      <c r="B34" s="57"/>
      <c r="C34" s="57"/>
      <c r="D34" s="58"/>
      <c r="E34" s="58"/>
      <c r="F34" s="58"/>
    </row>
    <row r="35" spans="2:7" ht="16.149999999999999" customHeight="1" thickBot="1">
      <c r="D35" s="217" t="s">
        <v>37</v>
      </c>
      <c r="E35" s="218"/>
    </row>
    <row r="36" spans="2:7" ht="78" customHeight="1">
      <c r="B36" s="39" t="s">
        <v>225</v>
      </c>
      <c r="C36" s="38" t="s">
        <v>152</v>
      </c>
      <c r="D36" s="215" t="s">
        <v>236</v>
      </c>
      <c r="E36" s="216"/>
      <c r="F36" s="46" t="s">
        <v>289</v>
      </c>
      <c r="G36" s="29" t="s">
        <v>290</v>
      </c>
    </row>
    <row r="37" spans="2:7" ht="54.6" customHeight="1">
      <c r="B37" s="47" t="s">
        <v>144</v>
      </c>
      <c r="C37" s="38" t="s">
        <v>154</v>
      </c>
      <c r="D37" s="180">
        <v>0.35099999999999998</v>
      </c>
      <c r="E37" s="129" t="s">
        <v>208</v>
      </c>
      <c r="F37" s="48" t="s">
        <v>292</v>
      </c>
      <c r="G37" s="29" t="s">
        <v>291</v>
      </c>
    </row>
    <row r="38" spans="2:7" ht="37.15" customHeight="1">
      <c r="B38" s="47"/>
      <c r="C38" s="38" t="s">
        <v>154</v>
      </c>
      <c r="D38" s="180">
        <v>3.984E-2</v>
      </c>
      <c r="E38" s="147" t="s">
        <v>208</v>
      </c>
      <c r="F38" s="48" t="s">
        <v>293</v>
      </c>
      <c r="G38" s="29" t="s">
        <v>319</v>
      </c>
    </row>
    <row r="39" spans="2:7" ht="16.149999999999999" customHeight="1">
      <c r="C39" s="38" t="s">
        <v>155</v>
      </c>
      <c r="D39" s="82">
        <v>68668000</v>
      </c>
      <c r="E39" s="107" t="s">
        <v>238</v>
      </c>
      <c r="F39" s="48" t="s">
        <v>294</v>
      </c>
      <c r="G39" s="29"/>
    </row>
    <row r="40" spans="2:7" ht="16.149999999999999" customHeight="1">
      <c r="B40" s="39" t="s">
        <v>226</v>
      </c>
      <c r="C40" s="38" t="s">
        <v>152</v>
      </c>
      <c r="D40" s="207" t="s">
        <v>237</v>
      </c>
      <c r="E40" s="208"/>
      <c r="F40" s="48"/>
      <c r="G40" s="29"/>
    </row>
    <row r="41" spans="2:7" ht="16.149999999999999" customHeight="1">
      <c r="B41" s="47" t="s">
        <v>144</v>
      </c>
      <c r="C41" s="38" t="s">
        <v>156</v>
      </c>
      <c r="D41" s="82" t="s">
        <v>15</v>
      </c>
      <c r="E41" s="107" t="s">
        <v>238</v>
      </c>
      <c r="F41" s="48"/>
      <c r="G41" s="29"/>
    </row>
    <row r="42" spans="2:7" ht="82.9" customHeight="1">
      <c r="B42" s="39" t="s">
        <v>227</v>
      </c>
      <c r="C42" s="41" t="s">
        <v>153</v>
      </c>
      <c r="D42" s="207" t="s">
        <v>236</v>
      </c>
      <c r="E42" s="208"/>
      <c r="F42" s="48" t="s">
        <v>296</v>
      </c>
      <c r="G42" s="29" t="s">
        <v>297</v>
      </c>
    </row>
    <row r="43" spans="2:7" ht="16.149999999999999" customHeight="1">
      <c r="B43" s="47" t="s">
        <v>144</v>
      </c>
      <c r="C43" s="38" t="s">
        <v>156</v>
      </c>
      <c r="D43" s="82">
        <v>19831345</v>
      </c>
      <c r="E43" s="107" t="s">
        <v>238</v>
      </c>
      <c r="F43" s="48" t="s">
        <v>295</v>
      </c>
      <c r="G43" s="29" t="s">
        <v>325</v>
      </c>
    </row>
    <row r="44" spans="2:7" ht="16.149999999999999" customHeight="1">
      <c r="B44" s="39" t="s">
        <v>228</v>
      </c>
      <c r="C44" s="41" t="s">
        <v>157</v>
      </c>
      <c r="D44" s="207" t="s">
        <v>237</v>
      </c>
      <c r="E44" s="208"/>
      <c r="F44" s="48" t="s">
        <v>316</v>
      </c>
      <c r="G44" s="29" t="s">
        <v>324</v>
      </c>
    </row>
    <row r="45" spans="2:7" ht="16.149999999999999" customHeight="1">
      <c r="B45" s="47" t="s">
        <v>144</v>
      </c>
      <c r="C45" s="38" t="s">
        <v>156</v>
      </c>
      <c r="D45" s="82" t="s">
        <v>15</v>
      </c>
      <c r="E45" s="107" t="s">
        <v>238</v>
      </c>
      <c r="F45" s="48"/>
      <c r="G45" s="29"/>
    </row>
    <row r="46" spans="2:7" ht="16.149999999999999" customHeight="1">
      <c r="B46" s="39" t="s">
        <v>229</v>
      </c>
      <c r="C46" s="41" t="s">
        <v>158</v>
      </c>
      <c r="D46" s="207" t="s">
        <v>237</v>
      </c>
      <c r="E46" s="208"/>
      <c r="F46" s="48" t="s">
        <v>323</v>
      </c>
      <c r="G46" s="29"/>
    </row>
    <row r="47" spans="2:7" ht="16.149999999999999" customHeight="1">
      <c r="B47" s="47" t="s">
        <v>144</v>
      </c>
      <c r="C47" s="38" t="s">
        <v>156</v>
      </c>
      <c r="D47" s="82" t="s">
        <v>15</v>
      </c>
      <c r="E47" s="107" t="s">
        <v>238</v>
      </c>
      <c r="F47" s="48"/>
      <c r="G47" s="29"/>
    </row>
    <row r="48" spans="2:7" ht="16.149999999999999" customHeight="1">
      <c r="B48" s="39" t="s">
        <v>230</v>
      </c>
      <c r="C48" s="41" t="s">
        <v>159</v>
      </c>
      <c r="D48" s="207" t="s">
        <v>237</v>
      </c>
      <c r="E48" s="208"/>
      <c r="F48" s="48" t="s">
        <v>323</v>
      </c>
      <c r="G48" s="29"/>
    </row>
    <row r="49" spans="2:7" ht="16.149999999999999" customHeight="1" thickBot="1">
      <c r="B49" s="59" t="s">
        <v>144</v>
      </c>
      <c r="C49" s="38" t="s">
        <v>156</v>
      </c>
      <c r="D49" s="92" t="s">
        <v>15</v>
      </c>
      <c r="E49" s="108" t="s">
        <v>238</v>
      </c>
      <c r="F49" s="48"/>
      <c r="G49" s="29"/>
    </row>
    <row r="50" spans="2:7" ht="16.149999999999999" customHeight="1">
      <c r="B50" s="118"/>
    </row>
    <row r="52" spans="2:7" ht="24" customHeight="1">
      <c r="F52" s="191"/>
    </row>
  </sheetData>
  <mergeCells count="20">
    <mergeCell ref="D48:E48"/>
    <mergeCell ref="D33:E33"/>
    <mergeCell ref="D36:E36"/>
    <mergeCell ref="D40:E40"/>
    <mergeCell ref="D42:E42"/>
    <mergeCell ref="D44:E44"/>
    <mergeCell ref="D46:E46"/>
    <mergeCell ref="D35:E35"/>
    <mergeCell ref="D32:E32"/>
    <mergeCell ref="D21:E21"/>
    <mergeCell ref="D22:E22"/>
    <mergeCell ref="D23:E23"/>
    <mergeCell ref="D24:E24"/>
    <mergeCell ref="D25:E25"/>
    <mergeCell ref="D26:E26"/>
    <mergeCell ref="D27:E27"/>
    <mergeCell ref="D28:E28"/>
    <mergeCell ref="D29:E29"/>
    <mergeCell ref="D30:E30"/>
    <mergeCell ref="D31:E31"/>
  </mergeCells>
  <dataValidations xWindow="1162" yWindow="592" count="26">
    <dataValidation allowBlank="1" sqref="F22 F31"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49 E39 E43 E45 E47 E12 E14 E18 E20 E5:E10 E41"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D6 D8"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37:D39 D11:D20" xr:uid="{00000000-0002-0000-0200-000005000000}">
      <formula1>0</formula1>
    </dataValidation>
    <dataValidation allowBlank="1" showInputMessage="1" showErrorMessage="1" promptTitle="If no, provide explanation" prompt="If EI revenues are not recorded in government accounts or budgets, please specify why or any additional related comments here." sqref="D22:E22" xr:uid="{00000000-0002-0000-0200-000006000000}"/>
    <dataValidation allowBlank="1" showInputMessage="1" promptTitle="Source" prompt="Please insert source of information, either as section in EITI report, or direct URL to external source." sqref="F27:F28 F5 F8:F9 F11:F20" xr:uid="{00000000-0002-0000-0200-000007000000}"/>
    <dataValidation allowBlank="1" showInputMessage="1" promptTitle="Government accounts/budget" prompt="Please input name of government accounts/budget, containing revenues from extractive industries." sqref="D23:E23" xr:uid="{00000000-0002-0000-0200-000009000000}"/>
    <dataValidation allowBlank="1" showInputMessage="1" promptTitle="Other financial reports" prompt="Please input name of other documents, containing revenues from extractive industries." sqref="D24:E24" xr:uid="{00000000-0002-0000-0200-00000A000000}"/>
    <dataValidation allowBlank="1" showInputMessage="1" promptTitle="Other reports URL" prompt="Please input direct URL to other documents containing revenues from extractive industries." sqref="F23:F24" xr:uid="{00000000-0002-0000-0200-00000B000000}"/>
    <dataValidation allowBlank="1" showInputMessage="1" showErrorMessage="1" promptTitle="Registry URL" prompt="Please insert direct URL to the registry._x000a_Any additional information, please include in comment section" sqref="F32:F33 F29" xr:uid="{00000000-0002-0000-0200-00000C000000}"/>
    <dataValidation allowBlank="1" showInputMessage="1" promptTitle="If no, provide explanation" prompt="If registries are incomplete or missing, please specify why or any additional related comments here." sqref="D27:E27" xr:uid="{00000000-0002-0000-0200-00000D000000}"/>
    <dataValidation allowBlank="1" showInputMessage="1" promptTitle="Allocation of licences" prompt="Please input name of the source for information on allocation and/or transfer of licences" sqref="D28:E28" xr:uid="{00000000-0002-0000-0200-00000E000000}"/>
    <dataValidation allowBlank="1" showInputMessage="1" promptTitle="Source" prompt="Please insert source of information, as section in EITI report" sqref="F30 F36:F49" xr:uid="{00000000-0002-0000-0200-00000F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43" xr:uid="{00000000-0002-0000-0200-000010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45" xr:uid="{00000000-0002-0000-0200-000011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47" xr:uid="{00000000-0002-0000-02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49"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4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E17 E19 E37:E38" xr:uid="{00000000-0002-0000-0200-000015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41" xr:uid="{00000000-0002-0000-0200-000016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21:E21 D30:E31 D36:E36 D40:E40 D44:E44 D46:E46 D48:E48 D42:E42" xr:uid="{00000000-0002-0000-0200-000017000000}">
      <formula1>"Yes,No,Partially,Not applicable,&lt;choose option&gt;"</formula1>
    </dataValidation>
    <dataValidation allowBlank="1" showInputMessage="1" promptTitle="Name of register" prompt="Please input name of register" sqref="D32:E33 D29:E29 D25:E26" xr:uid="{00000000-0002-0000-0200-000018000000}"/>
    <dataValidation type="list" showDropDown="1" showInputMessage="1" showErrorMessage="1" errorTitle="Please do not edit these cells" error="Please do not edit these cells" sqref="C21:C32 C5:C10 C36:C49 B1:B1048576" xr:uid="{00000000-0002-0000-0200-000019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20" xr:uid="{00000000-0002-0000-0200-000008000000}">
      <formula1>OR(ISNUMBER(SEARCH(", volume",C11)),ISNUMBER(SEARCH(", value",C11)))</formula1>
    </dataValidation>
  </dataValidations>
  <hyperlinks>
    <hyperlink ref="F26" r:id="rId1" display="https://geologymining-sr.maps.arcgis.com/home/index.html" xr:uid="{00000000-0004-0000-0200-000000000000}"/>
    <hyperlink ref="F6" r:id="rId2" xr:uid="{00000000-0004-0000-0200-000001000000}"/>
    <hyperlink ref="F7" r:id="rId3" xr:uid="{00000000-0004-0000-0200-000002000000}"/>
    <hyperlink ref="F10" r:id="rId4" xr:uid="{00000000-0004-0000-0200-000003000000}"/>
    <hyperlink ref="F21" r:id="rId5" xr:uid="{00000000-0004-0000-0200-000004000000}"/>
    <hyperlink ref="F25" r:id="rId6" display="https://geologymining-sr.maps.arcgis.com/home/index.html" xr:uid="{00000000-0004-0000-0200-000005000000}"/>
    <hyperlink ref="F23" r:id="rId7" xr:uid="{00000000-0004-0000-0200-000006000000}"/>
    <hyperlink ref="F9" r:id="rId8" xr:uid="{165712DB-C24F-4ECA-8A8C-D40C175BBF1A}"/>
  </hyperlinks>
  <pageMargins left="0.25" right="0" top="0.5" bottom="0" header="0.25" footer="0"/>
  <pageSetup paperSize="9" scale="60" orientation="landscape" r:id="rId9"/>
  <headerFooter>
    <oddHeader>&amp;L&amp;F&amp;C&amp;A&amp;RSEITI 2016</oddHeader>
  </headerFooter>
  <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Q120"/>
  <sheetViews>
    <sheetView tabSelected="1" zoomScale="70" zoomScaleNormal="70" zoomScalePageLayoutView="85" workbookViewId="0">
      <pane xSplit="3" ySplit="4" topLeftCell="D5" activePane="bottomRight" state="frozen"/>
      <selection pane="topRight" activeCell="D1" sqref="D1"/>
      <selection pane="bottomLeft" activeCell="A5" sqref="A5"/>
      <selection pane="bottomRight" activeCell="A6" sqref="A6"/>
    </sheetView>
  </sheetViews>
  <sheetFormatPr defaultColWidth="10.875" defaultRowHeight="15.75"/>
  <cols>
    <col min="1" max="1" width="3.625" style="60" customWidth="1"/>
    <col min="2" max="2" width="10.25" style="60" bestFit="1" customWidth="1"/>
    <col min="3" max="3" width="61.75" style="60" customWidth="1"/>
    <col min="4" max="4" width="24.75" style="60" customWidth="1"/>
    <col min="5" max="5" width="24.25" style="60" customWidth="1"/>
    <col min="6" max="6" width="21.125" style="60" customWidth="1"/>
    <col min="7" max="7" width="20.25" style="60" customWidth="1"/>
    <col min="8" max="8" width="16.125" style="60" customWidth="1"/>
    <col min="9" max="9" width="13.125" style="60" bestFit="1" customWidth="1"/>
    <col min="10" max="10" width="16.75" style="60" bestFit="1" customWidth="1"/>
    <col min="11" max="11" width="15" style="60" customWidth="1"/>
    <col min="12" max="13" width="14.625" style="60" bestFit="1" customWidth="1"/>
    <col min="14" max="16" width="14.625" style="60" customWidth="1"/>
    <col min="17" max="17" width="9.125" style="60" customWidth="1"/>
    <col min="18" max="16384" width="10.875" style="60"/>
  </cols>
  <sheetData>
    <row r="2" spans="2:17" ht="26.25">
      <c r="B2" s="227" t="s">
        <v>118</v>
      </c>
      <c r="C2" s="227"/>
      <c r="D2" s="227"/>
      <c r="G2" s="127" t="s">
        <v>164</v>
      </c>
      <c r="H2" s="143" t="s">
        <v>121</v>
      </c>
      <c r="I2" s="61"/>
      <c r="J2" s="61"/>
      <c r="K2" s="61"/>
      <c r="L2" s="61"/>
      <c r="M2" s="61"/>
      <c r="N2" s="61"/>
      <c r="O2" s="61"/>
      <c r="P2" s="61"/>
      <c r="Q2" s="62"/>
    </row>
    <row r="3" spans="2:17">
      <c r="B3" s="225" t="s">
        <v>119</v>
      </c>
      <c r="C3" s="225"/>
      <c r="D3" s="225"/>
      <c r="G3" s="128" t="s">
        <v>238</v>
      </c>
      <c r="H3" s="94" t="s">
        <v>126</v>
      </c>
      <c r="I3" s="63"/>
      <c r="J3" s="63"/>
      <c r="K3" s="63"/>
      <c r="L3" s="63"/>
      <c r="M3" s="63"/>
      <c r="N3" s="63"/>
      <c r="O3" s="63"/>
      <c r="P3" s="63"/>
      <c r="Q3" s="64"/>
    </row>
    <row r="4" spans="2:17" ht="47.25">
      <c r="B4" s="226" t="s">
        <v>125</v>
      </c>
      <c r="C4" s="226"/>
      <c r="D4" s="226"/>
      <c r="G4" s="121" t="s">
        <v>214</v>
      </c>
      <c r="H4" s="66" t="s">
        <v>4</v>
      </c>
      <c r="I4" s="67" t="s">
        <v>336</v>
      </c>
      <c r="J4" s="67" t="s">
        <v>338</v>
      </c>
      <c r="K4" s="67" t="s">
        <v>337</v>
      </c>
      <c r="L4" s="146" t="s">
        <v>334</v>
      </c>
      <c r="M4" s="146" t="s">
        <v>335</v>
      </c>
      <c r="N4" s="146" t="s">
        <v>340</v>
      </c>
      <c r="O4" s="146" t="s">
        <v>339</v>
      </c>
      <c r="P4" s="146" t="s">
        <v>275</v>
      </c>
      <c r="Q4" s="68"/>
    </row>
    <row r="5" spans="2:17">
      <c r="B5" s="65"/>
      <c r="G5" s="122" t="s">
        <v>262</v>
      </c>
      <c r="H5" s="69" t="s">
        <v>5</v>
      </c>
      <c r="I5" s="124" t="s">
        <v>261</v>
      </c>
      <c r="J5" s="124"/>
      <c r="K5" s="125"/>
      <c r="L5" s="125" t="s">
        <v>266</v>
      </c>
      <c r="M5" s="125" t="s">
        <v>268</v>
      </c>
      <c r="N5" s="125" t="s">
        <v>269</v>
      </c>
      <c r="O5" s="125" t="s">
        <v>272</v>
      </c>
      <c r="P5" s="125" t="s">
        <v>316</v>
      </c>
      <c r="Q5" s="126"/>
    </row>
    <row r="6" spans="2:17">
      <c r="B6" s="142"/>
      <c r="G6" s="122" t="s">
        <v>263</v>
      </c>
      <c r="H6" s="69"/>
      <c r="I6" s="124"/>
      <c r="J6" s="124" t="s">
        <v>264</v>
      </c>
      <c r="K6" s="125" t="s">
        <v>265</v>
      </c>
      <c r="L6" s="125"/>
      <c r="M6" s="125"/>
      <c r="N6" s="125"/>
      <c r="O6" s="125"/>
      <c r="P6" s="125"/>
      <c r="Q6" s="126"/>
    </row>
    <row r="7" spans="2:17">
      <c r="G7" s="122"/>
      <c r="H7" s="69" t="s">
        <v>198</v>
      </c>
      <c r="I7" s="70" t="s">
        <v>8</v>
      </c>
      <c r="J7" s="70" t="s">
        <v>8</v>
      </c>
      <c r="K7" s="70" t="s">
        <v>8</v>
      </c>
      <c r="L7" s="70" t="s">
        <v>8</v>
      </c>
      <c r="M7" s="70" t="s">
        <v>10</v>
      </c>
      <c r="N7" s="70" t="s">
        <v>10</v>
      </c>
      <c r="O7" s="70" t="s">
        <v>10</v>
      </c>
      <c r="P7" s="70" t="s">
        <v>10</v>
      </c>
      <c r="Q7" s="95"/>
    </row>
    <row r="8" spans="2:17">
      <c r="G8" s="123"/>
      <c r="H8" s="71" t="s">
        <v>1</v>
      </c>
      <c r="I8" s="72" t="s">
        <v>8</v>
      </c>
      <c r="J8" s="72" t="s">
        <v>8</v>
      </c>
      <c r="K8" s="72" t="s">
        <v>8</v>
      </c>
      <c r="L8" s="72" t="s">
        <v>8</v>
      </c>
      <c r="M8" s="72" t="s">
        <v>327</v>
      </c>
      <c r="N8" s="72" t="s">
        <v>327</v>
      </c>
      <c r="O8" s="72" t="s">
        <v>327</v>
      </c>
      <c r="P8" s="72" t="s">
        <v>316</v>
      </c>
      <c r="Q8" s="73"/>
    </row>
    <row r="9" spans="2:17" ht="21">
      <c r="B9" s="228" t="s">
        <v>120</v>
      </c>
      <c r="C9" s="229"/>
      <c r="D9" s="230"/>
      <c r="E9" s="234" t="s">
        <v>182</v>
      </c>
      <c r="F9" s="235"/>
      <c r="G9" s="236"/>
      <c r="H9" s="222" t="s">
        <v>165</v>
      </c>
      <c r="I9" s="223"/>
      <c r="J9" s="223"/>
      <c r="K9" s="223"/>
      <c r="L9" s="223"/>
      <c r="M9" s="223"/>
      <c r="N9" s="223"/>
      <c r="O9" s="223"/>
      <c r="P9" s="223"/>
      <c r="Q9" s="224"/>
    </row>
    <row r="10" spans="2:17" ht="82.5" customHeight="1">
      <c r="B10" s="231" t="s">
        <v>191</v>
      </c>
      <c r="C10" s="232"/>
      <c r="D10" s="233"/>
      <c r="E10" s="231" t="s">
        <v>192</v>
      </c>
      <c r="F10" s="232"/>
      <c r="G10" s="233"/>
      <c r="H10" s="219" t="s">
        <v>210</v>
      </c>
      <c r="I10" s="220"/>
      <c r="J10" s="220"/>
      <c r="K10" s="220"/>
      <c r="L10" s="220"/>
      <c r="M10" s="220"/>
      <c r="N10" s="220"/>
      <c r="O10" s="220"/>
      <c r="P10" s="220"/>
      <c r="Q10" s="221"/>
    </row>
    <row r="11" spans="2:17" ht="31.5">
      <c r="B11" s="74" t="s">
        <v>200</v>
      </c>
      <c r="C11" s="110" t="s">
        <v>201</v>
      </c>
      <c r="D11" s="9" t="s">
        <v>38</v>
      </c>
      <c r="E11" s="10" t="s">
        <v>2</v>
      </c>
      <c r="F11" s="13" t="s">
        <v>160</v>
      </c>
      <c r="G11" s="9" t="s">
        <v>162</v>
      </c>
      <c r="H11" s="96" t="s">
        <v>3</v>
      </c>
      <c r="I11" s="75">
        <f>SUM(I14:I54)</f>
        <v>1530000</v>
      </c>
      <c r="J11" s="75">
        <f>SUM(J13:J54)</f>
        <v>234000</v>
      </c>
      <c r="K11" s="75">
        <f>SUM(K13:K54)</f>
        <v>0</v>
      </c>
      <c r="L11" s="75">
        <f>SUM(L14:L54)</f>
        <v>141506000</v>
      </c>
      <c r="M11" s="75">
        <f>SUM(M14:M55)</f>
        <v>235000</v>
      </c>
      <c r="N11" s="75">
        <f>SUM(N14:N54)</f>
        <v>94160000</v>
      </c>
      <c r="O11" s="75">
        <f t="shared" ref="O11:Q11" si="0">SUM(O14:O54)</f>
        <v>191156000</v>
      </c>
      <c r="P11" s="75">
        <f t="shared" si="0"/>
        <v>0</v>
      </c>
      <c r="Q11" s="75">
        <f t="shared" si="0"/>
        <v>0</v>
      </c>
    </row>
    <row r="12" spans="2:17">
      <c r="B12" s="97" t="s">
        <v>44</v>
      </c>
      <c r="C12" s="111" t="s">
        <v>45</v>
      </c>
      <c r="D12" s="3"/>
      <c r="E12" s="11"/>
      <c r="F12" s="14"/>
      <c r="G12" s="17"/>
      <c r="H12" s="93"/>
      <c r="I12" s="148"/>
      <c r="J12" s="148"/>
      <c r="K12" s="148"/>
      <c r="L12" s="148"/>
      <c r="M12" s="148"/>
      <c r="N12" s="148"/>
      <c r="O12" s="148">
        <v>0</v>
      </c>
      <c r="P12" s="148">
        <v>0</v>
      </c>
      <c r="Q12" s="148">
        <v>0</v>
      </c>
    </row>
    <row r="13" spans="2:17">
      <c r="B13" s="99" t="s">
        <v>46</v>
      </c>
      <c r="C13" s="130" t="s">
        <v>47</v>
      </c>
      <c r="D13" s="2"/>
      <c r="E13" s="11"/>
      <c r="F13" s="14"/>
      <c r="G13" s="17"/>
      <c r="H13" s="144"/>
      <c r="I13" s="148"/>
      <c r="J13" s="148"/>
      <c r="K13" s="148"/>
      <c r="L13" s="148"/>
      <c r="M13" s="148"/>
      <c r="N13" s="148"/>
      <c r="O13" s="148">
        <v>0</v>
      </c>
      <c r="P13" s="148">
        <v>0</v>
      </c>
      <c r="Q13" s="148">
        <v>0</v>
      </c>
    </row>
    <row r="14" spans="2:17" s="145" customFormat="1">
      <c r="B14" s="100" t="s">
        <v>48</v>
      </c>
      <c r="C14" s="116" t="s">
        <v>49</v>
      </c>
      <c r="D14" s="181" t="s">
        <v>209</v>
      </c>
      <c r="E14" s="12" t="s">
        <v>260</v>
      </c>
      <c r="F14" s="15" t="s">
        <v>252</v>
      </c>
      <c r="G14" s="182">
        <v>4257000</v>
      </c>
      <c r="H14" s="93">
        <f>SUM(I14:P14)</f>
        <v>134000</v>
      </c>
      <c r="I14" s="148"/>
      <c r="J14" s="148"/>
      <c r="K14" s="148"/>
      <c r="L14" s="148"/>
      <c r="M14" s="148"/>
      <c r="N14" s="148"/>
      <c r="O14" s="148">
        <v>134000</v>
      </c>
      <c r="P14" s="148">
        <v>0</v>
      </c>
      <c r="Q14" s="148">
        <v>0</v>
      </c>
    </row>
    <row r="15" spans="2:17">
      <c r="B15" s="100" t="s">
        <v>50</v>
      </c>
      <c r="C15" s="116" t="s">
        <v>51</v>
      </c>
      <c r="D15" s="181" t="s">
        <v>249</v>
      </c>
      <c r="E15" s="12"/>
      <c r="F15" s="183"/>
      <c r="G15" s="182"/>
      <c r="H15" s="93"/>
      <c r="I15" s="148"/>
      <c r="J15" s="148"/>
      <c r="K15" s="148"/>
      <c r="L15" s="148"/>
      <c r="M15" s="148"/>
      <c r="N15" s="148"/>
      <c r="O15" s="148">
        <v>0</v>
      </c>
      <c r="P15" s="148">
        <v>0</v>
      </c>
      <c r="Q15" s="148">
        <v>0</v>
      </c>
    </row>
    <row r="16" spans="2:17" s="145" customFormat="1">
      <c r="B16" s="100" t="s">
        <v>52</v>
      </c>
      <c r="C16" s="114" t="s">
        <v>53</v>
      </c>
      <c r="D16" s="181" t="s">
        <v>209</v>
      </c>
      <c r="E16" s="12" t="s">
        <v>251</v>
      </c>
      <c r="F16" s="15" t="s">
        <v>252</v>
      </c>
      <c r="G16" s="182">
        <v>215402000</v>
      </c>
      <c r="H16" s="93">
        <f>SUM(I16:P16)</f>
        <v>218549000</v>
      </c>
      <c r="I16" s="148">
        <v>1530000</v>
      </c>
      <c r="J16" s="148">
        <v>234000</v>
      </c>
      <c r="K16" s="148">
        <v>0</v>
      </c>
      <c r="L16" s="148">
        <f>(91866-1239)*1000</f>
        <v>90627000</v>
      </c>
      <c r="M16" s="148">
        <v>0</v>
      </c>
      <c r="N16" s="148">
        <v>72615000</v>
      </c>
      <c r="O16" s="148">
        <v>53543000</v>
      </c>
      <c r="P16" s="148">
        <v>0</v>
      </c>
      <c r="Q16" s="148">
        <v>0</v>
      </c>
    </row>
    <row r="17" spans="2:17" s="145" customFormat="1" ht="31.5">
      <c r="B17" s="100" t="s">
        <v>54</v>
      </c>
      <c r="C17" s="114" t="s">
        <v>55</v>
      </c>
      <c r="D17" s="181" t="s">
        <v>209</v>
      </c>
      <c r="E17" s="12" t="s">
        <v>270</v>
      </c>
      <c r="F17" s="15" t="s">
        <v>252</v>
      </c>
      <c r="G17" s="182">
        <v>1376000</v>
      </c>
      <c r="H17" s="93">
        <f>SUM(I17:P17)</f>
        <v>0</v>
      </c>
      <c r="I17" s="148">
        <v>0</v>
      </c>
      <c r="J17" s="148">
        <v>0</v>
      </c>
      <c r="K17" s="148">
        <v>0</v>
      </c>
      <c r="L17" s="148">
        <v>0</v>
      </c>
      <c r="M17" s="148">
        <v>0</v>
      </c>
      <c r="N17" s="148">
        <v>0</v>
      </c>
      <c r="O17" s="148">
        <v>0</v>
      </c>
      <c r="P17" s="148">
        <v>0</v>
      </c>
      <c r="Q17" s="148">
        <v>0</v>
      </c>
    </row>
    <row r="18" spans="2:17" s="145" customFormat="1" ht="31.5">
      <c r="B18" s="100" t="s">
        <v>54</v>
      </c>
      <c r="C18" s="114" t="s">
        <v>55</v>
      </c>
      <c r="D18" s="181" t="s">
        <v>209</v>
      </c>
      <c r="E18" s="12" t="s">
        <v>271</v>
      </c>
      <c r="F18" s="15" t="s">
        <v>252</v>
      </c>
      <c r="G18" s="182">
        <v>197000</v>
      </c>
      <c r="H18" s="93">
        <f>SUM(I18:P18)</f>
        <v>0</v>
      </c>
      <c r="I18" s="148">
        <v>0</v>
      </c>
      <c r="J18" s="148">
        <v>0</v>
      </c>
      <c r="K18" s="148">
        <v>0</v>
      </c>
      <c r="L18" s="148">
        <v>0</v>
      </c>
      <c r="M18" s="148">
        <v>0</v>
      </c>
      <c r="N18" s="148">
        <v>0</v>
      </c>
      <c r="O18" s="148">
        <v>0</v>
      </c>
      <c r="P18" s="148">
        <v>0</v>
      </c>
      <c r="Q18" s="148">
        <v>0</v>
      </c>
    </row>
    <row r="19" spans="2:17">
      <c r="B19" s="101" t="s">
        <v>56</v>
      </c>
      <c r="C19" s="185" t="s">
        <v>57</v>
      </c>
      <c r="D19" s="2"/>
      <c r="E19" s="12"/>
      <c r="F19" s="15"/>
      <c r="G19" s="182"/>
      <c r="H19" s="93"/>
      <c r="I19" s="148">
        <v>0</v>
      </c>
      <c r="J19" s="148">
        <v>0</v>
      </c>
      <c r="K19" s="148">
        <v>0</v>
      </c>
      <c r="L19" s="148">
        <v>0</v>
      </c>
      <c r="M19" s="148">
        <v>0</v>
      </c>
      <c r="N19" s="148">
        <v>0</v>
      </c>
      <c r="O19" s="148">
        <v>0</v>
      </c>
      <c r="P19" s="148">
        <v>0</v>
      </c>
      <c r="Q19" s="148">
        <v>0</v>
      </c>
    </row>
    <row r="20" spans="2:17" ht="31.5">
      <c r="B20" s="100" t="s">
        <v>58</v>
      </c>
      <c r="C20" s="115" t="s">
        <v>59</v>
      </c>
      <c r="D20" s="181" t="s">
        <v>209</v>
      </c>
      <c r="E20" s="12" t="s">
        <v>248</v>
      </c>
      <c r="F20" s="15" t="s">
        <v>252</v>
      </c>
      <c r="G20" s="182"/>
      <c r="H20" s="93">
        <f>SUM(I20:Q20)</f>
        <v>0</v>
      </c>
      <c r="I20" s="148">
        <v>0</v>
      </c>
      <c r="J20" s="148">
        <v>0</v>
      </c>
      <c r="K20" s="148">
        <v>0</v>
      </c>
      <c r="L20" s="148">
        <v>0</v>
      </c>
      <c r="M20" s="148">
        <v>0</v>
      </c>
      <c r="N20" s="148">
        <v>0</v>
      </c>
      <c r="O20" s="148">
        <v>0</v>
      </c>
      <c r="P20" s="148">
        <v>0</v>
      </c>
      <c r="Q20" s="148">
        <v>0</v>
      </c>
    </row>
    <row r="21" spans="2:17">
      <c r="B21" s="100" t="s">
        <v>60</v>
      </c>
      <c r="C21" s="115" t="s">
        <v>61</v>
      </c>
      <c r="D21" s="181" t="s">
        <v>249</v>
      </c>
      <c r="E21" s="12"/>
      <c r="F21" s="15"/>
      <c r="G21" s="182"/>
      <c r="H21" s="93">
        <f>SUM(I21:Q21)</f>
        <v>0</v>
      </c>
      <c r="I21" s="148">
        <v>0</v>
      </c>
      <c r="J21" s="148">
        <v>0</v>
      </c>
      <c r="K21" s="148">
        <v>0</v>
      </c>
      <c r="L21" s="148">
        <v>0</v>
      </c>
      <c r="M21" s="148">
        <v>0</v>
      </c>
      <c r="N21" s="148">
        <v>0</v>
      </c>
      <c r="O21" s="148">
        <v>0</v>
      </c>
      <c r="P21" s="148">
        <v>0</v>
      </c>
      <c r="Q21" s="148">
        <v>0</v>
      </c>
    </row>
    <row r="22" spans="2:17" ht="31.5">
      <c r="B22" s="101" t="s">
        <v>62</v>
      </c>
      <c r="C22" s="186" t="s">
        <v>63</v>
      </c>
      <c r="D22" s="3"/>
      <c r="E22" s="12"/>
      <c r="F22" s="15"/>
      <c r="G22" s="182"/>
      <c r="H22" s="93"/>
      <c r="I22" s="148">
        <v>0</v>
      </c>
      <c r="J22" s="148">
        <v>0</v>
      </c>
      <c r="K22" s="148">
        <v>0</v>
      </c>
      <c r="L22" s="148">
        <v>0</v>
      </c>
      <c r="M22" s="148">
        <v>0</v>
      </c>
      <c r="N22" s="148">
        <v>0</v>
      </c>
      <c r="O22" s="148">
        <v>0</v>
      </c>
      <c r="P22" s="148">
        <v>0</v>
      </c>
      <c r="Q22" s="148">
        <v>0</v>
      </c>
    </row>
    <row r="23" spans="2:17" ht="31.5">
      <c r="B23" s="100" t="s">
        <v>64</v>
      </c>
      <c r="C23" s="116" t="s">
        <v>65</v>
      </c>
      <c r="D23" s="181" t="s">
        <v>209</v>
      </c>
      <c r="E23" s="12" t="s">
        <v>258</v>
      </c>
      <c r="F23" s="15" t="s">
        <v>254</v>
      </c>
      <c r="G23" s="187"/>
      <c r="H23" s="93">
        <f>SUM(I23:Q23)</f>
        <v>0</v>
      </c>
      <c r="I23" s="148">
        <v>0</v>
      </c>
      <c r="J23" s="148">
        <v>0</v>
      </c>
      <c r="K23" s="148">
        <v>0</v>
      </c>
      <c r="L23" s="148">
        <v>0</v>
      </c>
      <c r="M23" s="148">
        <v>0</v>
      </c>
      <c r="N23" s="148">
        <v>0</v>
      </c>
      <c r="O23" s="148">
        <v>0</v>
      </c>
      <c r="P23" s="148">
        <v>0</v>
      </c>
      <c r="Q23" s="148">
        <v>0</v>
      </c>
    </row>
    <row r="24" spans="2:17">
      <c r="B24" s="100" t="s">
        <v>66</v>
      </c>
      <c r="C24" s="116" t="s">
        <v>67</v>
      </c>
      <c r="D24" s="181" t="s">
        <v>237</v>
      </c>
      <c r="E24" s="12"/>
      <c r="F24" s="15"/>
      <c r="G24" s="182"/>
      <c r="H24" s="93">
        <f>SUM(I24:Q24)</f>
        <v>0</v>
      </c>
      <c r="I24" s="148">
        <v>0</v>
      </c>
      <c r="J24" s="148">
        <v>0</v>
      </c>
      <c r="K24" s="148">
        <v>0</v>
      </c>
      <c r="L24" s="148">
        <v>0</v>
      </c>
      <c r="M24" s="148">
        <v>0</v>
      </c>
      <c r="N24" s="148">
        <v>0</v>
      </c>
      <c r="O24" s="148">
        <v>0</v>
      </c>
      <c r="P24" s="148">
        <v>0</v>
      </c>
      <c r="Q24" s="148">
        <v>0</v>
      </c>
    </row>
    <row r="25" spans="2:17">
      <c r="B25" s="100" t="s">
        <v>68</v>
      </c>
      <c r="C25" s="116" t="s">
        <v>69</v>
      </c>
      <c r="D25" s="181" t="s">
        <v>249</v>
      </c>
      <c r="E25" s="12"/>
      <c r="F25" s="15"/>
      <c r="G25" s="182"/>
      <c r="H25" s="93">
        <f>SUM(I25:Q25)</f>
        <v>0</v>
      </c>
      <c r="I25" s="148">
        <v>0</v>
      </c>
      <c r="J25" s="148">
        <v>0</v>
      </c>
      <c r="K25" s="148">
        <v>0</v>
      </c>
      <c r="L25" s="148">
        <v>0</v>
      </c>
      <c r="M25" s="148">
        <v>0</v>
      </c>
      <c r="N25" s="148">
        <v>0</v>
      </c>
      <c r="O25" s="148">
        <v>0</v>
      </c>
      <c r="P25" s="148">
        <v>0</v>
      </c>
      <c r="Q25" s="148">
        <v>0</v>
      </c>
    </row>
    <row r="26" spans="2:17">
      <c r="B26" s="99" t="s">
        <v>70</v>
      </c>
      <c r="C26" s="185" t="s">
        <v>71</v>
      </c>
      <c r="D26" s="3"/>
      <c r="E26" s="12"/>
      <c r="F26" s="15"/>
      <c r="G26" s="182"/>
      <c r="H26" s="93"/>
      <c r="I26" s="148">
        <v>0</v>
      </c>
      <c r="J26" s="148">
        <v>0</v>
      </c>
      <c r="K26" s="148">
        <v>0</v>
      </c>
      <c r="L26" s="148">
        <v>0</v>
      </c>
      <c r="M26" s="148">
        <v>0</v>
      </c>
      <c r="N26" s="148">
        <v>0</v>
      </c>
      <c r="O26" s="148">
        <v>0</v>
      </c>
      <c r="P26" s="148">
        <v>0</v>
      </c>
      <c r="Q26" s="148">
        <v>0</v>
      </c>
    </row>
    <row r="27" spans="2:17">
      <c r="B27" s="100" t="s">
        <v>72</v>
      </c>
      <c r="C27" s="115" t="s">
        <v>73</v>
      </c>
      <c r="D27" s="181" t="s">
        <v>209</v>
      </c>
      <c r="E27" s="12" t="s">
        <v>256</v>
      </c>
      <c r="F27" s="15" t="s">
        <v>252</v>
      </c>
      <c r="G27" s="182">
        <v>223000</v>
      </c>
      <c r="H27" s="93">
        <f>SUM(I27:P27)</f>
        <v>275000</v>
      </c>
      <c r="I27" s="148">
        <v>0</v>
      </c>
      <c r="J27" s="148">
        <v>0</v>
      </c>
      <c r="K27" s="148">
        <v>0</v>
      </c>
      <c r="L27" s="148">
        <v>0</v>
      </c>
      <c r="M27" s="148">
        <v>223000</v>
      </c>
      <c r="N27" s="148">
        <v>0</v>
      </c>
      <c r="O27" s="148">
        <v>52000</v>
      </c>
      <c r="P27" s="148">
        <v>0</v>
      </c>
      <c r="Q27" s="148">
        <v>0</v>
      </c>
    </row>
    <row r="28" spans="2:17" ht="31.5">
      <c r="B28" s="100" t="s">
        <v>74</v>
      </c>
      <c r="C28" s="115" t="s">
        <v>75</v>
      </c>
      <c r="D28" s="181" t="s">
        <v>209</v>
      </c>
      <c r="E28" s="12" t="s">
        <v>257</v>
      </c>
      <c r="F28" s="15" t="s">
        <v>252</v>
      </c>
      <c r="G28" s="182">
        <v>2040000</v>
      </c>
      <c r="H28" s="93">
        <f>SUM(I28:P28)</f>
        <v>2040000</v>
      </c>
      <c r="I28" s="148">
        <v>0</v>
      </c>
      <c r="J28" s="148">
        <v>0</v>
      </c>
      <c r="K28" s="148">
        <v>0</v>
      </c>
      <c r="L28" s="148">
        <v>0</v>
      </c>
      <c r="M28" s="148">
        <v>0</v>
      </c>
      <c r="N28" s="148">
        <v>0</v>
      </c>
      <c r="O28" s="148">
        <v>2040000</v>
      </c>
      <c r="P28" s="148">
        <v>0</v>
      </c>
      <c r="Q28" s="148">
        <v>0</v>
      </c>
    </row>
    <row r="29" spans="2:17">
      <c r="B29" s="100" t="s">
        <v>76</v>
      </c>
      <c r="C29" s="115" t="s">
        <v>77</v>
      </c>
      <c r="D29" s="181" t="s">
        <v>237</v>
      </c>
      <c r="E29" s="12"/>
      <c r="F29" s="15"/>
      <c r="G29" s="182"/>
      <c r="H29" s="93">
        <f>SUM(I29:Q29)</f>
        <v>0</v>
      </c>
      <c r="I29" s="148">
        <v>0</v>
      </c>
      <c r="J29" s="148">
        <v>0</v>
      </c>
      <c r="K29" s="148">
        <v>0</v>
      </c>
      <c r="L29" s="148">
        <v>0</v>
      </c>
      <c r="M29" s="148">
        <v>0</v>
      </c>
      <c r="N29" s="148">
        <v>0</v>
      </c>
      <c r="O29" s="148">
        <v>0</v>
      </c>
      <c r="P29" s="148">
        <v>0</v>
      </c>
      <c r="Q29" s="148">
        <v>0</v>
      </c>
    </row>
    <row r="30" spans="2:17" ht="47.25">
      <c r="B30" s="100" t="s">
        <v>78</v>
      </c>
      <c r="C30" s="114" t="s">
        <v>79</v>
      </c>
      <c r="D30" s="181" t="s">
        <v>329</v>
      </c>
      <c r="E30" s="12" t="s">
        <v>274</v>
      </c>
      <c r="F30" s="15"/>
      <c r="G30" s="182">
        <v>1533000</v>
      </c>
      <c r="H30" s="93">
        <v>0</v>
      </c>
      <c r="I30" s="148">
        <v>0</v>
      </c>
      <c r="J30" s="148">
        <v>0</v>
      </c>
      <c r="K30" s="148">
        <v>0</v>
      </c>
      <c r="L30" s="148">
        <v>0</v>
      </c>
      <c r="M30" s="148">
        <v>0</v>
      </c>
      <c r="N30" s="148">
        <v>0</v>
      </c>
      <c r="O30" s="148">
        <v>0</v>
      </c>
      <c r="P30" s="148">
        <v>0</v>
      </c>
      <c r="Q30" s="148">
        <v>0</v>
      </c>
    </row>
    <row r="31" spans="2:17">
      <c r="B31" s="102"/>
      <c r="C31" s="112"/>
      <c r="D31" s="3"/>
      <c r="E31" s="12"/>
      <c r="F31" s="15"/>
      <c r="G31" s="182"/>
      <c r="H31" s="93"/>
      <c r="I31" s="148">
        <v>0</v>
      </c>
      <c r="J31" s="148">
        <v>0</v>
      </c>
      <c r="K31" s="148">
        <v>0</v>
      </c>
      <c r="L31" s="148">
        <v>0</v>
      </c>
      <c r="M31" s="148">
        <v>0</v>
      </c>
      <c r="N31" s="148">
        <v>0</v>
      </c>
      <c r="O31" s="148">
        <v>0</v>
      </c>
      <c r="P31" s="148">
        <v>0</v>
      </c>
      <c r="Q31" s="148">
        <v>0</v>
      </c>
    </row>
    <row r="32" spans="2:17">
      <c r="B32" s="103" t="s">
        <v>80</v>
      </c>
      <c r="C32" s="188" t="s">
        <v>81</v>
      </c>
      <c r="D32" s="2"/>
      <c r="E32" s="12"/>
      <c r="F32" s="15"/>
      <c r="G32" s="182"/>
      <c r="H32" s="93"/>
      <c r="I32" s="148">
        <v>0</v>
      </c>
      <c r="J32" s="148">
        <v>0</v>
      </c>
      <c r="K32" s="148">
        <v>0</v>
      </c>
      <c r="L32" s="148">
        <v>0</v>
      </c>
      <c r="M32" s="148">
        <v>0</v>
      </c>
      <c r="N32" s="148">
        <v>0</v>
      </c>
      <c r="O32" s="148">
        <v>0</v>
      </c>
      <c r="P32" s="148">
        <v>0</v>
      </c>
      <c r="Q32" s="148">
        <v>0</v>
      </c>
    </row>
    <row r="33" spans="2:17">
      <c r="B33" s="100" t="s">
        <v>82</v>
      </c>
      <c r="C33" s="114" t="s">
        <v>83</v>
      </c>
      <c r="D33" s="181" t="s">
        <v>237</v>
      </c>
      <c r="E33" s="12"/>
      <c r="F33" s="15"/>
      <c r="G33" s="182"/>
      <c r="H33" s="93">
        <f>SUM(I33:Q33)</f>
        <v>0</v>
      </c>
      <c r="I33" s="148">
        <v>0</v>
      </c>
      <c r="J33" s="148">
        <v>0</v>
      </c>
      <c r="K33" s="148">
        <v>0</v>
      </c>
      <c r="L33" s="148">
        <v>0</v>
      </c>
      <c r="M33" s="148">
        <v>0</v>
      </c>
      <c r="N33" s="148">
        <v>0</v>
      </c>
      <c r="O33" s="148">
        <v>0</v>
      </c>
      <c r="P33" s="148">
        <v>0</v>
      </c>
      <c r="Q33" s="148">
        <v>0</v>
      </c>
    </row>
    <row r="34" spans="2:17">
      <c r="B34" s="102"/>
      <c r="C34" s="113"/>
      <c r="D34" s="3"/>
      <c r="E34" s="12"/>
      <c r="F34" s="15"/>
      <c r="G34" s="182"/>
      <c r="H34" s="93"/>
      <c r="I34" s="148">
        <v>0</v>
      </c>
      <c r="J34" s="148">
        <v>0</v>
      </c>
      <c r="K34" s="148">
        <v>0</v>
      </c>
      <c r="L34" s="148">
        <v>0</v>
      </c>
      <c r="M34" s="148">
        <v>0</v>
      </c>
      <c r="N34" s="148">
        <v>0</v>
      </c>
      <c r="O34" s="148">
        <v>0</v>
      </c>
      <c r="P34" s="148">
        <v>0</v>
      </c>
      <c r="Q34" s="148">
        <v>0</v>
      </c>
    </row>
    <row r="35" spans="2:17">
      <c r="B35" s="103" t="s">
        <v>84</v>
      </c>
      <c r="C35" s="188" t="s">
        <v>0</v>
      </c>
      <c r="D35" s="3"/>
      <c r="E35" s="12"/>
      <c r="F35" s="15"/>
      <c r="G35" s="182"/>
      <c r="H35" s="93"/>
      <c r="I35" s="148">
        <v>0</v>
      </c>
      <c r="J35" s="148">
        <v>0</v>
      </c>
      <c r="K35" s="148">
        <v>0</v>
      </c>
      <c r="L35" s="148">
        <v>0</v>
      </c>
      <c r="M35" s="148">
        <v>0</v>
      </c>
      <c r="N35" s="148">
        <v>0</v>
      </c>
      <c r="O35" s="148">
        <v>0</v>
      </c>
      <c r="P35" s="148">
        <v>0</v>
      </c>
      <c r="Q35" s="148">
        <v>0</v>
      </c>
    </row>
    <row r="36" spans="2:17">
      <c r="B36" s="101" t="s">
        <v>85</v>
      </c>
      <c r="C36" s="185" t="s">
        <v>86</v>
      </c>
      <c r="D36" s="3"/>
      <c r="E36" s="12"/>
      <c r="F36" s="15"/>
      <c r="G36" s="182"/>
      <c r="H36" s="93"/>
      <c r="I36" s="148">
        <v>0</v>
      </c>
      <c r="J36" s="148">
        <v>0</v>
      </c>
      <c r="K36" s="148">
        <v>0</v>
      </c>
      <c r="L36" s="148">
        <v>0</v>
      </c>
      <c r="M36" s="148">
        <v>0</v>
      </c>
      <c r="N36" s="148">
        <v>0</v>
      </c>
      <c r="O36" s="148">
        <v>0</v>
      </c>
      <c r="P36" s="148">
        <v>0</v>
      </c>
      <c r="Q36" s="148">
        <v>0</v>
      </c>
    </row>
    <row r="37" spans="2:17">
      <c r="B37" s="101" t="s">
        <v>87</v>
      </c>
      <c r="C37" s="186" t="s">
        <v>88</v>
      </c>
      <c r="D37" s="3"/>
      <c r="E37" s="12"/>
      <c r="F37" s="15"/>
      <c r="G37" s="182"/>
      <c r="H37" s="93"/>
      <c r="I37" s="148">
        <v>0</v>
      </c>
      <c r="J37" s="148">
        <v>0</v>
      </c>
      <c r="K37" s="148">
        <v>0</v>
      </c>
      <c r="L37" s="148">
        <v>0</v>
      </c>
      <c r="M37" s="148">
        <v>0</v>
      </c>
      <c r="N37" s="148">
        <v>0</v>
      </c>
      <c r="O37" s="148">
        <v>0</v>
      </c>
      <c r="P37" s="148">
        <v>0</v>
      </c>
      <c r="Q37" s="148">
        <v>0</v>
      </c>
    </row>
    <row r="38" spans="2:17">
      <c r="B38" s="100" t="s">
        <v>89</v>
      </c>
      <c r="C38" s="116" t="s">
        <v>90</v>
      </c>
      <c r="D38" s="181" t="s">
        <v>209</v>
      </c>
      <c r="E38" s="12" t="s">
        <v>255</v>
      </c>
      <c r="F38" s="15" t="s">
        <v>247</v>
      </c>
      <c r="G38" s="182">
        <v>50879000</v>
      </c>
      <c r="H38" s="93">
        <f>SUM(I38:Q38)</f>
        <v>50879000</v>
      </c>
      <c r="I38" s="148">
        <v>0</v>
      </c>
      <c r="J38" s="148">
        <v>0</v>
      </c>
      <c r="K38" s="148">
        <v>0</v>
      </c>
      <c r="L38" s="148">
        <v>50879000</v>
      </c>
      <c r="M38" s="148">
        <v>0</v>
      </c>
      <c r="N38" s="148">
        <v>0</v>
      </c>
      <c r="O38" s="148">
        <v>0</v>
      </c>
      <c r="P38" s="148">
        <v>0</v>
      </c>
      <c r="Q38" s="148">
        <v>0</v>
      </c>
    </row>
    <row r="39" spans="2:17">
      <c r="B39" s="100" t="s">
        <v>91</v>
      </c>
      <c r="C39" s="116" t="s">
        <v>92</v>
      </c>
      <c r="D39" s="181" t="s">
        <v>249</v>
      </c>
      <c r="E39" s="12"/>
      <c r="F39" s="15"/>
      <c r="G39" s="182"/>
      <c r="H39" s="93">
        <f>SUM(I39:Q39)</f>
        <v>0</v>
      </c>
      <c r="I39" s="148">
        <v>0</v>
      </c>
      <c r="J39" s="148">
        <v>0</v>
      </c>
      <c r="K39" s="148">
        <v>0</v>
      </c>
      <c r="L39" s="148">
        <v>0</v>
      </c>
      <c r="M39" s="148">
        <v>0</v>
      </c>
      <c r="N39" s="148">
        <v>0</v>
      </c>
      <c r="O39" s="148">
        <v>0</v>
      </c>
      <c r="P39" s="148">
        <v>0</v>
      </c>
      <c r="Q39" s="148">
        <v>0</v>
      </c>
    </row>
    <row r="40" spans="2:17">
      <c r="B40" s="100" t="s">
        <v>93</v>
      </c>
      <c r="C40" s="115" t="s">
        <v>94</v>
      </c>
      <c r="D40" s="181" t="s">
        <v>237</v>
      </c>
      <c r="E40" s="12"/>
      <c r="F40" s="15"/>
      <c r="G40" s="187"/>
      <c r="H40" s="93">
        <f>SUM(I40:Q40)</f>
        <v>0</v>
      </c>
      <c r="I40" s="148">
        <v>0</v>
      </c>
      <c r="J40" s="148">
        <v>0</v>
      </c>
      <c r="K40" s="148">
        <v>0</v>
      </c>
      <c r="L40" s="148">
        <v>0</v>
      </c>
      <c r="M40" s="148">
        <v>0</v>
      </c>
      <c r="N40" s="148">
        <v>0</v>
      </c>
      <c r="O40" s="148">
        <v>0</v>
      </c>
      <c r="P40" s="148">
        <v>0</v>
      </c>
      <c r="Q40" s="148">
        <v>0</v>
      </c>
    </row>
    <row r="41" spans="2:17">
      <c r="B41" s="101" t="s">
        <v>95</v>
      </c>
      <c r="C41" s="186" t="s">
        <v>96</v>
      </c>
      <c r="D41" s="2"/>
      <c r="E41" s="12"/>
      <c r="F41" s="15"/>
      <c r="G41" s="187"/>
      <c r="H41" s="93"/>
      <c r="I41" s="148">
        <v>0</v>
      </c>
      <c r="J41" s="148">
        <v>0</v>
      </c>
      <c r="K41" s="148">
        <v>0</v>
      </c>
      <c r="L41" s="148">
        <v>0</v>
      </c>
      <c r="M41" s="148">
        <v>0</v>
      </c>
      <c r="N41" s="148">
        <v>0</v>
      </c>
      <c r="O41" s="148">
        <v>0</v>
      </c>
      <c r="P41" s="148">
        <v>0</v>
      </c>
      <c r="Q41" s="148">
        <v>0</v>
      </c>
    </row>
    <row r="42" spans="2:17">
      <c r="B42" s="100" t="s">
        <v>97</v>
      </c>
      <c r="C42" s="116" t="s">
        <v>98</v>
      </c>
      <c r="D42" s="181" t="s">
        <v>329</v>
      </c>
      <c r="E42" s="12" t="s">
        <v>332</v>
      </c>
      <c r="F42" s="15" t="s">
        <v>254</v>
      </c>
      <c r="G42" s="182">
        <v>93081000</v>
      </c>
      <c r="H42" s="93"/>
      <c r="I42" s="148"/>
      <c r="J42" s="148"/>
      <c r="K42" s="148"/>
      <c r="L42" s="148"/>
      <c r="M42" s="148"/>
      <c r="N42" s="148"/>
      <c r="O42" s="148"/>
      <c r="P42" s="148"/>
      <c r="Q42" s="148"/>
    </row>
    <row r="43" spans="2:17">
      <c r="B43" s="100" t="s">
        <v>97</v>
      </c>
      <c r="C43" s="116" t="s">
        <v>98</v>
      </c>
      <c r="D43" s="181" t="s">
        <v>250</v>
      </c>
      <c r="E43" s="12" t="s">
        <v>259</v>
      </c>
      <c r="F43" s="15" t="s">
        <v>254</v>
      </c>
      <c r="G43" s="182">
        <v>84595000</v>
      </c>
      <c r="H43" s="93">
        <f>SUM(I43:P43)</f>
        <v>112005000</v>
      </c>
      <c r="I43" s="148">
        <v>0</v>
      </c>
      <c r="J43" s="148">
        <v>0</v>
      </c>
      <c r="K43" s="148">
        <v>0</v>
      </c>
      <c r="L43" s="148">
        <v>0</v>
      </c>
      <c r="M43" s="148">
        <v>0</v>
      </c>
      <c r="N43" s="148">
        <v>21545000</v>
      </c>
      <c r="O43" s="148">
        <v>90460000</v>
      </c>
      <c r="P43" s="148">
        <v>0</v>
      </c>
      <c r="Q43" s="148">
        <v>0</v>
      </c>
    </row>
    <row r="44" spans="2:17">
      <c r="B44" s="100" t="s">
        <v>99</v>
      </c>
      <c r="C44" s="116" t="s">
        <v>100</v>
      </c>
      <c r="D44" s="181" t="s">
        <v>237</v>
      </c>
      <c r="E44" s="12"/>
      <c r="F44" s="15"/>
      <c r="G44" s="182"/>
      <c r="H44" s="93">
        <f>SUM(I44:Q44)</f>
        <v>0</v>
      </c>
      <c r="I44" s="148">
        <v>0</v>
      </c>
      <c r="J44" s="148">
        <v>0</v>
      </c>
      <c r="K44" s="148">
        <v>0</v>
      </c>
      <c r="L44" s="148">
        <v>0</v>
      </c>
      <c r="M44" s="148">
        <v>0</v>
      </c>
      <c r="N44" s="148">
        <v>0</v>
      </c>
      <c r="O44" s="148">
        <v>0</v>
      </c>
      <c r="P44" s="148">
        <v>0</v>
      </c>
      <c r="Q44" s="148">
        <v>0</v>
      </c>
    </row>
    <row r="45" spans="2:17">
      <c r="B45" s="101" t="s">
        <v>195</v>
      </c>
      <c r="C45" s="189" t="s">
        <v>101</v>
      </c>
      <c r="D45" s="2"/>
      <c r="E45" s="12"/>
      <c r="F45" s="15"/>
      <c r="G45" s="182"/>
      <c r="H45" s="93"/>
      <c r="I45" s="148">
        <v>0</v>
      </c>
      <c r="J45" s="148">
        <v>0</v>
      </c>
      <c r="K45" s="148">
        <v>0</v>
      </c>
      <c r="L45" s="148">
        <v>0</v>
      </c>
      <c r="M45" s="148">
        <v>0</v>
      </c>
      <c r="N45" s="148">
        <v>0</v>
      </c>
      <c r="O45" s="148">
        <v>0</v>
      </c>
      <c r="P45" s="148">
        <v>0</v>
      </c>
      <c r="Q45" s="148">
        <v>0</v>
      </c>
    </row>
    <row r="46" spans="2:17">
      <c r="B46" s="100" t="s">
        <v>102</v>
      </c>
      <c r="C46" s="117" t="s">
        <v>103</v>
      </c>
      <c r="D46" s="181" t="s">
        <v>237</v>
      </c>
      <c r="E46" s="12"/>
      <c r="F46" s="15"/>
      <c r="G46" s="182"/>
      <c r="H46" s="93">
        <f>SUM(I46:Q46)</f>
        <v>0</v>
      </c>
      <c r="I46" s="148">
        <v>0</v>
      </c>
      <c r="J46" s="148">
        <v>0</v>
      </c>
      <c r="K46" s="148">
        <v>0</v>
      </c>
      <c r="L46" s="148">
        <v>0</v>
      </c>
      <c r="M46" s="148">
        <v>0</v>
      </c>
      <c r="N46" s="148">
        <v>0</v>
      </c>
      <c r="O46" s="148">
        <v>0</v>
      </c>
      <c r="P46" s="148">
        <v>0</v>
      </c>
      <c r="Q46" s="148">
        <v>0</v>
      </c>
    </row>
    <row r="47" spans="2:17">
      <c r="B47" s="100" t="s">
        <v>104</v>
      </c>
      <c r="C47" s="117" t="s">
        <v>105</v>
      </c>
      <c r="D47" s="181" t="s">
        <v>209</v>
      </c>
      <c r="E47" s="12" t="s">
        <v>333</v>
      </c>
      <c r="F47" s="15" t="s">
        <v>326</v>
      </c>
      <c r="G47" s="182">
        <v>36069000</v>
      </c>
      <c r="H47" s="93">
        <f>SUM(I47:Q47)</f>
        <v>44915000</v>
      </c>
      <c r="I47" s="148">
        <v>0</v>
      </c>
      <c r="J47" s="148">
        <v>0</v>
      </c>
      <c r="K47" s="148">
        <v>0</v>
      </c>
      <c r="L47" s="148">
        <v>0</v>
      </c>
      <c r="M47" s="148">
        <v>0</v>
      </c>
      <c r="N47" s="148">
        <v>0</v>
      </c>
      <c r="O47" s="148">
        <v>44915000</v>
      </c>
      <c r="P47" s="148">
        <v>0</v>
      </c>
      <c r="Q47" s="148">
        <v>0</v>
      </c>
    </row>
    <row r="48" spans="2:17" ht="31.5">
      <c r="B48" s="100" t="s">
        <v>106</v>
      </c>
      <c r="C48" s="116" t="s">
        <v>122</v>
      </c>
      <c r="D48" s="181" t="s">
        <v>250</v>
      </c>
      <c r="E48" s="12" t="s">
        <v>273</v>
      </c>
      <c r="F48" s="15"/>
      <c r="G48" s="182">
        <v>64900000</v>
      </c>
      <c r="H48" s="93">
        <v>64900000</v>
      </c>
      <c r="I48" s="148">
        <v>0</v>
      </c>
      <c r="J48" s="148">
        <v>0</v>
      </c>
      <c r="K48" s="148">
        <v>0</v>
      </c>
      <c r="L48" s="148">
        <v>0</v>
      </c>
      <c r="M48" s="148">
        <v>0</v>
      </c>
      <c r="N48" s="148">
        <v>0</v>
      </c>
      <c r="O48" s="148">
        <v>0</v>
      </c>
      <c r="P48" s="148">
        <v>0</v>
      </c>
      <c r="Q48" s="148">
        <v>0</v>
      </c>
    </row>
    <row r="49" spans="2:17">
      <c r="B49" s="100" t="s">
        <v>107</v>
      </c>
      <c r="C49" s="116" t="s">
        <v>123</v>
      </c>
      <c r="D49" s="181" t="s">
        <v>250</v>
      </c>
      <c r="E49" s="12" t="s">
        <v>253</v>
      </c>
      <c r="F49" s="15" t="s">
        <v>254</v>
      </c>
      <c r="G49" s="182">
        <v>850000</v>
      </c>
      <c r="H49" s="93">
        <f>SUM(I49:Q49)</f>
        <v>24000</v>
      </c>
      <c r="I49" s="148">
        <v>0</v>
      </c>
      <c r="J49" s="148">
        <v>0</v>
      </c>
      <c r="K49" s="148">
        <v>0</v>
      </c>
      <c r="L49" s="148">
        <v>0</v>
      </c>
      <c r="M49" s="148">
        <v>12000</v>
      </c>
      <c r="N49" s="148">
        <v>0</v>
      </c>
      <c r="O49" s="148">
        <v>12000</v>
      </c>
      <c r="P49" s="148">
        <v>0</v>
      </c>
      <c r="Q49" s="148">
        <v>0</v>
      </c>
    </row>
    <row r="50" spans="2:17">
      <c r="B50" s="101" t="s">
        <v>108</v>
      </c>
      <c r="C50" s="186" t="s">
        <v>109</v>
      </c>
      <c r="D50" s="2"/>
      <c r="E50" s="12"/>
      <c r="F50" s="15"/>
      <c r="G50" s="182"/>
      <c r="H50" s="93"/>
      <c r="I50" s="148">
        <v>0</v>
      </c>
      <c r="J50" s="148">
        <v>0</v>
      </c>
      <c r="K50" s="148">
        <v>0</v>
      </c>
      <c r="L50" s="148">
        <v>0</v>
      </c>
      <c r="M50" s="148">
        <v>0</v>
      </c>
      <c r="N50" s="148">
        <v>0</v>
      </c>
      <c r="O50" s="148">
        <v>0</v>
      </c>
      <c r="P50" s="148">
        <v>0</v>
      </c>
      <c r="Q50" s="148">
        <v>0</v>
      </c>
    </row>
    <row r="51" spans="2:17">
      <c r="B51" s="104" t="s">
        <v>110</v>
      </c>
      <c r="C51" s="116" t="s">
        <v>111</v>
      </c>
      <c r="D51" s="181" t="s">
        <v>249</v>
      </c>
      <c r="E51" s="12"/>
      <c r="F51" s="15"/>
      <c r="G51" s="182"/>
      <c r="H51" s="93">
        <f>SUM(I51:Q51)</f>
        <v>0</v>
      </c>
      <c r="I51" s="148">
        <v>0</v>
      </c>
      <c r="J51" s="148">
        <v>0</v>
      </c>
      <c r="K51" s="148">
        <v>0</v>
      </c>
      <c r="L51" s="148">
        <v>0</v>
      </c>
      <c r="M51" s="148">
        <v>0</v>
      </c>
      <c r="N51" s="148">
        <v>0</v>
      </c>
      <c r="O51" s="148">
        <v>0</v>
      </c>
      <c r="P51" s="148">
        <v>0</v>
      </c>
      <c r="Q51" s="148">
        <v>0</v>
      </c>
    </row>
    <row r="52" spans="2:17">
      <c r="B52" s="100" t="s">
        <v>112</v>
      </c>
      <c r="C52" s="116" t="s">
        <v>113</v>
      </c>
      <c r="D52" s="181" t="s">
        <v>249</v>
      </c>
      <c r="E52" s="12"/>
      <c r="F52" s="15"/>
      <c r="G52" s="190"/>
      <c r="H52" s="93">
        <f>SUM(I52:Q52)</f>
        <v>0</v>
      </c>
      <c r="I52" s="148">
        <v>0</v>
      </c>
      <c r="J52" s="148">
        <v>0</v>
      </c>
      <c r="K52" s="148">
        <v>0</v>
      </c>
      <c r="L52" s="148">
        <v>0</v>
      </c>
      <c r="M52" s="148">
        <v>0</v>
      </c>
      <c r="N52" s="148">
        <v>0</v>
      </c>
      <c r="O52" s="148">
        <v>0</v>
      </c>
      <c r="P52" s="148">
        <v>0</v>
      </c>
      <c r="Q52" s="148">
        <v>0</v>
      </c>
    </row>
    <row r="53" spans="2:17">
      <c r="B53" s="104" t="s">
        <v>114</v>
      </c>
      <c r="C53" s="115" t="s">
        <v>115</v>
      </c>
      <c r="D53" s="181" t="s">
        <v>249</v>
      </c>
      <c r="E53" s="12"/>
      <c r="F53" s="15"/>
      <c r="G53" s="182"/>
      <c r="H53" s="93">
        <f>SUM(I53:Q53)</f>
        <v>0</v>
      </c>
      <c r="I53" s="148">
        <v>0</v>
      </c>
      <c r="J53" s="148">
        <v>0</v>
      </c>
      <c r="K53" s="148">
        <v>0</v>
      </c>
      <c r="L53" s="148">
        <v>0</v>
      </c>
      <c r="M53" s="148">
        <v>0</v>
      </c>
      <c r="N53" s="148">
        <v>0</v>
      </c>
      <c r="O53" s="148">
        <v>0</v>
      </c>
      <c r="P53" s="148">
        <v>0</v>
      </c>
      <c r="Q53" s="148">
        <v>0</v>
      </c>
    </row>
    <row r="54" spans="2:17">
      <c r="B54" s="100" t="s">
        <v>116</v>
      </c>
      <c r="C54" s="115" t="s">
        <v>117</v>
      </c>
      <c r="D54" s="181" t="s">
        <v>249</v>
      </c>
      <c r="E54" s="11"/>
      <c r="F54" s="14"/>
      <c r="G54" s="182"/>
      <c r="H54" s="93">
        <f>SUM(I54:Q54)</f>
        <v>0</v>
      </c>
      <c r="I54" s="148">
        <v>0</v>
      </c>
      <c r="J54" s="148">
        <v>0</v>
      </c>
      <c r="K54" s="148">
        <v>0</v>
      </c>
      <c r="L54" s="148">
        <v>0</v>
      </c>
      <c r="M54" s="148">
        <v>0</v>
      </c>
      <c r="N54" s="148">
        <v>0</v>
      </c>
      <c r="O54" s="148">
        <v>0</v>
      </c>
      <c r="P54" s="148">
        <v>0</v>
      </c>
      <c r="Q54" s="148">
        <v>0</v>
      </c>
    </row>
    <row r="55" spans="2:17">
      <c r="B55" s="100"/>
      <c r="C55" s="115"/>
      <c r="D55" s="184"/>
      <c r="E55" s="11"/>
      <c r="F55" s="14"/>
      <c r="G55" s="182"/>
      <c r="H55" s="93"/>
      <c r="I55" s="148">
        <v>0</v>
      </c>
      <c r="J55" s="148">
        <v>0</v>
      </c>
      <c r="K55" s="148">
        <v>0</v>
      </c>
      <c r="L55" s="148">
        <v>0</v>
      </c>
      <c r="M55" s="148">
        <v>0</v>
      </c>
      <c r="N55" s="148">
        <v>0</v>
      </c>
      <c r="O55" s="148">
        <v>0</v>
      </c>
      <c r="P55" s="148">
        <v>0</v>
      </c>
      <c r="Q55" s="148">
        <v>0</v>
      </c>
    </row>
    <row r="56" spans="2:17">
      <c r="B56" s="153"/>
      <c r="C56" s="112"/>
      <c r="D56" s="2"/>
      <c r="E56" s="11"/>
      <c r="F56" s="14"/>
      <c r="G56" s="162"/>
      <c r="H56" s="93"/>
      <c r="I56" s="148">
        <v>0</v>
      </c>
      <c r="J56" s="148">
        <v>0</v>
      </c>
      <c r="K56" s="148">
        <v>0</v>
      </c>
      <c r="L56" s="148">
        <v>0</v>
      </c>
      <c r="M56" s="148">
        <v>0</v>
      </c>
      <c r="N56" s="148">
        <v>0</v>
      </c>
      <c r="O56" s="148">
        <v>0</v>
      </c>
      <c r="P56" s="148">
        <v>0</v>
      </c>
      <c r="Q56" s="148">
        <v>0</v>
      </c>
    </row>
    <row r="57" spans="2:17">
      <c r="B57" s="154"/>
      <c r="C57" s="156"/>
      <c r="D57" s="155"/>
      <c r="E57" s="16"/>
      <c r="F57" s="16"/>
      <c r="G57" s="163"/>
      <c r="H57" s="157"/>
      <c r="I57" s="148">
        <v>0</v>
      </c>
      <c r="J57" s="148">
        <v>0</v>
      </c>
      <c r="K57" s="148">
        <v>0</v>
      </c>
      <c r="L57" s="148">
        <v>0</v>
      </c>
      <c r="M57" s="148">
        <v>0</v>
      </c>
      <c r="N57" s="148">
        <v>0</v>
      </c>
      <c r="O57" s="148">
        <v>0</v>
      </c>
      <c r="P57" s="148">
        <v>0</v>
      </c>
      <c r="Q57" s="148">
        <v>0</v>
      </c>
    </row>
    <row r="58" spans="2:17">
      <c r="B58" s="151"/>
      <c r="D58" s="1"/>
      <c r="E58" s="14"/>
      <c r="F58" s="14"/>
      <c r="G58" s="18"/>
      <c r="H58" s="149"/>
      <c r="I58" s="98"/>
      <c r="J58" s="98"/>
      <c r="K58" s="98"/>
      <c r="L58" s="98"/>
      <c r="M58" s="98"/>
      <c r="N58" s="98"/>
      <c r="O58" s="148"/>
      <c r="P58" s="98"/>
      <c r="Q58" s="98"/>
    </row>
    <row r="59" spans="2:17">
      <c r="G59" s="18"/>
    </row>
    <row r="60" spans="2:17">
      <c r="E60" s="76"/>
      <c r="F60" s="76"/>
      <c r="G60" s="77" t="s">
        <v>163</v>
      </c>
      <c r="H60" s="78" t="s">
        <v>161</v>
      </c>
    </row>
    <row r="61" spans="2:17">
      <c r="E61" s="76"/>
      <c r="F61" s="76"/>
      <c r="G61" s="80">
        <f>SUM(G13:G57)</f>
        <v>555402000</v>
      </c>
      <c r="H61" s="80">
        <f>SUM(H13:H57)</f>
        <v>493721000</v>
      </c>
    </row>
    <row r="62" spans="2:17">
      <c r="E62" s="76"/>
      <c r="F62" s="76"/>
      <c r="G62" s="80"/>
      <c r="H62" s="80"/>
    </row>
    <row r="63" spans="2:17" s="150" customFormat="1">
      <c r="E63" s="158"/>
      <c r="F63" s="158"/>
      <c r="G63" s="152"/>
      <c r="H63" s="152"/>
      <c r="O63" s="159"/>
    </row>
    <row r="64" spans="2:17" s="150" customFormat="1">
      <c r="E64" s="158"/>
      <c r="F64" s="158"/>
      <c r="G64" s="152"/>
      <c r="H64" s="152"/>
      <c r="O64" s="159"/>
    </row>
    <row r="65" spans="2:15" s="150" customFormat="1">
      <c r="E65" s="158"/>
      <c r="F65" s="158"/>
      <c r="G65" s="152"/>
      <c r="H65" s="152"/>
      <c r="O65" s="159"/>
    </row>
    <row r="66" spans="2:15" s="150" customFormat="1">
      <c r="E66" s="158"/>
      <c r="F66" s="158"/>
      <c r="G66" s="160"/>
      <c r="H66" s="161"/>
    </row>
    <row r="67" spans="2:15" ht="21">
      <c r="B67" s="79" t="s">
        <v>124</v>
      </c>
    </row>
    <row r="68" spans="2:15">
      <c r="B68" s="60" t="s">
        <v>215</v>
      </c>
      <c r="C68" s="105"/>
    </row>
    <row r="70" spans="2:15">
      <c r="B70" s="60" t="s">
        <v>216</v>
      </c>
      <c r="C70" s="60" t="s">
        <v>312</v>
      </c>
    </row>
    <row r="72" spans="2:15">
      <c r="B72" s="60" t="s">
        <v>299</v>
      </c>
      <c r="C72" s="60" t="s">
        <v>305</v>
      </c>
    </row>
    <row r="73" spans="2:15">
      <c r="C73" s="60" t="s">
        <v>306</v>
      </c>
    </row>
    <row r="76" spans="2:15">
      <c r="B76" s="60" t="s">
        <v>300</v>
      </c>
      <c r="C76" s="60" t="s">
        <v>301</v>
      </c>
    </row>
    <row r="77" spans="2:15">
      <c r="C77" s="60" t="s">
        <v>307</v>
      </c>
    </row>
    <row r="78" spans="2:15">
      <c r="C78" s="60" t="s">
        <v>308</v>
      </c>
    </row>
    <row r="79" spans="2:15">
      <c r="C79" s="60" t="s">
        <v>309</v>
      </c>
    </row>
    <row r="80" spans="2:15">
      <c r="C80" s="174" t="s">
        <v>310</v>
      </c>
    </row>
    <row r="82" spans="3:10">
      <c r="C82" s="148"/>
    </row>
    <row r="86" spans="3:10">
      <c r="G86" s="60">
        <f>SUM(22.8+13.5+12.6+11.7+9.1+7.1)</f>
        <v>76.799999999999983</v>
      </c>
    </row>
    <row r="90" spans="3:10">
      <c r="J90" s="197"/>
    </row>
    <row r="111" spans="3:4">
      <c r="C111" s="148"/>
      <c r="D111" s="197"/>
    </row>
    <row r="112" spans="3:4">
      <c r="D112" s="196"/>
    </row>
    <row r="113" spans="3:4">
      <c r="C113" s="196"/>
      <c r="D113" s="196"/>
    </row>
    <row r="116" spans="3:4">
      <c r="D116" s="196"/>
    </row>
    <row r="119" spans="3:4">
      <c r="C119" s="60" t="str">
        <f>TRIM(C60)</f>
        <v/>
      </c>
    </row>
    <row r="120" spans="3:4">
      <c r="C120" s="60" t="str">
        <f>TRIM(C67)</f>
        <v/>
      </c>
    </row>
  </sheetData>
  <mergeCells count="9">
    <mergeCell ref="H10:Q10"/>
    <mergeCell ref="H9:Q9"/>
    <mergeCell ref="B3:D3"/>
    <mergeCell ref="B4:D4"/>
    <mergeCell ref="B2:D2"/>
    <mergeCell ref="B9:D9"/>
    <mergeCell ref="B10:D10"/>
    <mergeCell ref="E10:G10"/>
    <mergeCell ref="E9:G9"/>
  </mergeCells>
  <conditionalFormatting sqref="D14:D17 D19:D41 D43:D55">
    <cfRule type="containsText" dxfId="2" priority="5" operator="containsText" text="Including;Not Applicable;Not included">
      <formula>NOT(ISERROR(SEARCH("Including;Not Applicable;Not included",D14)))</formula>
    </cfRule>
  </conditionalFormatting>
  <conditionalFormatting sqref="D18">
    <cfRule type="containsText" dxfId="1" priority="2" operator="containsText" text="Including;Not Applicable;Not included">
      <formula>NOT(ISERROR(SEARCH("Including;Not Applicable;Not included",D18)))</formula>
    </cfRule>
  </conditionalFormatting>
  <conditionalFormatting sqref="D42">
    <cfRule type="containsText" dxfId="0" priority="1" operator="containsText" text="Including;Not Applicable;Not included">
      <formula>NOT(ISERROR(SEARCH("Including;Not Applicable;Not included",D42)))</formula>
    </cfRule>
  </conditionalFormatting>
  <dataValidations count="18">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7:D30 D20:D21 D51:D55 D33 D38:D40 D42:D44 D23:D25 D46:D49 D14:D18"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7:Q7"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7"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Q6" xr:uid="{00000000-0002-0000-0300-000004000000}"/>
    <dataValidation allowBlank="1" showInputMessage="1" promptTitle="Company name" prompt="Input company name here_x000a__x000a_Please refrain from using acronyms, and input complete name" sqref="I4:Q4" xr:uid="{00000000-0002-0000-0300-000005000000}"/>
    <dataValidation type="decimal" operator="greaterThan" allowBlank="1" showErrorMessage="1" errorTitle="Non-numeric value detected" error="Only include numbers in this section._x000a__x000a_Other information or comments, please include under E. Notes" sqref="P58:Q58 I58:N58" xr:uid="{00000000-0002-0000-0300-000006000000}">
      <formula1>-1000000000000000000</formula1>
    </dataValidation>
    <dataValidation type="list" showDropDown="1" showErrorMessage="1" errorTitle="Editing attempt detected" error="Please do not edit these descriptions" sqref="G60:H60 G62:H66" xr:uid="{00000000-0002-0000-0300-000007000000}">
      <formula1>"#ERROR!"</formula1>
    </dataValidation>
    <dataValidation type="list" showDropDown="1" showInputMessage="1" showErrorMessage="1" errorTitle="Please do not edit these cells" error="Please do not edit these cells" sqref="B2:D11 E2:G2 H2:H8 E11:H11 D12:D13 D19 D22 D26 D31:D32 D34:D37 D45 D50 E9:Q10 D41 D56:D58" xr:uid="{00000000-0002-0000-0300-000008000000}">
      <formula1>"#ERROR!"</formula1>
    </dataValidation>
    <dataValidation type="list" showDropDown="1" showErrorMessage="1" errorTitle="Please do not edit these cells" error="Please do not edit these cells" sqref="E7:F8 G4" xr:uid="{00000000-0002-0000-0300-000009000000}">
      <formula1>"#ERROR!"</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G7" xr:uid="{00000000-0002-0000-0300-00000C000000}"/>
    <dataValidation allowBlank="1" showInputMessage="1" showErrorMessage="1" promptTitle="Registry URL" prompt="Please insert direct URL to the registry or agency" sqref="G8"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8:Q8" xr:uid="{00000000-0002-0000-0300-00000E000000}">
      <formula1>1</formula1>
      <formula2>30</formula2>
    </dataValidation>
    <dataValidation type="list" showDropDown="1" showErrorMessage="1" errorTitle="Editing attempt detected" error="Please do not edit GFS Codes or Descriptions." sqref="C12:C56 B12:B58" xr:uid="{00000000-0002-0000-0300-00000F000000}">
      <formula1>"#ERROR!"</formula1>
    </dataValidation>
    <dataValidation type="decimal" operator="greaterThan" allowBlank="1" showErrorMessage="1" errorTitle="Non-numeric value detected" error="Please only input numeric values" sqref="G12:G58"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2:E58" xr:uid="{00000000-0002-0000-0300-000011000000}"/>
    <dataValidation allowBlank="1" showInputMessage="1" promptTitle="Receiving government agency" prompt="Input the name of the government recipient here._x000a__x000a_Please refrain from using acronyms, and input complete name" sqref="F12:F58" xr:uid="{00000000-0002-0000-0300-000012000000}"/>
  </dataValidations>
  <pageMargins left="0.25" right="0" top="0.5" bottom="0" header="0.25" footer="0"/>
  <pageSetup paperSize="9" scale="40" fitToWidth="0" orientation="landscape" r:id="rId1"/>
  <headerFooter>
    <oddHeader>&amp;L&amp;F&amp;C&amp;A&amp;RSEITI 2016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42"/>
  <sheetViews>
    <sheetView showGridLines="0" workbookViewId="0"/>
  </sheetViews>
  <sheetFormatPr defaultColWidth="3.5" defaultRowHeight="24" customHeight="1"/>
  <cols>
    <col min="1" max="1" width="3.5" style="20"/>
    <col min="2" max="2" width="10.375" style="20" customWidth="1"/>
    <col min="3" max="3" width="8" style="20" customWidth="1"/>
    <col min="4" max="4" width="60.375" style="20" customWidth="1"/>
    <col min="5" max="5" width="2" style="23" customWidth="1"/>
    <col min="6" max="16384" width="3.5" style="20"/>
  </cols>
  <sheetData>
    <row r="1" spans="2:5" ht="16.149999999999999" customHeight="1">
      <c r="E1" s="20"/>
    </row>
    <row r="2" spans="2:5" ht="25.15" customHeight="1">
      <c r="B2" s="21" t="s">
        <v>166</v>
      </c>
      <c r="E2" s="20"/>
    </row>
    <row r="3" spans="2:5" ht="16.149999999999999" customHeight="1">
      <c r="B3" s="22" t="s">
        <v>36</v>
      </c>
      <c r="E3" s="20"/>
    </row>
    <row r="4" spans="2:5" ht="16.149999999999999" customHeight="1">
      <c r="B4" s="27" t="s">
        <v>169</v>
      </c>
      <c r="C4" s="27" t="s">
        <v>168</v>
      </c>
      <c r="D4" s="4" t="s">
        <v>170</v>
      </c>
      <c r="E4" s="20"/>
    </row>
    <row r="5" spans="2:5" ht="16.149999999999999" customHeight="1">
      <c r="B5" s="24">
        <v>42023</v>
      </c>
      <c r="C5" s="25" t="s">
        <v>172</v>
      </c>
      <c r="D5" s="28" t="s">
        <v>173</v>
      </c>
      <c r="E5" s="20"/>
    </row>
    <row r="6" spans="2:5" ht="16.149999999999999" customHeight="1" thickBot="1">
      <c r="B6" s="19">
        <v>41991</v>
      </c>
      <c r="C6" s="26" t="s">
        <v>167</v>
      </c>
      <c r="D6" s="32" t="s">
        <v>171</v>
      </c>
      <c r="E6" s="20"/>
    </row>
    <row r="7" spans="2:5" ht="16.149999999999999" customHeight="1" thickBot="1">
      <c r="B7" s="19">
        <v>42061</v>
      </c>
      <c r="C7" s="31" t="s">
        <v>193</v>
      </c>
      <c r="D7" s="33" t="s">
        <v>179</v>
      </c>
      <c r="E7" s="20"/>
    </row>
    <row r="8" spans="2:5" ht="16.149999999999999" customHeight="1">
      <c r="D8" s="34" t="s">
        <v>180</v>
      </c>
      <c r="E8" s="20"/>
    </row>
    <row r="9" spans="2:5" ht="16.149999999999999" customHeight="1">
      <c r="D9" s="20" t="s">
        <v>183</v>
      </c>
      <c r="E9" s="20"/>
    </row>
    <row r="10" spans="2:5" ht="16.149999999999999" customHeight="1">
      <c r="B10" s="19">
        <v>42068</v>
      </c>
      <c r="C10" s="31" t="s">
        <v>178</v>
      </c>
      <c r="D10" s="20" t="s">
        <v>194</v>
      </c>
      <c r="E10" s="20"/>
    </row>
    <row r="11" spans="2:5" ht="16.149999999999999" customHeight="1">
      <c r="E11" s="20"/>
    </row>
    <row r="12" spans="2:5" ht="16.149999999999999" customHeight="1">
      <c r="E12" s="20"/>
    </row>
    <row r="13" spans="2:5" ht="16.149999999999999" customHeight="1">
      <c r="E13" s="20"/>
    </row>
    <row r="14" spans="2:5" ht="16.149999999999999" customHeight="1">
      <c r="E14" s="20"/>
    </row>
    <row r="15" spans="2:5" ht="16.149999999999999" customHeight="1">
      <c r="E15" s="20"/>
    </row>
    <row r="16" spans="2:5" ht="16.149999999999999" customHeight="1">
      <c r="E16" s="20"/>
    </row>
    <row r="17" spans="5:5" ht="16.149999999999999" customHeight="1">
      <c r="E17" s="20"/>
    </row>
    <row r="18" spans="5:5" ht="16.149999999999999" customHeight="1">
      <c r="E18" s="20"/>
    </row>
    <row r="19" spans="5:5" ht="16.149999999999999" customHeight="1">
      <c r="E19" s="20"/>
    </row>
    <row r="20" spans="5:5" ht="16.149999999999999" customHeight="1">
      <c r="E20" s="20"/>
    </row>
    <row r="21" spans="5:5" ht="16.149999999999999" customHeight="1">
      <c r="E21" s="20"/>
    </row>
    <row r="22" spans="5:5" ht="16.149999999999999" customHeight="1">
      <c r="E22" s="20"/>
    </row>
    <row r="23" spans="5:5" ht="16.149999999999999" customHeight="1">
      <c r="E23" s="20"/>
    </row>
    <row r="24" spans="5:5" ht="16.149999999999999" customHeight="1">
      <c r="E24" s="20"/>
    </row>
    <row r="25" spans="5:5" ht="16.149999999999999" customHeight="1">
      <c r="E25" s="20"/>
    </row>
    <row r="26" spans="5:5" ht="16.149999999999999" customHeight="1">
      <c r="E26" s="20"/>
    </row>
    <row r="27" spans="5:5" ht="16.149999999999999" customHeight="1">
      <c r="E27" s="20"/>
    </row>
    <row r="28" spans="5:5" ht="16.149999999999999" customHeight="1">
      <c r="E28" s="20"/>
    </row>
    <row r="29" spans="5:5" ht="16.149999999999999" customHeight="1">
      <c r="E29" s="20"/>
    </row>
    <row r="30" spans="5:5" ht="16.149999999999999" customHeight="1">
      <c r="E30" s="20"/>
    </row>
    <row r="31" spans="5:5" ht="16.149999999999999" customHeight="1">
      <c r="E31" s="20"/>
    </row>
    <row r="32" spans="5:5" ht="16.149999999999999" customHeight="1">
      <c r="E32" s="20"/>
    </row>
    <row r="33" spans="5:5" ht="16.149999999999999" customHeight="1">
      <c r="E33" s="20"/>
    </row>
    <row r="34" spans="5:5" ht="16.149999999999999" customHeight="1"/>
    <row r="35" spans="5:5" ht="16.149999999999999" customHeight="1"/>
    <row r="36" spans="5:5" ht="16.149999999999999" customHeight="1">
      <c r="E36" s="20"/>
    </row>
    <row r="37" spans="5:5" ht="16.149999999999999" customHeight="1">
      <c r="E37" s="20"/>
    </row>
    <row r="38" spans="5:5" ht="16.149999999999999" customHeight="1">
      <c r="E38" s="20"/>
    </row>
    <row r="39" spans="5:5" ht="16.149999999999999" customHeight="1">
      <c r="E39" s="20"/>
    </row>
    <row r="40" spans="5:5" ht="16.149999999999999" customHeight="1">
      <c r="E40" s="20"/>
    </row>
    <row r="41" spans="5:5" ht="16.149999999999999" customHeight="1">
      <c r="E41" s="20"/>
    </row>
    <row r="42" spans="5:5" ht="16.149999999999999"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6AFB9E-1401-449D-8149-076F250296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2019-06-13T13:41:56Z</cp:lastPrinted>
  <dcterms:created xsi:type="dcterms:W3CDTF">2014-08-29T11:25:27Z</dcterms:created>
  <dcterms:modified xsi:type="dcterms:W3CDTF">2020-12-04T13:31:35Z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