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mc:AlternateContent xmlns:mc="http://schemas.openxmlformats.org/markup-compatibility/2006">
    <mc:Choice Requires="x15">
      <x15ac:absPath xmlns:x15ac="http://schemas.microsoft.com/office/spreadsheetml/2010/11/ac" url="https://bdouk-my.sharepoint.com/personal/hedi_zaghouani_bdo_co_uk/Documents/02 - Audit/2024/294 - SL EITI 2022-2023/11 - Final vrsion/04 - Hedi to client 301224/"/>
    </mc:Choice>
  </mc:AlternateContent>
  <xr:revisionPtr revIDLastSave="1" documentId="8_{F6BC25FC-1FD8-401C-A019-029FE2BF9175}" xr6:coauthVersionLast="47" xr6:coauthVersionMax="47" xr10:uidLastSave="{F7660619-84E3-45F5-B6F4-C1D26CC5DE06}"/>
  <bookViews>
    <workbookView xWindow="-120" yWindow="-120" windowWidth="29040" windowHeight="15720" tabRatio="951" xr2:uid="{00000000-000D-0000-FFFF-FFFF00000000}"/>
  </bookViews>
  <sheets>
    <sheet name="Summary" sheetId="1" r:id="rId1"/>
    <sheet name="Annex 1" sheetId="9" r:id="rId2"/>
    <sheet name="Annex 2" sheetId="13" r:id="rId3"/>
    <sheet name="Annex 3" sheetId="12" r:id="rId4"/>
    <sheet name="Annex 4" sheetId="5" r:id="rId5"/>
    <sheet name="Annex 5" sheetId="6" r:id="rId6"/>
    <sheet name="Annex 6" sheetId="7" r:id="rId7"/>
    <sheet name="Annex 7" sheetId="8" r:id="rId8"/>
    <sheet name="Annex 8" sheetId="4" r:id="rId9"/>
    <sheet name="Annex 9" sheetId="10" r:id="rId10"/>
    <sheet name="Annex 10" sheetId="11" r:id="rId11"/>
    <sheet name="Annex 11" sheetId="2" r:id="rId12"/>
    <sheet name="Annex 12" sheetId="3" r:id="rId13"/>
  </sheets>
  <definedNames>
    <definedName name="_xlnm._FilterDatabase" localSheetId="1" hidden="1">'Annex 1'!$A$6:$K$81</definedName>
    <definedName name="_Toc131079454" localSheetId="9">'Annex 9'!$A$2</definedName>
    <definedName name="_Toc184898422" localSheetId="1">'Annex 1'!$A$2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10" i="5" l="1"/>
  <c r="E228" i="5"/>
  <c r="F228" i="5"/>
  <c r="F160" i="5"/>
  <c r="F8" i="13"/>
  <c r="F113" i="13" s="1"/>
  <c r="F231" i="13"/>
  <c r="E231" i="13"/>
  <c r="E113" i="13"/>
  <c r="D16" i="11"/>
  <c r="D12" i="11"/>
  <c r="L40" i="4" l="1"/>
  <c r="J40" i="4"/>
  <c r="I40" i="4"/>
  <c r="H40" i="4"/>
  <c r="G40" i="4"/>
  <c r="E40" i="4"/>
  <c r="D40" i="4"/>
  <c r="C40" i="4"/>
  <c r="B40" i="4"/>
  <c r="M39" i="4"/>
  <c r="L39" i="4"/>
  <c r="O39" i="4" s="1"/>
  <c r="M38" i="4"/>
  <c r="O38" i="4" s="1"/>
  <c r="L38" i="4"/>
  <c r="M37" i="4"/>
  <c r="L37" i="4"/>
  <c r="O37" i="4" s="1"/>
  <c r="M36" i="4"/>
  <c r="O36" i="4" s="1"/>
  <c r="L36" i="4"/>
  <c r="M35" i="4"/>
  <c r="L35" i="4"/>
  <c r="O35" i="4" s="1"/>
  <c r="M34" i="4"/>
  <c r="O34" i="4" s="1"/>
  <c r="L34" i="4"/>
  <c r="O33" i="4"/>
  <c r="M33" i="4"/>
  <c r="L33" i="4"/>
  <c r="M32" i="4"/>
  <c r="O32" i="4" s="1"/>
  <c r="L32" i="4"/>
  <c r="M31" i="4"/>
  <c r="L31" i="4"/>
  <c r="O31" i="4" s="1"/>
  <c r="M30" i="4"/>
  <c r="O30" i="4" s="1"/>
  <c r="L30" i="4"/>
  <c r="O29" i="4"/>
  <c r="M29" i="4"/>
  <c r="L29" i="4"/>
  <c r="M28" i="4"/>
  <c r="O28" i="4" s="1"/>
  <c r="L28" i="4"/>
  <c r="M27" i="4"/>
  <c r="L27" i="4"/>
  <c r="O27" i="4" s="1"/>
  <c r="M20" i="4"/>
  <c r="J20" i="4"/>
  <c r="I20" i="4"/>
  <c r="H20" i="4"/>
  <c r="G20" i="4"/>
  <c r="E20" i="4"/>
  <c r="D20" i="4"/>
  <c r="C20" i="4"/>
  <c r="B20" i="4"/>
  <c r="M19" i="4"/>
  <c r="L19" i="4"/>
  <c r="O19" i="4" s="1"/>
  <c r="M18" i="4"/>
  <c r="O18" i="4" s="1"/>
  <c r="L18" i="4"/>
  <c r="M17" i="4"/>
  <c r="L17" i="4"/>
  <c r="O17" i="4" s="1"/>
  <c r="M16" i="4"/>
  <c r="L16" i="4"/>
  <c r="O16" i="4" s="1"/>
  <c r="M15" i="4"/>
  <c r="L15" i="4"/>
  <c r="O15" i="4" s="1"/>
  <c r="M14" i="4"/>
  <c r="O14" i="4" s="1"/>
  <c r="L14" i="4"/>
  <c r="M13" i="4"/>
  <c r="L13" i="4"/>
  <c r="O13" i="4" s="1"/>
  <c r="M12" i="4"/>
  <c r="L12" i="4"/>
  <c r="O12" i="4" s="1"/>
  <c r="M11" i="4"/>
  <c r="L11" i="4"/>
  <c r="O11" i="4" s="1"/>
  <c r="M10" i="4"/>
  <c r="O10" i="4" s="1"/>
  <c r="L10" i="4"/>
  <c r="M9" i="4"/>
  <c r="L9" i="4"/>
  <c r="L20" i="4" s="1"/>
  <c r="O40" i="4" l="1"/>
  <c r="M40" i="4"/>
  <c r="O9" i="4"/>
  <c r="O20" i="4" s="1"/>
  <c r="H55" i="3" l="1"/>
  <c r="H54" i="3"/>
  <c r="H53" i="3"/>
  <c r="H52" i="3"/>
  <c r="H51" i="3"/>
  <c r="H50" i="3"/>
  <c r="H49" i="3"/>
  <c r="H48" i="3"/>
  <c r="H47" i="3"/>
  <c r="H46" i="3"/>
  <c r="H45" i="3"/>
  <c r="H44" i="3"/>
  <c r="H43" i="3"/>
  <c r="H42" i="3"/>
  <c r="H41" i="3"/>
  <c r="H40" i="3"/>
  <c r="H39" i="3"/>
  <c r="H33" i="3"/>
  <c r="H32" i="3"/>
  <c r="H31" i="3"/>
  <c r="H30" i="3"/>
  <c r="H29" i="3"/>
  <c r="H28" i="3"/>
  <c r="H27" i="3"/>
  <c r="H26" i="3"/>
  <c r="H25" i="3"/>
  <c r="H24" i="3"/>
  <c r="H23" i="3"/>
  <c r="H22" i="3"/>
  <c r="H21" i="3"/>
  <c r="H20" i="3"/>
  <c r="H19" i="3"/>
  <c r="H18" i="3"/>
  <c r="H17" i="3"/>
  <c r="H16" i="3"/>
  <c r="H15" i="3"/>
  <c r="H14" i="3"/>
  <c r="H13" i="3"/>
  <c r="H12" i="3"/>
  <c r="H11" i="3"/>
  <c r="H10" i="3"/>
  <c r="H9" i="3"/>
  <c r="H8" i="3"/>
  <c r="H7" i="3"/>
  <c r="H34" i="3" l="1"/>
  <c r="H56" i="3"/>
</calcChain>
</file>

<file path=xl/sharedStrings.xml><?xml version="1.0" encoding="utf-8"?>
<sst xmlns="http://schemas.openxmlformats.org/spreadsheetml/2006/main" count="3494" uniqueCount="909">
  <si>
    <t>Annex</t>
  </si>
  <si>
    <t>Description</t>
  </si>
  <si>
    <t>Go to</t>
  </si>
  <si>
    <t>Annex 1</t>
  </si>
  <si>
    <t>Annex 2</t>
  </si>
  <si>
    <t>Annex 3</t>
  </si>
  <si>
    <t>Annex 4</t>
  </si>
  <si>
    <t>Annex 5</t>
  </si>
  <si>
    <t>Details of Surface rent by recipient, mining company and region</t>
  </si>
  <si>
    <t>Link</t>
  </si>
  <si>
    <t>Annex 6</t>
  </si>
  <si>
    <t>Infrastructure provisions and barter arrangements disclosed by the extractive companies</t>
  </si>
  <si>
    <t>Annex 7</t>
  </si>
  <si>
    <t>Details of subnational transfers made by the DADCF in 2024</t>
  </si>
  <si>
    <t>Annex 8</t>
  </si>
  <si>
    <t>Details of Employment Data by company and gender</t>
  </si>
  <si>
    <t>Annex 9</t>
  </si>
  <si>
    <t>Beneficial Ownership information</t>
  </si>
  <si>
    <t>Annex 10</t>
  </si>
  <si>
    <t>Legal Ownership information</t>
  </si>
  <si>
    <t>Annex 11</t>
  </si>
  <si>
    <t>Detail of social expenditure</t>
  </si>
  <si>
    <t>Annex 12</t>
  </si>
  <si>
    <t>Detail of environmental expenditure</t>
  </si>
  <si>
    <t>Annex 5: Details of Surface rent by recipient, mining company and region</t>
  </si>
  <si>
    <t>in Le</t>
  </si>
  <si>
    <t>Company</t>
  </si>
  <si>
    <t>Bo</t>
  </si>
  <si>
    <t>Bonthe</t>
  </si>
  <si>
    <t>Kenema</t>
  </si>
  <si>
    <t>Kono</t>
  </si>
  <si>
    <t>Moyamba</t>
  </si>
  <si>
    <t>Tonkolili</t>
  </si>
  <si>
    <t>Total</t>
  </si>
  <si>
    <t>Dayu Mining Company</t>
  </si>
  <si>
    <t>Simiria</t>
  </si>
  <si>
    <t>F. G Gold</t>
  </si>
  <si>
    <t>Bo District Council</t>
  </si>
  <si>
    <t>Kingho Mining Company</t>
  </si>
  <si>
    <t>Koidu Limited</t>
  </si>
  <si>
    <t xml:space="preserve"> -   </t>
  </si>
  <si>
    <t>Koidu new sembehun city council</t>
  </si>
  <si>
    <t>Kono District Council</t>
  </si>
  <si>
    <t>Tankoro</t>
  </si>
  <si>
    <t>Metals &amp; Minerals/PAN African Rare Metal Mining Company</t>
  </si>
  <si>
    <t>Nimiyama</t>
  </si>
  <si>
    <t>Sandor</t>
  </si>
  <si>
    <t>Metals and Minerals Company</t>
  </si>
  <si>
    <t>Meya Mining Company</t>
  </si>
  <si>
    <t>Kamara</t>
  </si>
  <si>
    <t>Nimikoro</t>
  </si>
  <si>
    <t>Seawright Mining Company</t>
  </si>
  <si>
    <t>Sierra Diamond Limited</t>
  </si>
  <si>
    <t>Kenema District Council</t>
  </si>
  <si>
    <t>Sierra Mineral Holding</t>
  </si>
  <si>
    <t>Bumpeh Ngao</t>
  </si>
  <si>
    <t>Sierra Mineral Holding Ltd</t>
  </si>
  <si>
    <t>Lower Banta</t>
  </si>
  <si>
    <t>Moyamba District Council</t>
  </si>
  <si>
    <t>Upper Banta</t>
  </si>
  <si>
    <t>Sierra Rutile Limited</t>
  </si>
  <si>
    <t>Sierra Rutile Ltd</t>
  </si>
  <si>
    <t>Bagruwa</t>
  </si>
  <si>
    <t>Bonthe District Council</t>
  </si>
  <si>
    <t>Imperri</t>
  </si>
  <si>
    <t>Jong</t>
  </si>
  <si>
    <t>Meya Mining</t>
  </si>
  <si>
    <t>Seawright mining Co Ltd</t>
  </si>
  <si>
    <t>Sierra Diamonds Limited</t>
  </si>
  <si>
    <t>Sierra Mineral Holding 1  Ltd (SLL)</t>
  </si>
  <si>
    <t>Grand Total</t>
  </si>
  <si>
    <t>Annex 6: Infrastructure provisions and barter arrangements disclosed by the extractive companies</t>
  </si>
  <si>
    <t>In Le</t>
  </si>
  <si>
    <t>Description of the project / infrastructure</t>
  </si>
  <si>
    <t>Location of the project</t>
  </si>
  <si>
    <t>Total budget</t>
  </si>
  <si>
    <t>Cost incurred in 2022</t>
  </si>
  <si>
    <t>Cost incurred in 2023</t>
  </si>
  <si>
    <t>Cumulative cost of the project / infrastructure until  31 December 2023</t>
  </si>
  <si>
    <t>Legal provision of the project / infrastructure</t>
  </si>
  <si>
    <t>Jong Minerals Company Limited</t>
  </si>
  <si>
    <t>Construction of a new community barray</t>
  </si>
  <si>
    <t>Macca Village</t>
  </si>
  <si>
    <t>-</t>
  </si>
  <si>
    <t>N/A</t>
  </si>
  <si>
    <t>Construction, Rehabilitation and Monitoring of Community Water Wells</t>
  </si>
  <si>
    <t>Jong Chiefdom</t>
  </si>
  <si>
    <t>Road Network and Development Projects</t>
  </si>
  <si>
    <t>Teachers Stipends</t>
  </si>
  <si>
    <t>Marampa Mines Limited</t>
  </si>
  <si>
    <t>M375 Expansion (USD)</t>
  </si>
  <si>
    <t>Lunsar</t>
  </si>
  <si>
    <t>Sustaining Infrastructure (USD)</t>
  </si>
  <si>
    <t>Annex 7 - Details of subnational transfers made by the DADCF in 2024</t>
  </si>
  <si>
    <t>Date</t>
  </si>
  <si>
    <t>Chiefdom</t>
  </si>
  <si>
    <t>District</t>
  </si>
  <si>
    <t xml:space="preserve"> Amount</t>
  </si>
  <si>
    <t xml:space="preserve">(Le) </t>
  </si>
  <si>
    <t xml:space="preserve"> Bo District Council Administration  </t>
  </si>
  <si>
    <t>Bo District</t>
  </si>
  <si>
    <t xml:space="preserve"> Tikonko Chiefdom Administration  </t>
  </si>
  <si>
    <t xml:space="preserve"> Badjia Chiefdom Administration </t>
  </si>
  <si>
    <t xml:space="preserve"> Baoma Chiefdom Administration </t>
  </si>
  <si>
    <t xml:space="preserve"> Kakua Chiefdom Administration  </t>
  </si>
  <si>
    <t xml:space="preserve"> Bumpeh Ngao Chiefdom Administration  </t>
  </si>
  <si>
    <t xml:space="preserve"> Bongor Chiefdom Administration  </t>
  </si>
  <si>
    <t xml:space="preserve"> Valunia Chiefdom Development Committee </t>
  </si>
  <si>
    <t xml:space="preserve"> Lugbu Chiefdom Administration  </t>
  </si>
  <si>
    <t xml:space="preserve"> Komboya Chiefdom Administration  </t>
  </si>
  <si>
    <t xml:space="preserve"> Bagbo Chiefdom Administration </t>
  </si>
  <si>
    <t xml:space="preserve"> Jiaima Chiefdom Administration </t>
  </si>
  <si>
    <t xml:space="preserve"> Kpanda Kemo Chiefdom  </t>
  </si>
  <si>
    <t>Bonthe District</t>
  </si>
  <si>
    <t xml:space="preserve"> Jawei Chiefdom Administration </t>
  </si>
  <si>
    <t>Kailahun District</t>
  </si>
  <si>
    <t xml:space="preserve"> Njaluahun Chiefdom Administration </t>
  </si>
  <si>
    <t xml:space="preserve"> Jahn Chiefdom Administration </t>
  </si>
  <si>
    <t xml:space="preserve"> Kissi Tongi Chiefdom Administration  </t>
  </si>
  <si>
    <t xml:space="preserve"> Kissi Kama Chiefdom  </t>
  </si>
  <si>
    <t xml:space="preserve"> Malema Chiefdom Administration  </t>
  </si>
  <si>
    <t xml:space="preserve"> Kailahun District Council Revenue </t>
  </si>
  <si>
    <t xml:space="preserve"> Nongowa Chiefdom Administration  </t>
  </si>
  <si>
    <t>Kenema District</t>
  </si>
  <si>
    <t xml:space="preserve"> Malegohun Chiefdom Administration </t>
  </si>
  <si>
    <t xml:space="preserve"> Wandor Chiefdom Administration </t>
  </si>
  <si>
    <t xml:space="preserve"> Gorama Mende Chiefdom Administration </t>
  </si>
  <si>
    <t xml:space="preserve"> Simbaru Chiefdom Administration </t>
  </si>
  <si>
    <t xml:space="preserve"> Property Rate Account  </t>
  </si>
  <si>
    <t xml:space="preserve"> Gaura Chiefdom Administration  </t>
  </si>
  <si>
    <t xml:space="preserve"> Lower -Bambara Chiefdom Administration </t>
  </si>
  <si>
    <t xml:space="preserve"> Dama Chiefdom  Administration </t>
  </si>
  <si>
    <t xml:space="preserve"> Dodo Chiefdom Administration </t>
  </si>
  <si>
    <t xml:space="preserve"> Small Bo Chiefdom Administration </t>
  </si>
  <si>
    <t xml:space="preserve"> Koya Chiefdom Administration  </t>
  </si>
  <si>
    <t xml:space="preserve"> Nomo Chiefdom  </t>
  </si>
  <si>
    <t xml:space="preserve"> Kandu Leppiama Chiefdom  </t>
  </si>
  <si>
    <t xml:space="preserve"> Fiama Chiefdom Administration  </t>
  </si>
  <si>
    <t>Kono District</t>
  </si>
  <si>
    <t xml:space="preserve"> Koidu New Sembehun City Council Revenue Account </t>
  </si>
  <si>
    <t xml:space="preserve"> Lei Chiefdom Administration  </t>
  </si>
  <si>
    <t xml:space="preserve"> Soa Chiefdom  </t>
  </si>
  <si>
    <t xml:space="preserve"> Gorama Kono Chiefdom Administration </t>
  </si>
  <si>
    <t xml:space="preserve"> Gbense Chiefdom Administration </t>
  </si>
  <si>
    <t xml:space="preserve"> Kamara Chiefdom Administration </t>
  </si>
  <si>
    <t xml:space="preserve"> Nimiyama Chiefdom Administration </t>
  </si>
  <si>
    <t xml:space="preserve"> Sandor Chiefdom Administration  </t>
  </si>
  <si>
    <t xml:space="preserve"> Gbane Chiefdom </t>
  </si>
  <si>
    <t xml:space="preserve"> Nimikoro Chiefdom Administraion </t>
  </si>
  <si>
    <t xml:space="preserve"> Tankoro Chiefdom Administration </t>
  </si>
  <si>
    <t xml:space="preserve"> Kono District Council Administration </t>
  </si>
  <si>
    <t xml:space="preserve"> Dasse Chiefdom  </t>
  </si>
  <si>
    <t>Moyamba District</t>
  </si>
  <si>
    <t xml:space="preserve"> Sorogbema Chiefdom Adminstration </t>
  </si>
  <si>
    <t>Pujehun District</t>
  </si>
  <si>
    <t xml:space="preserve"> Kpanga Chiefdom Administration </t>
  </si>
  <si>
    <t xml:space="preserve"> Perri Chiefdom Administration </t>
  </si>
  <si>
    <t xml:space="preserve"> Makpele Chiefdom Council  </t>
  </si>
  <si>
    <t xml:space="preserve"> Barri Chiefdom Administration  </t>
  </si>
  <si>
    <t xml:space="preserve"> Sowa Chiefdom  </t>
  </si>
  <si>
    <t xml:space="preserve"> Gallinas  Chiefdom Administration </t>
  </si>
  <si>
    <t xml:space="preserve"> Malen Chiefdom Administration </t>
  </si>
  <si>
    <t>Annex 8: Details of Employment Data by company and gender</t>
  </si>
  <si>
    <t>Domestic employees</t>
  </si>
  <si>
    <t>Foreign employees</t>
  </si>
  <si>
    <t>Total per gender</t>
  </si>
  <si>
    <t>Permanent</t>
  </si>
  <si>
    <t>Non-permanent</t>
  </si>
  <si>
    <t>Male</t>
  </si>
  <si>
    <t>Female</t>
  </si>
  <si>
    <t>Cheng Li Trading Mining Company</t>
  </si>
  <si>
    <t>FG Gold Limited</t>
  </si>
  <si>
    <t>Kasino Mining Company Limited</t>
  </si>
  <si>
    <t>Kingho Railway and Port Co. Ltd</t>
  </si>
  <si>
    <t>Meya Mining Limited</t>
  </si>
  <si>
    <t>Tonguma Limited</t>
  </si>
  <si>
    <t>Pan-African Rare Metal Mining Company</t>
  </si>
  <si>
    <t>Annex 9: Beneficial Ownership Information</t>
  </si>
  <si>
    <t>Listed company</t>
  </si>
  <si>
    <t>Stock exchange</t>
  </si>
  <si>
    <t>Full legal name of BO</t>
  </si>
  <si>
    <t>Date of birth</t>
  </si>
  <si>
    <t>Nationalities</t>
  </si>
  <si>
    <t>Country of residence</t>
  </si>
  <si>
    <t>Type of interest or control</t>
  </si>
  <si>
    <t>Description of interest or control</t>
  </si>
  <si>
    <t>Percentage interest (exact)</t>
  </si>
  <si>
    <t>Directly or indirectly held?</t>
  </si>
  <si>
    <t>If interest is indirectly held, Intermediate legal owner</t>
  </si>
  <si>
    <t>Is this individual PEP?</t>
  </si>
  <si>
    <t>Cheng Li Trading Mining</t>
  </si>
  <si>
    <t>No</t>
  </si>
  <si>
    <t>NA</t>
  </si>
  <si>
    <t>Zengcai Li</t>
  </si>
  <si>
    <t>NP</t>
  </si>
  <si>
    <t>China</t>
  </si>
  <si>
    <t>Sierra Leone</t>
  </si>
  <si>
    <t>Shareholding</t>
  </si>
  <si>
    <t>Direct interest</t>
  </si>
  <si>
    <t>Directly</t>
  </si>
  <si>
    <t>Meng Chengzhou</t>
  </si>
  <si>
    <t>Pan Hongxin</t>
  </si>
  <si>
    <t>CTC Mining (SL) Ltd</t>
  </si>
  <si>
    <t>Jianjun shao</t>
  </si>
  <si>
    <t>Individual</t>
  </si>
  <si>
    <t>Xiaohao Liang</t>
  </si>
  <si>
    <t>Yizhen zheng</t>
  </si>
  <si>
    <t>Kasino Mining Limited</t>
  </si>
  <si>
    <t>Kingho Mining Company Limited</t>
  </si>
  <si>
    <t>Wa Hing Fok</t>
  </si>
  <si>
    <t>Hong Kong</t>
  </si>
  <si>
    <t>Kingho Railway and Port company Limited</t>
  </si>
  <si>
    <t>Kingho/Northern Mining Co</t>
  </si>
  <si>
    <t>Kingho/CKH Mining Company</t>
  </si>
  <si>
    <t>kingho/Mass Energy Mining Co</t>
  </si>
  <si>
    <t>Benjamin Steinmetz</t>
  </si>
  <si>
    <t>France / Israel</t>
  </si>
  <si>
    <t>Israel</t>
  </si>
  <si>
    <t>Indirect shareholding</t>
  </si>
  <si>
    <t>Indirectly</t>
  </si>
  <si>
    <t>Balda Foundation</t>
  </si>
  <si>
    <t>Agnes Steinmetz</t>
  </si>
  <si>
    <t>Merav Steinmetz-Schwartz</t>
  </si>
  <si>
    <t>Avner Steinmetz</t>
  </si>
  <si>
    <t>Michal Steinmetz</t>
  </si>
  <si>
    <t>Nadav Steinmetz</t>
  </si>
  <si>
    <t>United Kingdom</t>
  </si>
  <si>
    <t>Marampa Mines</t>
  </si>
  <si>
    <t xml:space="preserve">Craig Fuad Dean </t>
  </si>
  <si>
    <t>USA / Switzerland</t>
  </si>
  <si>
    <t>Puerto Rico</t>
  </si>
  <si>
    <t>Marampa Mines Holding Limited FZE DMCC (Dubai)</t>
  </si>
  <si>
    <t>Saurin Parikh</t>
  </si>
  <si>
    <t>Belgium</t>
  </si>
  <si>
    <t>UAE</t>
  </si>
  <si>
    <t>Indirect interest</t>
  </si>
  <si>
    <t>Inirectly</t>
  </si>
  <si>
    <t>Sterling Global Trading Limited</t>
  </si>
  <si>
    <t>Ibrahim Sorie Kamara</t>
  </si>
  <si>
    <t>Germinate (SL) Limited</t>
  </si>
  <si>
    <t>Annex 10: Legal Ownership Information</t>
  </si>
  <si>
    <t>TIN</t>
  </si>
  <si>
    <t>Establishment date</t>
  </si>
  <si>
    <t>Company’s Capital (in USD)</t>
  </si>
  <si>
    <t xml:space="preserve">Contact address </t>
  </si>
  <si>
    <t>Legal owner’s name</t>
  </si>
  <si>
    <t>%</t>
  </si>
  <si>
    <t>Company / individual</t>
  </si>
  <si>
    <t>Country of registration</t>
  </si>
  <si>
    <t>Type of company</t>
  </si>
  <si>
    <t>Company identifier type</t>
  </si>
  <si>
    <t>Company Identifier</t>
  </si>
  <si>
    <t>Registration authority</t>
  </si>
  <si>
    <t>1106762-6</t>
  </si>
  <si>
    <t>10 Walpole Street, Freetown, SL</t>
  </si>
  <si>
    <t>CTC Mining Ltd</t>
  </si>
  <si>
    <t>10 Wallace Johnson Street</t>
  </si>
  <si>
    <t>CTC Enerji Madencilik Sanayi Ve Ticaret</t>
  </si>
  <si>
    <t>MM Mining Limited</t>
  </si>
  <si>
    <t>FG Gold</t>
  </si>
  <si>
    <t>3 Hill Cot Road; Freetown, SL</t>
  </si>
  <si>
    <t>FG Gold HoldCo DMCC</t>
  </si>
  <si>
    <t>United Arab Emirates</t>
  </si>
  <si>
    <t>Private registered company</t>
  </si>
  <si>
    <t>Company registration number/ID</t>
  </si>
  <si>
    <t>DMCC189878</t>
  </si>
  <si>
    <t>Dubai Multi Commodities Centre Authority</t>
  </si>
  <si>
    <t>35 Liverpool Street, Freetown, SL</t>
  </si>
  <si>
    <t>Leone Minerals (SL) Limited</t>
  </si>
  <si>
    <t>SL060220LEONE07282</t>
  </si>
  <si>
    <t>Corporate Affairs Commission</t>
  </si>
  <si>
    <t>Kasino Mining Company</t>
  </si>
  <si>
    <t>Kasila Mining &amp; Engineering Services</t>
  </si>
  <si>
    <t>SL150318KASIL02785</t>
  </si>
  <si>
    <t>Hesino Minerals &amp; Trade Company Limited</t>
  </si>
  <si>
    <t>20 Signal Hill Road, Wilberforce, Freetown, SL</t>
  </si>
  <si>
    <t>1001358-5</t>
  </si>
  <si>
    <t>84 Wilkinson Road, Freetown, SL</t>
  </si>
  <si>
    <t>Octea Mining Limited</t>
  </si>
  <si>
    <t>Guernsey</t>
  </si>
  <si>
    <t>Guernsey Registry</t>
  </si>
  <si>
    <t>26 Main motor road Brookfields, Freetown, SL</t>
  </si>
  <si>
    <t>Marampa Mines Holding FZE DMCC</t>
  </si>
  <si>
    <t>GoSL</t>
  </si>
  <si>
    <t>1081040-2</t>
  </si>
  <si>
    <t>52 Wellington Street, Freetown, SL</t>
  </si>
  <si>
    <t>Government of Dubai_Jebel Ali Free Zone</t>
  </si>
  <si>
    <t>Trustco Resource (Pty) Ltd</t>
  </si>
  <si>
    <t>Mauritius</t>
  </si>
  <si>
    <t>164192 GBC</t>
  </si>
  <si>
    <t>Registrar of Companies - Mauritius</t>
  </si>
  <si>
    <t>Germinate (SL) Ltd</t>
  </si>
  <si>
    <t>SLE180816GERMI1600404</t>
  </si>
  <si>
    <t>Corporate Affairs Commission - Sierra Leone</t>
  </si>
  <si>
    <t>110 Wilkinson Road, Freetown Sierra Leone</t>
  </si>
  <si>
    <t>Sierra Rutile Holdings Limited</t>
  </si>
  <si>
    <t>British Virgin Island</t>
  </si>
  <si>
    <t>Registrar of Company of the British Virgin Island</t>
  </si>
  <si>
    <t>SRL Acquisition No.3 Limited</t>
  </si>
  <si>
    <t>Annex 11: Detail of Social expenditure</t>
  </si>
  <si>
    <t>Category</t>
  </si>
  <si>
    <t>Payment type</t>
  </si>
  <si>
    <t>Name</t>
  </si>
  <si>
    <t>Function</t>
  </si>
  <si>
    <t>Location</t>
  </si>
  <si>
    <t>Amount</t>
  </si>
  <si>
    <t>Currency</t>
  </si>
  <si>
    <t>Amount
(LE)</t>
  </si>
  <si>
    <t>Mandatory</t>
  </si>
  <si>
    <t>Cash</t>
  </si>
  <si>
    <t>DIANG CHIEFDOM</t>
  </si>
  <si>
    <t>CONSTRUCTION</t>
  </si>
  <si>
    <t>DALAKARU</t>
  </si>
  <si>
    <t>Le</t>
  </si>
  <si>
    <t>CONSTRUCTION OF BARRAY</t>
  </si>
  <si>
    <t>WATER DAM  CONSTRUCTION</t>
  </si>
  <si>
    <t>LEARNING MATERIALS</t>
  </si>
  <si>
    <t>Samiria,Dansogoia &amp; Sambaia</t>
  </si>
  <si>
    <t>Surface Rent</t>
  </si>
  <si>
    <t>USD</t>
  </si>
  <si>
    <t>Surface Rent For Samiria,Dansogoia &amp; Sambaia For Kingho Mining Company Limited 2022</t>
  </si>
  <si>
    <t>Pepel</t>
  </si>
  <si>
    <t xml:space="preserve">Surface rent 2023 </t>
  </si>
  <si>
    <t>Pepel Chief</t>
  </si>
  <si>
    <t>CDA</t>
  </si>
  <si>
    <t>Chiefs' Consulting Fee and management fees for 8 chiefs along the railway</t>
  </si>
  <si>
    <t>08/09/2022 to 19/09/2022</t>
  </si>
  <si>
    <t>1.Solar light installation fee
2. Chiefs for consulting fees in September
3.Chieftain land activity fee</t>
  </si>
  <si>
    <t>1.October Chief Land Consulting Fee
2. Chieftain Land Communication Meeting</t>
  </si>
  <si>
    <t>1. Sponsors community activities
2. Chieftain Land Consulting Fee
3. Attend the National Northwest Regional Security Conference</t>
  </si>
  <si>
    <t xml:space="preserve">Pepel </t>
  </si>
  <si>
    <t>Chiefland consulting fees</t>
  </si>
  <si>
    <t>Surface rent payment 2022</t>
  </si>
  <si>
    <t>Kingho/CKH Mining Company Ltd</t>
  </si>
  <si>
    <t>Jan - Dec 2022</t>
  </si>
  <si>
    <t>Kingho/Northern Mining Company</t>
  </si>
  <si>
    <t>Simira.kafe.Dansogoia Sambaia</t>
  </si>
  <si>
    <t>Surface rent for 2022</t>
  </si>
  <si>
    <t>Local communities</t>
  </si>
  <si>
    <t>Crops compensation-Drilling pad</t>
  </si>
  <si>
    <t xml:space="preserve">Kono </t>
  </si>
  <si>
    <t>Community Development Committee</t>
  </si>
  <si>
    <t>Transfer of CDA funds community development committee activities.</t>
  </si>
  <si>
    <t>Lower Bambara Chiefdom</t>
  </si>
  <si>
    <t>Payment of local contractors for CDC school furniture project</t>
  </si>
  <si>
    <t>Sierra rutile Limited</t>
  </si>
  <si>
    <t>Various crop owners</t>
  </si>
  <si>
    <t>Crop compensation</t>
  </si>
  <si>
    <t>Imperi,Bagruwa, LowerBamta,etc</t>
  </si>
  <si>
    <t>Community Development Agreement</t>
  </si>
  <si>
    <t>2022 Payment</t>
  </si>
  <si>
    <t>Imperi,Bagruwa, LowerBamta,Jong and Upper Banta</t>
  </si>
  <si>
    <t>Agricultural Development Fund</t>
  </si>
  <si>
    <t>2023 Payment</t>
  </si>
  <si>
    <t>Imperi,Bagruwa,LowerBanta,Jong and Upper Banta</t>
  </si>
  <si>
    <t>Mandatory social expenditure in cash</t>
  </si>
  <si>
    <t>In-kind</t>
  </si>
  <si>
    <t xml:space="preserve">Bumbuna Town </t>
  </si>
  <si>
    <t>CDAP</t>
  </si>
  <si>
    <t>Bumbuna</t>
  </si>
  <si>
    <t>Scholarship/ Agricultural Dev. Proj.</t>
  </si>
  <si>
    <t>CDA AND CDAP</t>
  </si>
  <si>
    <t>Chieftain Land Community Development Project Fund Meeting Expenses</t>
  </si>
  <si>
    <t>Bendugu Town</t>
  </si>
  <si>
    <t>Bendugu</t>
  </si>
  <si>
    <t>Construction of the Bendu Ancient Waste Treatment Plant Project</t>
  </si>
  <si>
    <t>Sambaia and Simira Community</t>
  </si>
  <si>
    <t>Sambaia &amp; Simira</t>
  </si>
  <si>
    <t>SAMBAIA Dakawala Village Clinic Renovation Project and SIMIRA Makorfa Public Toilet Construction Project</t>
  </si>
  <si>
    <t>CDA  fees</t>
  </si>
  <si>
    <t>Masera and Dansogoia Community</t>
  </si>
  <si>
    <t>Tane Chiefdom</t>
  </si>
  <si>
    <t>MASERA SCHOL Construction Project and DANSOGOIA Water Pipe Extension Project</t>
  </si>
  <si>
    <t>Sambaia and Kabama Community</t>
  </si>
  <si>
    <t>Sambaia &amp; Kabama</t>
  </si>
  <si>
    <t xml:space="preserve">SAMBAIA Chiefland Women's Agricultural Project and Kabama Village Primary School produces school uniforms </t>
  </si>
  <si>
    <t>Makantanai, Dansogoia, Simira and Sambaia</t>
  </si>
  <si>
    <t>Makantanai, Dansogoia, Simira and Sambaia Villages</t>
  </si>
  <si>
    <t>17/08/2022 to 25/08/2022</t>
  </si>
  <si>
    <t>1. Makantanai Village Clinic Maintenance and Renovation Project
2.  Dansogoia Community Agricultural Development Project CDAP for renting tractors to reclaim land, purchasing seeds and local agricultural tools, etc.,
3. Support to relocated community women's agricultural projects
4. Dansogoia Community Village Road Maintenance
5. Purchase of agricultural tools and materials for Simira Community
6. Agricultural developmt proj. - purchase agricultural tools, local seeds, labor costs, etc</t>
  </si>
  <si>
    <t>Dansogoia and Sambaia Community</t>
  </si>
  <si>
    <t>Dansogoia and Sambaia Village</t>
  </si>
  <si>
    <t>17-18/08/2022</t>
  </si>
  <si>
    <t xml:space="preserve">1. DansogoiaVillage Road Repair Community Development Project
2. SAMBAIA Chief Clinic Renovation Project </t>
  </si>
  <si>
    <t>Bumbuna and Simira</t>
  </si>
  <si>
    <t>1. Bumbuna Clinic Renovation Project
2. KHOLIFAGA Clinic Renovation Project
3. SIMIRA CHIEFDOM Maforayka Public Toilet Renovation Project
4. SIMIRA CHIEFDOM Chiefland Medical Center Maintenance Project</t>
  </si>
  <si>
    <t>Pepel community and chief</t>
  </si>
  <si>
    <t>CDA/CDAP</t>
  </si>
  <si>
    <t>1. Management fees for 8 chiefs along the railway
2.  Meeting fees of 4 chiefs
3.  Renovation fee for the community primary school
4. Chiefs' Consulting Fee</t>
  </si>
  <si>
    <t xml:space="preserve">CDA </t>
  </si>
  <si>
    <t>1. Community drinking water supply project
2.Management fees for 8 chiefs along the railway
3. Community activity funds
4. Handover ceremony of the Chief's Land Council Hall</t>
  </si>
  <si>
    <t>16/04/2022 to 21/04/2022</t>
  </si>
  <si>
    <t>1.Transportation expenses of the governor of the Northwest Province
2.  Community Drinking Water Project Handover Ceremony
3.consultation fees of 8 chiefs in April
4. medical, agricultural, drinking water and other project expenses
5. Independence Day activities</t>
  </si>
  <si>
    <t>11/05/2022 TO 31/05/2022</t>
  </si>
  <si>
    <t>1. Education Bureau for the sponsorship of the conference activities
2. Material purchase expenses of the three football teams to cost
3.  National Assembly of Chiefs
4. Chief Land Consulting Fees
5. CLO funeral expenses
6.  Advance community Eid purchase (48 million Leones)
7.  Chiefland Promotion and Exchange Meeting</t>
  </si>
  <si>
    <t>20/06/2022 TO 30/06/2022</t>
  </si>
  <si>
    <t>1. Donations for African Children's Day
2. Chief Land Consulting Fees
3. Chieftain for community meeting expenses
4. Agricultural expenses of women in the chiefdom
5. Construction of the Chief Island Primary School
6. Chieftain's Hospital project for restoration funding</t>
  </si>
  <si>
    <t>TIEGANG Community</t>
  </si>
  <si>
    <t>19/07/2022 to 31/07/2022</t>
  </si>
  <si>
    <t>1. Coordinated travel expenses of 1.12 million on behalf of the Tiegang Community Department from April to June
2. Chief Land Consulting Fees
3. Road restoration, renovation of nurse station, donation of musical instruments to schools, etc.
4. Chief for publicity and communication</t>
  </si>
  <si>
    <t>05/08/2022 TO 25/08/2022</t>
  </si>
  <si>
    <t>1. Publicity fees (for the publicity of the port road project, nurse station project, musical instrument donation reports,
2. Building the school in Chiefland for SLE 30,353
3. 8 Chiefs for consulting fees of 17,000 SLE
4.  Chiefland publicity and exchange</t>
  </si>
  <si>
    <t>Mandatory social expenditure in kind</t>
  </si>
  <si>
    <t>Total mandatory social expenditure</t>
  </si>
  <si>
    <t>Voluntary</t>
  </si>
  <si>
    <t>Masoor Ahmadiyya Muslim Junior Secondary School</t>
  </si>
  <si>
    <t>Financial assistance for the school annual thansgiving service</t>
  </si>
  <si>
    <t xml:space="preserve">Baomahun </t>
  </si>
  <si>
    <t xml:space="preserve">Financial assistance for the transportationof fifty (50) pupils for the 2022 BECE exams </t>
  </si>
  <si>
    <t>Sambaia Community</t>
  </si>
  <si>
    <t>CSR</t>
  </si>
  <si>
    <t>Sambaia</t>
  </si>
  <si>
    <t>Evacuation costs of the villagers of Sambaia in the Xinbili mining area</t>
  </si>
  <si>
    <t>Man Construction reimburses the cost of the environmental protection seminar for the second phase of the first stage of the mineral processing project</t>
  </si>
  <si>
    <t>Children's festival donation activity of the Bumbuna chieftain's relocation village</t>
  </si>
  <si>
    <t>Police Station Renovation Project Handover Activity Fee</t>
  </si>
  <si>
    <t>Community</t>
  </si>
  <si>
    <t>Ministry for Mines Visit to Site</t>
  </si>
  <si>
    <t>Financial Assistance to Community Activities</t>
  </si>
  <si>
    <t>Commiserating with the bereaved families of Chaindatha</t>
  </si>
  <si>
    <t>COMMUNITY ASSISTANCE</t>
  </si>
  <si>
    <t>Crop compensation for magberrie village community</t>
  </si>
  <si>
    <t>Blasting Inconvenience Allowance for Mathukia Community</t>
  </si>
  <si>
    <t>Host Communities</t>
  </si>
  <si>
    <t>CDF meetings  and stakeholders awareness raising</t>
  </si>
  <si>
    <t>Koakoyima (Kono District)</t>
  </si>
  <si>
    <t>Various date</t>
  </si>
  <si>
    <t>Kono Conference</t>
  </si>
  <si>
    <t>Support to Host Paramount Chiefs and other stakeholders</t>
  </si>
  <si>
    <t>Support to Kono Cycling team</t>
  </si>
  <si>
    <t>Rural water supply (Hand dug well)</t>
  </si>
  <si>
    <t>Community health (Hand pump)</t>
  </si>
  <si>
    <t>Compensation (Blasting)</t>
  </si>
  <si>
    <t xml:space="preserve">Community Safety </t>
  </si>
  <si>
    <t>Social Assistance</t>
  </si>
  <si>
    <t>Community Development</t>
  </si>
  <si>
    <t>Various</t>
  </si>
  <si>
    <t>Voluntary social expenditure in cash</t>
  </si>
  <si>
    <t>ROAD</t>
  </si>
  <si>
    <t>CONSTRUCTION OF FEEDER ROADS</t>
  </si>
  <si>
    <t xml:space="preserve">United Methodist Primary School </t>
  </si>
  <si>
    <t>Assistance for stipend to teachers and provision of teaching and learning materials</t>
  </si>
  <si>
    <t xml:space="preserve">Monghere </t>
  </si>
  <si>
    <t xml:space="preserve">Donate stationaries, Office Equipments and furniture </t>
  </si>
  <si>
    <t>Matotoka - Monghere</t>
  </si>
  <si>
    <t>Construction of Matotoka to Monghere road</t>
  </si>
  <si>
    <t>Cost incurred on materials, labour and services</t>
  </si>
  <si>
    <t>Purchased 100 sets of solar street lights for donation to CSR project 110000NLE</t>
  </si>
  <si>
    <t>Installed 8 solar lights and electric poles</t>
  </si>
  <si>
    <t>Road repair from Mano Junction to Tongo</t>
  </si>
  <si>
    <t>Lower Bambara, Kenema District</t>
  </si>
  <si>
    <t>Labour cost, fuel and use of equipment</t>
  </si>
  <si>
    <t>Educational support to various institutions within the mining community</t>
  </si>
  <si>
    <t>Various community development supports to the five mining chiefdoms</t>
  </si>
  <si>
    <t>Voluntary social expenditure in kind</t>
  </si>
  <si>
    <t>Total voluntary social expenditure</t>
  </si>
  <si>
    <t>Total social expenditure</t>
  </si>
  <si>
    <t> Crop Compensation </t>
  </si>
  <si>
    <t>Jong Chiefdom, Bonthe District</t>
  </si>
  <si>
    <t>LE</t>
  </si>
  <si>
    <t>Dansogoia, Tane</t>
  </si>
  <si>
    <t>01/11/2023
21/11/2023</t>
  </si>
  <si>
    <t>1. Crop compensation for Kemedugu village farmers Dansogoia, SLE65,585_2023.11.01
2. Support to clinical teachers attendance monitoring Tonkolili District, SLE25,000_2023.11.01
3. drinking water project maintenance costs NLE34250 (loan NLE34250, reimbursement NLE34250)_2023.11.21</t>
  </si>
  <si>
    <t>Surface Rent For Samiria,Dansogoia &amp; Sambaia For Kingho Mining Company Limited 2023</t>
  </si>
  <si>
    <t>Kingho/Mass Energy Mining Company Limited</t>
  </si>
  <si>
    <t>Crop compensation - flooding</t>
  </si>
  <si>
    <t>Crop Compensation</t>
  </si>
  <si>
    <t>MMDD-108 drilling pad compensation</t>
  </si>
  <si>
    <t>MMDD-109 &amp; 280852/953428 drilling pad compensation</t>
  </si>
  <si>
    <t>9/14/2023</t>
  </si>
  <si>
    <t>280366/953142 Drilling pad compensation</t>
  </si>
  <si>
    <t>9/18/2023</t>
  </si>
  <si>
    <t>MMDD_113 Drilling pad compensation</t>
  </si>
  <si>
    <t>9/21/2023</t>
  </si>
  <si>
    <t>Drilling pad compensation</t>
  </si>
  <si>
    <t>11/13/2023</t>
  </si>
  <si>
    <t>Various dates</t>
  </si>
  <si>
    <t>National Social Security</t>
  </si>
  <si>
    <t>Draft ET20$2301079</t>
  </si>
  <si>
    <t>1/13/2023</t>
  </si>
  <si>
    <t>Draft ET20$2302136</t>
  </si>
  <si>
    <t>2/15/2023</t>
  </si>
  <si>
    <t>Draft ET20$2303025</t>
  </si>
  <si>
    <t>Draft ET20$2305163</t>
  </si>
  <si>
    <t>5/15/2023</t>
  </si>
  <si>
    <t>Draft ET20$2306183</t>
  </si>
  <si>
    <t>6/13/2023</t>
  </si>
  <si>
    <t>Draft ET20$2307094</t>
  </si>
  <si>
    <t>7/13/2023</t>
  </si>
  <si>
    <t>Draft ET20$2308196</t>
  </si>
  <si>
    <t>Draft ET20$2309110</t>
  </si>
  <si>
    <t>9/13/2023</t>
  </si>
  <si>
    <t>Draft ET20$2310083</t>
  </si>
  <si>
    <t>Draft ET20$2311179</t>
  </si>
  <si>
    <t>11/14/2023</t>
  </si>
  <si>
    <t>Draft ET20$2312094</t>
  </si>
  <si>
    <t>Dansogoia and Sabaya</t>
  </si>
  <si>
    <t>16/01/2023 and 20/01/2023</t>
  </si>
  <si>
    <t>1. DANSOGOIA Scholarship Project
2. Sabaya Drinking Water Project_2023.01.30</t>
  </si>
  <si>
    <t>15/02/2023
23/02/2023</t>
  </si>
  <si>
    <t>1. Relocation Village Breeding Project
2. Three Chiefs Scholarship Fee
3. Mabuluka school bus tire purchase</t>
  </si>
  <si>
    <t>SAMBAIA Dakarwala Village Clinic Renovation Project</t>
  </si>
  <si>
    <t>Bumbuna and Sambaia</t>
  </si>
  <si>
    <t>CDA &amp; CDAP</t>
  </si>
  <si>
    <t>1. CDA activity mobilization meeting expenses
2. -Benbuna Town Public Restroom Renovation Project
3. SAMBAIA Bendu Ancient Town Culvert Project
4.SAMBAIA KAMARIA School Bathroom Project
5. Sambaia School Renovation Project</t>
  </si>
  <si>
    <t>Kemedugu, Simira, Sambaia</t>
  </si>
  <si>
    <t>20/05/2023
30/05/2023</t>
  </si>
  <si>
    <t xml:space="preserve">1.KEMEDUGU School Renovation Project
2. KEMEDUGU Road Restoration Project
3. Mabuluka Primary School exam sponsorship fee
4. Kafir Chief Land Road Construction Project SLE 324204_2023.05.30
5. Kafir Chief Land Road Construction Project
6.Drinking water project implemented
7.  Zuokeya Village School Renovation Project
8. Public Toilet Construction Project
9. Sambaia Community road projects built 2A concrete bridge and a culvert
10. School construction project </t>
  </si>
  <si>
    <t>Sokoya, Dansogoia, Sambaia</t>
  </si>
  <si>
    <t>20/05/2023
17/06/2023
30/05/2023</t>
  </si>
  <si>
    <t>1. SOKOYA School Renovation Project SLE 114005_2023.05.20
2. Public Restroom Construction Project SLE 23520_2023.05.20
3. Chief Donny Land Drinking Water Project SLE 272630_2023.06.17
4. African Children's Day activity project SLE 17000_2023.06.17
5. Kamaru Ancient Village School Renovation Project in Chief Kafi Land SLE 132595_2023.05.30
6. Chieftain Land Women's Agriculture Project SLE 63970_2023.05.30
7. DANSOGOIA Chief Land Kamadugu School Construction Project SLE 58264_2023.05.30
8. SAMBAIA Chief Land Road and Bridge Renovation Project SLE 230900_2023.05.30</t>
  </si>
  <si>
    <t xml:space="preserve">Dansogoia </t>
  </si>
  <si>
    <t>1. Scholarship Program expenditure NLE 40000_2023.08.19
2. Dansogoia Chieftainship NLE 30000</t>
  </si>
  <si>
    <t>Bumbuna, Nanbala, Simira</t>
  </si>
  <si>
    <t>1.Bumbuna Town Hospital maintenance project expenses SLE 99550_2023.08.18
2. compensation for the September exploration team and Nanbala road construction occupation of farmland SLE 32074_2023.08.18
3. women's agricultural project in SIMIRA Chiefdom SLE 72800_2023.08.18
4.women's agricultural project in SIMIRA Chiefdom SLE 22875_2023.08.18
5. Women's agricultural project in Tony Chiefland SLE 79420_2023.08.18</t>
  </si>
  <si>
    <t>Simira, Sambaia, Dansogoia</t>
  </si>
  <si>
    <t>19/04/2023
10/07/2023
30/05/2023
27/12/2023
30/12/2023</t>
  </si>
  <si>
    <t>1. Simira Chief Office Dormitory Renovation Project SLE 15271_2023.05.30
2. Sambaia chiefdom Berenbeh Village building school expense SLE 186950_2023.05.30
3. Dansogoia chiefdom Kegbema community school toilet project_2023.04.19
4.Water source reroute to build new water storage tanks and pipelines_2022.12.30
5. Production of tables, chairs and benches_ for schools 2022.12.30
6. SAMBAIA Chiefland Women's Agricultural Project costs 36310 Leones_2022.07.10
7. Crop compensationto villagers SLL 223778_2023.12.27</t>
  </si>
  <si>
    <t>15/01/2023
20/01/2023</t>
  </si>
  <si>
    <t>1. Community Safety for consultation with the Paramount Chiefs on railway-related matters
2. Chief's consultation fee for January
3. Community projects in January
4. Handover of two village hospitals and training of bands
5. CDAP project to build a 12km long road in Iron Harbor Chiefland</t>
  </si>
  <si>
    <t>07/02/2023
22/02/2023
28/02/2023</t>
  </si>
  <si>
    <t>1. Sponsored sports meeting of two primary schools
2.  Chief's consultation fee in February
3.  annual community project information meeting in Port Pepe
4. Kamathonden student band training and uniform purchase
5. Communities &amp; Safety for publicity activities along the railway and on the port islands
6. loan iro Port chiefs on emergency matters</t>
  </si>
  <si>
    <t>09/03/2023
22/03/2023</t>
  </si>
  <si>
    <r>
      <t>1. March Chieftainship Meeting
2. Community water supply project construction
3. Band training</t>
    </r>
    <r>
      <rPr>
        <b/>
        <sz val="8.5"/>
        <color rgb="FF000000"/>
        <rFont val="Trebuchet MS"/>
        <family val="2"/>
      </rPr>
      <t xml:space="preserve">
</t>
    </r>
    <r>
      <rPr>
        <sz val="8.5"/>
        <color rgb="FF000000"/>
        <rFont val="Trebuchet MS"/>
        <family val="2"/>
      </rPr>
      <t>4. March community publicity meeting fee
5. Public toilet construction project
6. Community's annual memorial ceremony NLE20,00
7. Repairing musical instruments at the Pepel Village Mosque
8. Eight beauty pageant projects in Chiefland</t>
    </r>
  </si>
  <si>
    <t>11/04/2023
17/04/2023
25/04/2023</t>
  </si>
  <si>
    <t>1. consultation fee of eight chiefdoms in May
2. April Chiefs Meeting fee
3. Expenses of more than 250 participants in the port upgrading ceremony in the emirate
4.  Band training fee
5.  April CDNP project
6. Chiefs for land fee win
7. Chief’s travel expenses</t>
  </si>
  <si>
    <t>04/05/2023
18/05/2023</t>
  </si>
  <si>
    <t xml:space="preserve">1.  62nd Independence Anniversary Events
2. Donations to 3 schools
3. Railway extension community publicity fee
4. Chieftainship Meeting Fee in May
5. Toilet construction
6.  Middle School Handover Ceremony </t>
  </si>
  <si>
    <t>08/06/2023
19/06/2023
30/06/2023</t>
  </si>
  <si>
    <t>1.  Meeting fee of 8 chiefdoms in June
2. Nixon Hospital handover ceremo
3. Campaign project during the electionny travel expenses
4. CDNP project toilet handover ceremony activity fee
5. School construction project funds</t>
  </si>
  <si>
    <t>10/07/2023
27/07/2023</t>
  </si>
  <si>
    <t>1. Community meeting fees along the island
2.  July Chiefs Meeting fee
3. Chiefs consulting fees</t>
  </si>
  <si>
    <t>04/08/2023
12/08/2023
15/08/2023
25/08/2023</t>
  </si>
  <si>
    <t>1.Conference fee
2. Railway community consultation fees
3. Security consulting fee
4. Conference consultation fee
5.  Classroom donation NLE102500
6. Construction materials
7.  School material donation</t>
  </si>
  <si>
    <t>04/09/2023
19/09/2023
28/09/2023</t>
  </si>
  <si>
    <t>1. Chieftain's Land Meeting Fee NLE18000
2.  Island community meeting fee
3. New Northwest Resident Minister’s consulting fee
4. 3 classroom project expenses
5. 10 students in the community
6. Motorcycle rider office project handover ceremony expenses NLE33320</t>
  </si>
  <si>
    <t>10/10/2023
11/10/2023</t>
  </si>
  <si>
    <t>1. Publicity fee along the island
2. Chieftain's Land Meeting Fee NLE1800
3. Chief Land Meeting Fee NLE75820
4. School project funds NLE133762</t>
  </si>
  <si>
    <t>03/11/2023
06/11/2023
14/11/2023
23/11/2023</t>
  </si>
  <si>
    <t>1. local traditional ceremony expenses NLE20,000
2. local 3-day prayer activities NLE22000
3.  consulting fees of 8 chiefdoms
4. publicity expenses along the islands
5. community tree felling compensation fee NLE500
6. meeting fees of 16 landowners around Pepel NLE16000
7.  11 chiefs for their meeting expenses
8. School construction funds
9. Middle school construction fee NLE46000</t>
  </si>
  <si>
    <t>05/12/2023
12/12/2023</t>
  </si>
  <si>
    <t>1. Railway Port Land Rent and Community Development Fund Handover Ceremony
2.  School project funds
3. School project funds</t>
  </si>
  <si>
    <t>Surface Rent payment</t>
  </si>
  <si>
    <t xml:space="preserve">Paramount Chief - Mayeppoh  Chiefdom </t>
  </si>
  <si>
    <t>Condolence purse to Regent Chief of Mayeppoh for the demise of his Mother</t>
  </si>
  <si>
    <t>Patifu- Mayeppoh</t>
  </si>
  <si>
    <t>Ministry of Agriculture &amp; Food Security</t>
  </si>
  <si>
    <t>Support for the funeral ceremony of the former Director of Crops MAFS</t>
  </si>
  <si>
    <t xml:space="preserve">Bo </t>
  </si>
  <si>
    <t>Ahmadiyya &amp; Christian Community Primary  Schools</t>
  </si>
  <si>
    <t>Financial support to two (2) schools for the 2023 NPSE Exams</t>
  </si>
  <si>
    <t xml:space="preserve">Ahmadiyya Muslim &amp; Valunia Chiefdom Junior Secondary Schools </t>
  </si>
  <si>
    <t xml:space="preserve">Transportation support for the 2023 BECE Exams </t>
  </si>
  <si>
    <t xml:space="preserve">Paramount Chief - Valunia   Chiefdom </t>
  </si>
  <si>
    <t xml:space="preserve">Transportation support to Madam PC for an official trip to Freetown </t>
  </si>
  <si>
    <t xml:space="preserve">Valunia Chiefdom </t>
  </si>
  <si>
    <t xml:space="preserve">Mininstry of Agriculture &amp; Food Security </t>
  </si>
  <si>
    <t xml:space="preserve">Donation to MAFS for the celebration of World Food Day </t>
  </si>
  <si>
    <t xml:space="preserve">Valunia Section </t>
  </si>
  <si>
    <t xml:space="preserve">Donation towards Section Chief Funeral </t>
  </si>
  <si>
    <t xml:space="preserve">Kavoma Community </t>
  </si>
  <si>
    <t xml:space="preserve">Libation to pace for construction at tivities at the TSF area </t>
  </si>
  <si>
    <t xml:space="preserve">Kavoma </t>
  </si>
  <si>
    <t xml:space="preserve">Pejehun Community </t>
  </si>
  <si>
    <t xml:space="preserve">Donation towards the Town Chief Funeral </t>
  </si>
  <si>
    <t xml:space="preserve">Pejehum </t>
  </si>
  <si>
    <t xml:space="preserve">Project Affected Communities </t>
  </si>
  <si>
    <t xml:space="preserve">Christmas Rice Donation </t>
  </si>
  <si>
    <t xml:space="preserve">Project -Affected Communities </t>
  </si>
  <si>
    <t xml:space="preserve">Libation at red the red zone and other mine footprint </t>
  </si>
  <si>
    <t>Facilitation towards peaxecful general election</t>
  </si>
  <si>
    <t>Sponsorship Expenses for Anti-Violence Activities in the Presidential Election SLE 235380_2023.06.17</t>
  </si>
  <si>
    <t>Local traditional cultural customs fees in July SLE 17940_2023.08.18</t>
  </si>
  <si>
    <t>Chieftain land youth football match sponsorship fee SLE 5000_2023.08.18</t>
  </si>
  <si>
    <t>Magburaka Simia</t>
  </si>
  <si>
    <t>Payment for District Journalist engagement meeting Magburaka Simia, SLE475,000</t>
  </si>
  <si>
    <t>SAMBAIA CHIEFDOM youth football match sponsorship fee NLE37000 (loan NLE37000, reimbursement NLE37000)_2023.11.21</t>
  </si>
  <si>
    <t>07/02/2023 TO 28/02/2023</t>
  </si>
  <si>
    <t>1. Car rental to support a Muslim group to attend a conference
2. loan to support reconstruction of Pepe Police Station</t>
  </si>
  <si>
    <t>18/05/2023 &amp;  21/12/2023</t>
  </si>
  <si>
    <t>1. School donation NLE11400
2.  Chiefs and government officials for the consultation fee of NLE60,000 for Christmas</t>
  </si>
  <si>
    <t>MML COMMUNITY SCHOLARSHIPS</t>
  </si>
  <si>
    <t xml:space="preserve">MML Community Scholardship </t>
  </si>
  <si>
    <t>COMMUNITY ASSISTANCE @COMMUNITY RELATIONS MML</t>
  </si>
  <si>
    <t>PAYMENT FOR SCHOLARSHIPS FOR VOCATIONAL TRAINING@ST JOSEPH</t>
  </si>
  <si>
    <t>PAYMENT FOR MML SCHOLARSHIPS FOR VOCATIONAL TRAINING</t>
  </si>
  <si>
    <t>CDAP Projects Items</t>
  </si>
  <si>
    <t>MARIA INES VOCATIONAL INSTITUTE</t>
  </si>
  <si>
    <t>CDAP Implementation Project-Health</t>
  </si>
  <si>
    <t>PAYMENT FOR CDAP IMPROVED AGRICULTURAL TRAINING IN TWO OPERATIONAL COMMUNITIES</t>
  </si>
  <si>
    <t>Wash Toilet &amp; Hand dug Wells( quantity 2 each)</t>
  </si>
  <si>
    <t xml:space="preserve">SCHOOL SUPPORT LEARNING MATERIALS </t>
  </si>
  <si>
    <t>School Furniture to 21 Pri Sch</t>
  </si>
  <si>
    <t>SUPPORT TO EDUCATION AND INFRASTRUCTURE DISTRIBUTION CEREMONY OF LEARNING AND SCHOOL MATERIALS</t>
  </si>
  <si>
    <t xml:space="preserve">Community Stakeholders </t>
  </si>
  <si>
    <t xml:space="preserve">FG Gold community stakeholders Ramadam donation </t>
  </si>
  <si>
    <t xml:space="preserve">Donation of Rice, Sugar and onions to community stakeholders </t>
  </si>
  <si>
    <t xml:space="preserve">Valunia Community Junior Secondary School </t>
  </si>
  <si>
    <t xml:space="preserve">Donation of assorted school items </t>
  </si>
  <si>
    <t>Donation of school bags, pen, geometry sets, and exercise books</t>
  </si>
  <si>
    <t>Delenga Pre- School &amp; Ahmadiyya Muslim Primary School</t>
  </si>
  <si>
    <t>Support to two (2) schools with learning materials for the commeration of the Africa Child's Day.</t>
  </si>
  <si>
    <t xml:space="preserve">Provision of learining materials </t>
  </si>
  <si>
    <t>Request for  building materials to complete  three classrooms school block</t>
  </si>
  <si>
    <t xml:space="preserve">Support with building materials for the complection of school block </t>
  </si>
  <si>
    <t>Ahmadiyya Junior Secondary</t>
  </si>
  <si>
    <t>Request for  building materials to complete  one classrooms school block</t>
  </si>
  <si>
    <t>Delenga Pre- Primary School</t>
  </si>
  <si>
    <t xml:space="preserve">National Protected Area Authority </t>
  </si>
  <si>
    <t xml:space="preserve">Request for Safety Materials </t>
  </si>
  <si>
    <t xml:space="preserve">Donation of safety equipments </t>
  </si>
  <si>
    <t>Annex 12: Detail of Environmental expenditure</t>
  </si>
  <si>
    <t>Beneficiary</t>
  </si>
  <si>
    <t>Amount
Le</t>
  </si>
  <si>
    <t>Description (activities undertaken, beneficiaries, objectives, outcomes ..)</t>
  </si>
  <si>
    <t>EPA</t>
  </si>
  <si>
    <t>Regulatory</t>
  </si>
  <si>
    <t>Freetown</t>
  </si>
  <si>
    <t>Annual EIA fee for 2022</t>
  </si>
  <si>
    <t>Environmental conservation</t>
  </si>
  <si>
    <t>Environment protection &amp; conservation</t>
  </si>
  <si>
    <t>Environmental Impact Assessment fee for 2022</t>
  </si>
  <si>
    <t>Environmental Licence Fee</t>
  </si>
  <si>
    <t>Regulators</t>
  </si>
  <si>
    <t>Treetown</t>
  </si>
  <si>
    <t>Lunsar Community</t>
  </si>
  <si>
    <t>Crop Compensation Assessment for Mining at Mathukia</t>
  </si>
  <si>
    <t>PAYMENT FOR MATHUKIA MINING PIT EXTENSION CROPS ASSESSMENT</t>
  </si>
  <si>
    <t>Payment for Crop Survey for Moria Kontha LOL Bana and Gbaneh</t>
  </si>
  <si>
    <t>Crop Compensation Working Group CCWG for Moria New TSF</t>
  </si>
  <si>
    <t>Crop Compensation Payment for Mathukia Phase</t>
  </si>
  <si>
    <t>Crop Assessment Working Group For Marampa North Mathukia Phase 2</t>
  </si>
  <si>
    <t>Moria TSF Topsoil dump site Crop assessment working group.</t>
  </si>
  <si>
    <t>Payment for Crop Compensation Assessment for Mining at Mathukia</t>
  </si>
  <si>
    <t>Crop Compensation payment for Mathukia</t>
  </si>
  <si>
    <t>CHAINDATHA CROPS COMPENSION MSW WAST DESIGNED</t>
  </si>
  <si>
    <t>MAGBANTHAY VILLAGE CROP COMPENSATION</t>
  </si>
  <si>
    <t>Crop Compensation Payment for Moria New TSF (1,146 Acres of Land)</t>
  </si>
  <si>
    <t>Magbere Crop assessment working group</t>
  </si>
  <si>
    <t>CEMMATS</t>
  </si>
  <si>
    <t>Quarterly environmental fee and training</t>
  </si>
  <si>
    <t>Environmental Consulting fee</t>
  </si>
  <si>
    <t>12/20/2022</t>
  </si>
  <si>
    <t>Environmental Consultancy/Study</t>
  </si>
  <si>
    <t>EPA Licence</t>
  </si>
  <si>
    <t>Bonthe and Moyamba Districts</t>
  </si>
  <si>
    <t>EPA Monitoring Fees</t>
  </si>
  <si>
    <t>Total environmental expenditure</t>
  </si>
  <si>
    <t>FREETOWN</t>
  </si>
  <si>
    <t>Annual EIA fee for 2023</t>
  </si>
  <si>
    <t>TSF Unassessed Area Crop Compensation</t>
  </si>
  <si>
    <t>Payment for Crop Assessment/Compensation Payment- MML Farm, Magbere community</t>
  </si>
  <si>
    <t>Environmental Consultancy</t>
  </si>
  <si>
    <t>5/29/2023</t>
  </si>
  <si>
    <t>10/23/2023</t>
  </si>
  <si>
    <t>Dr. Mustapha Olajiday Thomas</t>
  </si>
  <si>
    <t>12/18/2023</t>
  </si>
  <si>
    <t>Digby Wells Environmental</t>
  </si>
  <si>
    <t>2/16/2023</t>
  </si>
  <si>
    <t>6/23/2023</t>
  </si>
  <si>
    <t xml:space="preserve">Training and Certification </t>
  </si>
  <si>
    <t>South and East Regions ,BO and Kenema</t>
  </si>
  <si>
    <t>Company / Revenue stream</t>
  </si>
  <si>
    <t>NRA</t>
  </si>
  <si>
    <t>Sub-national entities</t>
  </si>
  <si>
    <t>Afro-Asia mining Corporation</t>
  </si>
  <si>
    <t>EIA Licensing and monitoring fees</t>
  </si>
  <si>
    <t>Mining license</t>
  </si>
  <si>
    <t>PAYE</t>
  </si>
  <si>
    <t>Royalty</t>
  </si>
  <si>
    <t>Cheng Li Trading Mining Comp. (SL) Ltd</t>
  </si>
  <si>
    <t>CTC MINING (SL) LTD</t>
  </si>
  <si>
    <t>Surface rent</t>
  </si>
  <si>
    <t>W/H 5% Contract</t>
  </si>
  <si>
    <t>Gold Lion Mining company SL Ltd</t>
  </si>
  <si>
    <t>Import and Export duties</t>
  </si>
  <si>
    <t>KASINO MINING COMPANY</t>
  </si>
  <si>
    <t>Kingho Mining Company Ltd</t>
  </si>
  <si>
    <t>Kingho Rail and Port</t>
  </si>
  <si>
    <t>Marampa Mines Ltd</t>
  </si>
  <si>
    <t>Corporate Tax</t>
  </si>
  <si>
    <t>Newfield/Sierra Diamond Ltd</t>
  </si>
  <si>
    <t>Pan Africa Rare Metals Mining</t>
  </si>
  <si>
    <t>TONGUMA LIMITED</t>
  </si>
  <si>
    <t>Other Mining companies and Dimond and Gold exports</t>
  </si>
  <si>
    <t>Payroll Tax</t>
  </si>
  <si>
    <t>WH Income Tax</t>
  </si>
  <si>
    <t>Annex 2: Details of Extractive Revenues by company, Government agency and revenue stream</t>
  </si>
  <si>
    <t>Details of Extractive Revenues by company, Government agency and revenue stream</t>
  </si>
  <si>
    <t>Details of Extractive Revenues by revenue stream and Government agency</t>
  </si>
  <si>
    <t>Revenue stream</t>
  </si>
  <si>
    <t>Details of Extractive Revenues by project and Government agency</t>
  </si>
  <si>
    <t>Project / revenue stream</t>
  </si>
  <si>
    <t>ML 02/2012 (Diamonds)</t>
  </si>
  <si>
    <t>ML 06/95 (Diamonds)</t>
  </si>
  <si>
    <t>ML 1/2014 (Iron Ore)</t>
  </si>
  <si>
    <t>ML 1/2019 (Gold)</t>
  </si>
  <si>
    <t>ML 1/2020 (Iron Ore)</t>
  </si>
  <si>
    <t>ML 1/2021 (Diamonds)</t>
  </si>
  <si>
    <t>ML 2&amp;3/2022 (Bauxite)</t>
  </si>
  <si>
    <t>ML 2/2018 (Diamonds)</t>
  </si>
  <si>
    <t>ML 2/2019 (Diamonds)</t>
  </si>
  <si>
    <t>ML 2/2020 (Gold)</t>
  </si>
  <si>
    <t>ML 2/2021 (Gold)</t>
  </si>
  <si>
    <t>ML 2134 (Rutile)</t>
  </si>
  <si>
    <t>ML 3/2014 (Iron Ore)</t>
  </si>
  <si>
    <t>ML 4/2014 (Iron Ore)</t>
  </si>
  <si>
    <t>ML 4/2021 (Iron Ore)</t>
  </si>
  <si>
    <t>ML 5/2021 (Columbite, Tantalite)</t>
  </si>
  <si>
    <t>SML 1/2019 &amp; 17/2022 (Ilmenite, Rutile, Zircon)</t>
  </si>
  <si>
    <t>SML 10/2019 (Ilmenite,Rutile,Zircon)</t>
  </si>
  <si>
    <t>Other projects</t>
  </si>
  <si>
    <t>NMA</t>
  </si>
  <si>
    <t>CTC MINING (SL) Ltd</t>
  </si>
  <si>
    <t>F.S. Mining (SL) Ltd</t>
  </si>
  <si>
    <t>Foison Resources Ltd</t>
  </si>
  <si>
    <t>Gold Lion Mining Company</t>
  </si>
  <si>
    <t>Leone Afric Metals</t>
  </si>
  <si>
    <t>Metals &amp; Minerals/Pan-African Rare Metal</t>
  </si>
  <si>
    <t>Sunshine Resources (SL) Ltd</t>
  </si>
  <si>
    <t>Diamond &amp; Gold Export duties</t>
  </si>
  <si>
    <t>ML 2/2023 (Titanium)</t>
  </si>
  <si>
    <t>SML 1/2023 (Zircon)</t>
  </si>
  <si>
    <t>SML 11/2022 (Ilmenite, Rutile, Zircon)</t>
  </si>
  <si>
    <t>SML 13/2022 (Rutile)</t>
  </si>
  <si>
    <t>SML 2/2023 (Rutile)</t>
  </si>
  <si>
    <t>Annex 3: Details of Extractive Revenues by revenue stream and Government agency</t>
  </si>
  <si>
    <t>Annex 4: Details of Extractive Revenues by project and Government agency</t>
  </si>
  <si>
    <t>Licence Type</t>
  </si>
  <si>
    <t>Licence Code</t>
  </si>
  <si>
    <t>Application Date</t>
  </si>
  <si>
    <t>Licence Start Date</t>
  </si>
  <si>
    <t>Maximum Valdidty (If renewed)</t>
  </si>
  <si>
    <t>Owner Name</t>
  </si>
  <si>
    <t>Minerals</t>
  </si>
  <si>
    <t>Area</t>
  </si>
  <si>
    <t>Area Unit</t>
  </si>
  <si>
    <t>Reference to the publicly available information</t>
  </si>
  <si>
    <t>Exploration</t>
  </si>
  <si>
    <t>EL 19/2018</t>
  </si>
  <si>
    <t>Kasila Mining and Engineering Services</t>
  </si>
  <si>
    <t>Ilmenite,
Rutile,
Zircon</t>
  </si>
  <si>
    <t>Sq. Kms</t>
  </si>
  <si>
    <t>MCAS and NMA online Repository</t>
  </si>
  <si>
    <t>EL 17/2018</t>
  </si>
  <si>
    <t>GUANG YUAN (SL) LIMITED</t>
  </si>
  <si>
    <t>Associated Minerals,
Diamonds,
Gold</t>
  </si>
  <si>
    <t>EL 16/2018</t>
  </si>
  <si>
    <t>GOLD GENEROUS INDUSTRIAL COMPANY LIMITED</t>
  </si>
  <si>
    <t>All Minerals</t>
  </si>
  <si>
    <t>EL 6/2018</t>
  </si>
  <si>
    <t>Metals and Minerals Trading (SL) Limited</t>
  </si>
  <si>
    <t>EL 4/2018</t>
  </si>
  <si>
    <t>Solid Rock Mining and Exploration (SL) Limited</t>
  </si>
  <si>
    <t>EL 3/2018</t>
  </si>
  <si>
    <t>African Gold Stream Mining (AGSM) (SL) Limited</t>
  </si>
  <si>
    <t>Gold</t>
  </si>
  <si>
    <t>EL 35/2017</t>
  </si>
  <si>
    <t>Afro-Asia Mining Corporation Limited</t>
  </si>
  <si>
    <t>Associated Minerals,
Rutile</t>
  </si>
  <si>
    <t>EL 25/2017</t>
  </si>
  <si>
    <t>Aberdeen Gold and Diamond Center Limited</t>
  </si>
  <si>
    <t>Associated Minerals,
Bauxite,
Gold</t>
  </si>
  <si>
    <t>EL 24/2017</t>
  </si>
  <si>
    <t>J.M. MINING KENEMA (SL) LIMITED</t>
  </si>
  <si>
    <t>Associated Minerals,
Columbite,
Gold,
Tantalite</t>
  </si>
  <si>
    <t>EL 2/2017</t>
  </si>
  <si>
    <t>Serrarus Mining and Exploration Limited</t>
  </si>
  <si>
    <t>Large Scale</t>
  </si>
  <si>
    <t>ML 3/2023</t>
  </si>
  <si>
    <t>JONG MINERALS COMPANY LIMITED</t>
  </si>
  <si>
    <t>Associated Minerals,
Ilmenite,
Rutile,
Zircon</t>
  </si>
  <si>
    <t>Sq. Km</t>
  </si>
  <si>
    <t>ML 2/2023</t>
  </si>
  <si>
    <t>Leone Afric Metals (SL) Limited</t>
  </si>
  <si>
    <t>Titanium</t>
  </si>
  <si>
    <t>ML 1/2023</t>
  </si>
  <si>
    <t>MAJESTIC GOLD MINING LIMITED</t>
  </si>
  <si>
    <t>ML 3/2022</t>
  </si>
  <si>
    <t>CTC Mining (SL) Limited</t>
  </si>
  <si>
    <t>Bauxite</t>
  </si>
  <si>
    <t>ML 2/2022</t>
  </si>
  <si>
    <t>ML 1/2022</t>
  </si>
  <si>
    <t>Millennium Panorama(SL) Limited</t>
  </si>
  <si>
    <t>Iron Ore</t>
  </si>
  <si>
    <t>ML 5/2021</t>
  </si>
  <si>
    <t>PAN-AFRICAN RARE  METAL MINING COMPANY</t>
  </si>
  <si>
    <t>Columbite,
Tantalite</t>
  </si>
  <si>
    <t>ML 4/2021</t>
  </si>
  <si>
    <t>MARAMPA MINES LIMITED</t>
  </si>
  <si>
    <t>Associated Minerals,
Iron Ore</t>
  </si>
  <si>
    <t>ML 3/2021</t>
  </si>
  <si>
    <t>Supreme Minerals Corporation</t>
  </si>
  <si>
    <t>ML 2/2021</t>
  </si>
  <si>
    <t>FG GOLD LIMITED</t>
  </si>
  <si>
    <t>ML 1/2021</t>
  </si>
  <si>
    <t>Seawright Mining Company Limited</t>
  </si>
  <si>
    <t>Diamonds</t>
  </si>
  <si>
    <t>ML 2/2020</t>
  </si>
  <si>
    <t>CHENG LI TRADING MINING COMPANY LIMITED</t>
  </si>
  <si>
    <t>Associated Minerals,
Gold</t>
  </si>
  <si>
    <t>ML 1/2020</t>
  </si>
  <si>
    <t>KINGHO MINING COMPANY LIMITED</t>
  </si>
  <si>
    <t>ML 2/2019</t>
  </si>
  <si>
    <t>ML 1/2019</t>
  </si>
  <si>
    <t>GOLD LION MINING COMPANY LIMITED</t>
  </si>
  <si>
    <t>ML 2/2018</t>
  </si>
  <si>
    <t>ML 1/2018</t>
  </si>
  <si>
    <t>DAYU MINING COMPANY LIMITED</t>
  </si>
  <si>
    <t>ML 1/2014</t>
  </si>
  <si>
    <t>Northern Mining Company Limited</t>
  </si>
  <si>
    <t>ML 3/2014</t>
  </si>
  <si>
    <t>Mass Energy Mining Company Limited</t>
  </si>
  <si>
    <t>ML 4/2014</t>
  </si>
  <si>
    <t>CKH Mining Company Limited</t>
  </si>
  <si>
    <t>ML 02/2012</t>
  </si>
  <si>
    <t>--Mining Lease</t>
  </si>
  <si>
    <t>ML 2134</t>
  </si>
  <si>
    <t>Columbite,
Graphite,
Ilmenite,
Monazite,
Rutile,
Titanium,
Zircon</t>
  </si>
  <si>
    <t>ML 01/05</t>
  </si>
  <si>
    <t>Sierra Minerals Holdings No.1 Limited</t>
  </si>
  <si>
    <t>ML 06/95</t>
  </si>
  <si>
    <t>KOIDU Limited</t>
  </si>
  <si>
    <t>Small Scale</t>
  </si>
  <si>
    <t>SML 7/2023</t>
  </si>
  <si>
    <t>Zhongfu mining Co. (SL) Limited</t>
  </si>
  <si>
    <t>Hectares</t>
  </si>
  <si>
    <t>SML 8/2023</t>
  </si>
  <si>
    <t>Fourah Bay Mining Company Limited</t>
  </si>
  <si>
    <t>Ilmenite,
Titanium</t>
  </si>
  <si>
    <t>SML 6/2023</t>
  </si>
  <si>
    <t>SIERRA SAND MINING INVESTMENT COMPANY LTD.</t>
  </si>
  <si>
    <t>SML 5/2023</t>
  </si>
  <si>
    <t>SHUN DA ORE TRADING COMPANY</t>
  </si>
  <si>
    <t>Associated Minerals,
Columbite</t>
  </si>
  <si>
    <t>SML 4/2023</t>
  </si>
  <si>
    <t>JINSHI MINING (SL) LIMITED</t>
  </si>
  <si>
    <t>Rutile</t>
  </si>
  <si>
    <t>SML 2/2023</t>
  </si>
  <si>
    <t>SUNSHINE RESOURCES (SL) LIMITED</t>
  </si>
  <si>
    <t>SML 1/2023</t>
  </si>
  <si>
    <t>F.S.MINING COMPANY (SL) LIMITED</t>
  </si>
  <si>
    <t>Zircon</t>
  </si>
  <si>
    <t>SML 18/2022</t>
  </si>
  <si>
    <t>WGT MINERALS COMPANY LIMITED</t>
  </si>
  <si>
    <t>SML 17/2022</t>
  </si>
  <si>
    <t>Ilmenite,
Titanium,
Zircon</t>
  </si>
  <si>
    <t>SML 16/2022</t>
  </si>
  <si>
    <t>DELCORE SL LTD</t>
  </si>
  <si>
    <t>SML 15/2022</t>
  </si>
  <si>
    <t>Bright Continent Minerals Limited</t>
  </si>
  <si>
    <t>SML 14/2022</t>
  </si>
  <si>
    <t>Yidesheng Mining (SL) Company Limited</t>
  </si>
  <si>
    <t>Associated Minerals,
Zircon</t>
  </si>
  <si>
    <t>SML 13/2022</t>
  </si>
  <si>
    <t>FOISON RESOURCES (SL) LIMITED</t>
  </si>
  <si>
    <t>SML 11/2022</t>
  </si>
  <si>
    <t>SML 12/2022</t>
  </si>
  <si>
    <t>LEONE MINERALS LIMITED</t>
  </si>
  <si>
    <t>SML 10/2022</t>
  </si>
  <si>
    <t>DDE F-TECH AFRICA (SL) LIMITED</t>
  </si>
  <si>
    <t>SML 9/2022</t>
  </si>
  <si>
    <t>DZT Resources Limited</t>
  </si>
  <si>
    <t>SML 8/2022</t>
  </si>
  <si>
    <t>Bravura (SL) Limited</t>
  </si>
  <si>
    <t>SML 7/2022</t>
  </si>
  <si>
    <t>SIMIRA CHIEFDOM GOLD MINING COMPANY LIMITED</t>
  </si>
  <si>
    <t>SML 6/2022</t>
  </si>
  <si>
    <t>TEJAN JALLOH BROTHERS INVESTMENT LIMITED</t>
  </si>
  <si>
    <t>SML 5/2022</t>
  </si>
  <si>
    <t>SML 4/2022</t>
  </si>
  <si>
    <t>Sahanik Resources (SL) Limited</t>
  </si>
  <si>
    <t>SML 3/2022</t>
  </si>
  <si>
    <t>UNIVERSAL MINING COMPANY</t>
  </si>
  <si>
    <t>SML 2/2022</t>
  </si>
  <si>
    <t>JINGXIANG Mining Company Limited</t>
  </si>
  <si>
    <t>SML 1/2022</t>
  </si>
  <si>
    <t>General Minerals and Articles of Association of World Minerals Company (SL) Limited</t>
  </si>
  <si>
    <t>SML 11/2021</t>
  </si>
  <si>
    <t>XIN YIN COMPANY LIMITED</t>
  </si>
  <si>
    <t>SML 10/2021</t>
  </si>
  <si>
    <t>CONSULTANCY FINANCE AND INFRASTRUCTURE (SL) LIMITED (CFI)</t>
  </si>
  <si>
    <t>SML 9/2021</t>
  </si>
  <si>
    <t>HANKOCK MINING COMPANY</t>
  </si>
  <si>
    <t>SML 8/2021</t>
  </si>
  <si>
    <t>SML 7/2021</t>
  </si>
  <si>
    <t>Tandem Liber Holdings Limited</t>
  </si>
  <si>
    <t>SML 6/2021</t>
  </si>
  <si>
    <t>NANXIN MINING COMPANY LIMITED</t>
  </si>
  <si>
    <t>SML 5/2021</t>
  </si>
  <si>
    <t>SML 3/2021</t>
  </si>
  <si>
    <t>THAZIN MINING (SL) COMPANY LIMITED</t>
  </si>
  <si>
    <t>SML 4/2021</t>
  </si>
  <si>
    <t>CFS MINING GROUP (SL) LIMITED</t>
  </si>
  <si>
    <t>SML 1/2021</t>
  </si>
  <si>
    <t>AY &amp; KUN (SL) LIMITED</t>
  </si>
  <si>
    <t>SML 10/2019</t>
  </si>
  <si>
    <t>KASINO MINING COMPANY LIMITED</t>
  </si>
  <si>
    <t>SML 8/2019</t>
  </si>
  <si>
    <t>SML 6/2019</t>
  </si>
  <si>
    <t>Hong Peng Resources (SL) Mining Investment Co. Limited</t>
  </si>
  <si>
    <t>SML 2/2019</t>
  </si>
  <si>
    <t>SML 1/2019</t>
  </si>
  <si>
    <t>SML 1/2018</t>
  </si>
  <si>
    <t>Dojo Resources (SL) Limited</t>
  </si>
  <si>
    <t>Annex 1: Register of Small &amp; Large-Scale Mining Licences</t>
  </si>
  <si>
    <t>As at 31 December 2023</t>
  </si>
  <si>
    <t>Register of Small &amp; Large-Scale Mining Licences</t>
  </si>
  <si>
    <t>Baometal Minerals International Trade Limited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</si>
</sst>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yyyy\-mm\-dd;@"/>
  </numFmts>
  <fonts count="36" x14ac:knownFonts="1">
    <font>
      <sz val="11"/>
      <color theme="1"/>
      <name val="Calibri"/>
      <family val="2"/>
      <scheme val="minor"/>
    </font>
    <font>
      <sz val="10"/>
      <color theme="1"/>
      <name val="Trebuchet MS"/>
      <family val="2"/>
    </font>
    <font>
      <sz val="11"/>
      <color theme="1"/>
      <name val="Calibri"/>
      <family val="2"/>
      <scheme val="minor"/>
    </font>
    <font>
      <b/>
      <sz val="10"/>
      <color theme="0"/>
      <name val="Trebuchet MS"/>
      <family val="2"/>
    </font>
    <font>
      <sz val="8"/>
      <name val="Calibri"/>
      <family val="2"/>
      <scheme val="minor"/>
    </font>
    <font>
      <b/>
      <u/>
      <sz val="10"/>
      <color rgb="FFC00000"/>
      <name val="Trebuchet MS"/>
      <family val="2"/>
    </font>
    <font>
      <sz val="8.5"/>
      <color theme="1"/>
      <name val="Trebuchet MS"/>
      <family val="2"/>
    </font>
    <font>
      <b/>
      <sz val="8.5"/>
      <color rgb="FFFFFFFF"/>
      <name val="Trebuchet MS"/>
      <family val="2"/>
    </font>
    <font>
      <sz val="8.5"/>
      <color rgb="FF000000"/>
      <name val="Trebuchet MS"/>
      <family val="2"/>
    </font>
    <font>
      <b/>
      <sz val="8.5"/>
      <color theme="0"/>
      <name val="Trebuchet MS"/>
      <family val="2"/>
    </font>
    <font>
      <b/>
      <sz val="8.5"/>
      <name val="Trebuchet MS"/>
      <family val="2"/>
    </font>
    <font>
      <sz val="8.5"/>
      <name val="Trebuchet MS"/>
      <family val="2"/>
    </font>
    <font>
      <b/>
      <sz val="8.5"/>
      <color rgb="FF000000"/>
      <name val="Trebuchet MS"/>
      <family val="2"/>
    </font>
    <font>
      <b/>
      <sz val="12"/>
      <color theme="1"/>
      <name val="Trebuchet MS"/>
      <family val="2"/>
    </font>
    <font>
      <u/>
      <sz val="11"/>
      <color theme="10"/>
      <name val="Calibri"/>
      <family val="2"/>
      <scheme val="minor"/>
    </font>
    <font>
      <b/>
      <sz val="12"/>
      <name val="Trebuchet MS"/>
      <family val="2"/>
    </font>
    <font>
      <sz val="9"/>
      <color theme="1"/>
      <name val="Trebuchet MS"/>
      <family val="2"/>
    </font>
    <font>
      <b/>
      <sz val="9"/>
      <color theme="0"/>
      <name val="Trebuchet MS"/>
      <family val="2"/>
    </font>
    <font>
      <b/>
      <sz val="9"/>
      <color rgb="FFFFFFFF"/>
      <name val="Trebuchet MS"/>
      <family val="2"/>
    </font>
    <font>
      <sz val="9"/>
      <color rgb="FF000000"/>
      <name val="Trebuchet MS"/>
      <family val="2"/>
    </font>
    <font>
      <b/>
      <sz val="9"/>
      <color theme="1"/>
      <name val="Trebuchet MS"/>
      <family val="2"/>
    </font>
    <font>
      <sz val="10.5"/>
      <color theme="1"/>
      <name val="Trebuchet MS"/>
      <family val="2"/>
    </font>
    <font>
      <sz val="9"/>
      <color rgb="FFFFFFFF"/>
      <name val="Trebuchet MS"/>
      <family val="2"/>
    </font>
    <font>
      <b/>
      <sz val="9"/>
      <color rgb="FF000000"/>
      <name val="Trebuchet MS"/>
      <family val="2"/>
    </font>
    <font>
      <b/>
      <sz val="12"/>
      <color rgb="FFFF0000"/>
      <name val="Trebuchet MS"/>
      <family val="2"/>
    </font>
    <font>
      <i/>
      <sz val="8.5"/>
      <color rgb="FF404040"/>
      <name val="Trebuchet MS"/>
      <family val="2"/>
    </font>
    <font>
      <b/>
      <sz val="8"/>
      <color rgb="FFFFFFFF"/>
      <name val="Trebuchet MS"/>
      <family val="2"/>
    </font>
    <font>
      <sz val="8"/>
      <color rgb="FF000000"/>
      <name val="Trebuchet MS"/>
      <family val="2"/>
    </font>
    <font>
      <sz val="11"/>
      <color theme="1"/>
      <name val="Trebuchet MS"/>
      <family val="2"/>
    </font>
    <font>
      <sz val="10"/>
      <name val="Trebuchet MS"/>
      <family val="2"/>
    </font>
    <font>
      <u/>
      <sz val="10"/>
      <color rgb="FFFF0000"/>
      <name val="Trebuchet MS"/>
      <family val="2"/>
    </font>
    <font>
      <sz val="9"/>
      <name val="Trebuchet MS"/>
      <family val="2"/>
    </font>
    <font>
      <b/>
      <sz val="9"/>
      <name val="Trebuchet MS"/>
      <family val="2"/>
    </font>
    <font>
      <sz val="11"/>
      <name val="Trebuchet MS"/>
      <family val="2"/>
    </font>
    <font>
      <i/>
      <sz val="9"/>
      <name val="Trebuchet MS"/>
      <family val="2"/>
    </font>
    <font>
      <b/>
      <sz val="11"/>
      <name val="Trebuchet MS"/>
      <family val="2"/>
    </font>
  </fonts>
  <fills count="19">
    <fill>
      <patternFill patternType="none"/>
    </fill>
    <fill>
      <patternFill patternType="gray125"/>
    </fill>
    <fill>
      <patternFill patternType="solid">
        <fgColor theme="4" tint="-0.499984740745262"/>
        <bgColor indexed="64"/>
      </patternFill>
    </fill>
    <fill>
      <patternFill patternType="solid">
        <fgColor rgb="FF7A091A"/>
        <bgColor rgb="FF000000"/>
      </patternFill>
    </fill>
    <fill>
      <patternFill patternType="solid">
        <fgColor rgb="FFF7A3B0"/>
        <bgColor rgb="FF000000"/>
      </patternFill>
    </fill>
    <fill>
      <patternFill patternType="solid">
        <fgColor theme="5" tint="-0.249977111117893"/>
        <bgColor rgb="FF000000"/>
      </patternFill>
    </fill>
    <fill>
      <patternFill patternType="solid">
        <fgColor theme="0" tint="-0.14999847407452621"/>
        <bgColor rgb="FF000000"/>
      </patternFill>
    </fill>
    <fill>
      <patternFill patternType="solid">
        <fgColor theme="4" tint="0.59999389629810485"/>
        <bgColor rgb="FF000000"/>
      </patternFill>
    </fill>
    <fill>
      <patternFill patternType="solid">
        <fgColor theme="4" tint="0.59999389629810485"/>
        <bgColor indexed="64"/>
      </patternFill>
    </fill>
    <fill>
      <patternFill patternType="solid">
        <fgColor theme="0" tint="-0.14999847407452621"/>
        <bgColor indexed="64"/>
      </patternFill>
    </fill>
    <fill>
      <patternFill patternType="solid">
        <fgColor rgb="FF7A0A1B"/>
        <bgColor indexed="64"/>
      </patternFill>
    </fill>
    <fill>
      <patternFill patternType="solid">
        <fgColor rgb="FFF8A3AF"/>
        <bgColor indexed="64"/>
      </patternFill>
    </fill>
    <fill>
      <patternFill patternType="solid">
        <fgColor rgb="FFD9D9D9"/>
        <bgColor indexed="64"/>
      </patternFill>
    </fill>
    <fill>
      <patternFill patternType="solid">
        <fgColor rgb="FF7A091A"/>
        <bgColor indexed="64"/>
      </patternFill>
    </fill>
    <fill>
      <patternFill patternType="solid">
        <fgColor rgb="FFF7A3B0"/>
        <bgColor indexed="64"/>
      </patternFill>
    </fill>
    <fill>
      <patternFill patternType="solid">
        <fgColor theme="3" tint="-0.249977111117893"/>
        <bgColor theme="4" tint="0.79998168889431442"/>
      </patternFill>
    </fill>
    <fill>
      <patternFill patternType="solid">
        <fgColor theme="5"/>
        <bgColor indexed="64"/>
      </patternFill>
    </fill>
    <fill>
      <patternFill patternType="solid">
        <fgColor theme="0" tint="-0.14999847407452621"/>
        <bgColor theme="4" tint="0.79998168889431442"/>
      </patternFill>
    </fill>
    <fill>
      <patternFill patternType="solid">
        <fgColor rgb="FFFFFF00"/>
        <bgColor indexed="64"/>
      </patternFill>
    </fill>
  </fills>
  <borders count="8">
    <border>
      <left/>
      <right/>
      <top/>
      <bottom/>
      <diagonal/>
    </border>
    <border>
      <left/>
      <right/>
      <top/>
      <bottom style="thick">
        <color rgb="FFFF0000"/>
      </bottom>
      <diagonal/>
    </border>
    <border>
      <left/>
      <right/>
      <top style="thick">
        <color rgb="FFFF0000"/>
      </top>
      <bottom style="thick">
        <color rgb="FFFF0000"/>
      </bottom>
      <diagonal/>
    </border>
    <border>
      <left/>
      <right/>
      <top/>
      <bottom style="medium">
        <color rgb="FFED1A3B"/>
      </bottom>
      <diagonal/>
    </border>
    <border>
      <left/>
      <right/>
      <top style="medium">
        <color rgb="FFED1A3B"/>
      </top>
      <bottom style="medium">
        <color rgb="FFED1A3B"/>
      </bottom>
      <diagonal/>
    </border>
    <border>
      <left/>
      <right/>
      <top/>
      <bottom style="medium">
        <color rgb="FFFF0000"/>
      </bottom>
      <diagonal/>
    </border>
    <border>
      <left/>
      <right/>
      <top style="medium">
        <color rgb="FFFF0000"/>
      </top>
      <bottom/>
      <diagonal/>
    </border>
    <border>
      <left/>
      <right/>
      <top/>
      <bottom style="thin">
        <color theme="4" tint="0.39997558519241921"/>
      </bottom>
      <diagonal/>
    </border>
  </borders>
  <cellStyleXfs count="4">
    <xf numFmtId="0" fontId="0" fillId="0" borderId="0"/>
    <xf numFmtId="43" fontId="2" fillId="0" borderId="0" applyFont="0" applyFill="0" applyBorder="0" applyAlignment="0" applyProtection="0"/>
    <xf numFmtId="9" fontId="2" fillId="0" borderId="0" applyFont="0" applyFill="0" applyBorder="0" applyAlignment="0" applyProtection="0"/>
    <xf numFmtId="0" fontId="14" fillId="0" borderId="0" applyNumberFormat="0" applyFill="0" applyBorder="0" applyAlignment="0" applyProtection="0"/>
  </cellStyleXfs>
  <cellXfs count="236">
    <xf numFmtId="0" fontId="0" fillId="0" borderId="0" xfId="0"/>
    <xf numFmtId="0" fontId="5" fillId="0" borderId="0" xfId="0" applyFont="1"/>
    <xf numFmtId="0" fontId="6" fillId="0" borderId="0" xfId="0" applyFont="1"/>
    <xf numFmtId="0" fontId="6" fillId="0" borderId="0" xfId="0" applyFont="1" applyAlignment="1">
      <alignment wrapText="1"/>
    </xf>
    <xf numFmtId="0" fontId="7" fillId="3" borderId="1" xfId="0" applyFont="1" applyFill="1" applyBorder="1" applyAlignment="1">
      <alignment vertical="center" wrapText="1"/>
    </xf>
    <xf numFmtId="14" fontId="7" fillId="3" borderId="1" xfId="0" applyNumberFormat="1" applyFont="1" applyFill="1" applyBorder="1" applyAlignment="1">
      <alignment vertical="center" wrapText="1"/>
    </xf>
    <xf numFmtId="0" fontId="8" fillId="4" borderId="0" xfId="0" applyFont="1" applyFill="1" applyAlignment="1">
      <alignment horizontal="center" vertical="center"/>
    </xf>
    <xf numFmtId="0" fontId="8" fillId="4" borderId="0" xfId="0" applyFont="1" applyFill="1" applyAlignment="1">
      <alignment horizontal="left" vertical="center"/>
    </xf>
    <xf numFmtId="0" fontId="8" fillId="4" borderId="0" xfId="0" applyFont="1" applyFill="1" applyAlignment="1">
      <alignment horizontal="left" vertical="center" wrapText="1"/>
    </xf>
    <xf numFmtId="164" fontId="8" fillId="4" borderId="0" xfId="1" applyNumberFormat="1" applyFont="1" applyFill="1" applyBorder="1" applyAlignment="1">
      <alignment horizontal="left" vertical="center"/>
    </xf>
    <xf numFmtId="14" fontId="8" fillId="4" borderId="0" xfId="0" applyNumberFormat="1" applyFont="1" applyFill="1" applyAlignment="1">
      <alignment horizontal="left" vertical="center" wrapText="1"/>
    </xf>
    <xf numFmtId="0" fontId="8" fillId="0" borderId="0" xfId="0" applyFont="1" applyAlignment="1">
      <alignment horizontal="center" vertical="center"/>
    </xf>
    <xf numFmtId="0" fontId="8" fillId="0" borderId="0" xfId="0" applyFont="1" applyAlignment="1">
      <alignment horizontal="left" vertical="center"/>
    </xf>
    <xf numFmtId="0" fontId="8" fillId="0" borderId="0" xfId="0" applyFont="1" applyAlignment="1">
      <alignment horizontal="left" vertical="center" wrapText="1"/>
    </xf>
    <xf numFmtId="164" fontId="8" fillId="0" borderId="0" xfId="1" applyNumberFormat="1" applyFont="1" applyFill="1" applyBorder="1" applyAlignment="1">
      <alignment horizontal="left" vertical="center"/>
    </xf>
    <xf numFmtId="14" fontId="8" fillId="0" borderId="0" xfId="0" applyNumberFormat="1" applyFont="1" applyAlignment="1">
      <alignment horizontal="left" vertical="center" wrapText="1"/>
    </xf>
    <xf numFmtId="0" fontId="9" fillId="5" borderId="2" xfId="0" applyFont="1" applyFill="1" applyBorder="1" applyAlignment="1">
      <alignment vertical="center" wrapText="1"/>
    </xf>
    <xf numFmtId="164" fontId="9" fillId="5" borderId="2" xfId="0" applyNumberFormat="1" applyFont="1" applyFill="1" applyBorder="1" applyAlignment="1">
      <alignment vertical="center" wrapText="1"/>
    </xf>
    <xf numFmtId="14" fontId="9" fillId="5" borderId="2" xfId="0" applyNumberFormat="1" applyFont="1" applyFill="1" applyBorder="1" applyAlignment="1">
      <alignment vertical="center" wrapText="1"/>
    </xf>
    <xf numFmtId="0" fontId="10" fillId="6" borderId="2" xfId="0" applyFont="1" applyFill="1" applyBorder="1" applyAlignment="1">
      <alignment vertical="center" wrapText="1"/>
    </xf>
    <xf numFmtId="164" fontId="10" fillId="6" borderId="2" xfId="0" applyNumberFormat="1" applyFont="1" applyFill="1" applyBorder="1" applyAlignment="1">
      <alignment vertical="center" wrapText="1"/>
    </xf>
    <xf numFmtId="14" fontId="10" fillId="6" borderId="2" xfId="0" applyNumberFormat="1" applyFont="1" applyFill="1" applyBorder="1" applyAlignment="1">
      <alignment vertical="center" wrapText="1"/>
    </xf>
    <xf numFmtId="0" fontId="11" fillId="0" borderId="0" xfId="0" applyFont="1"/>
    <xf numFmtId="0" fontId="13" fillId="0" borderId="0" xfId="0" applyFont="1" applyAlignment="1">
      <alignment horizontal="left"/>
    </xf>
    <xf numFmtId="0" fontId="7" fillId="3" borderId="1" xfId="0" applyFont="1" applyFill="1" applyBorder="1" applyAlignment="1">
      <alignment horizontal="center" vertical="center" wrapText="1"/>
    </xf>
    <xf numFmtId="164" fontId="8" fillId="4" borderId="0" xfId="1" applyNumberFormat="1" applyFont="1" applyFill="1" applyBorder="1" applyAlignment="1">
      <alignment horizontal="center" vertical="center"/>
    </xf>
    <xf numFmtId="14" fontId="8" fillId="4" borderId="0" xfId="0" applyNumberFormat="1" applyFont="1" applyFill="1" applyAlignment="1">
      <alignment horizontal="left" vertical="center"/>
    </xf>
    <xf numFmtId="164" fontId="8" fillId="0" borderId="0" xfId="1" applyNumberFormat="1" applyFont="1" applyBorder="1" applyAlignment="1">
      <alignment horizontal="left" vertical="center"/>
    </xf>
    <xf numFmtId="164" fontId="8" fillId="0" borderId="0" xfId="1" applyNumberFormat="1" applyFont="1" applyFill="1" applyAlignment="1">
      <alignment horizontal="center" vertical="center"/>
    </xf>
    <xf numFmtId="14" fontId="8" fillId="0" borderId="0" xfId="0" applyNumberFormat="1" applyFont="1" applyAlignment="1">
      <alignment horizontal="left" vertical="center"/>
    </xf>
    <xf numFmtId="164" fontId="8" fillId="4" borderId="0" xfId="1" applyNumberFormat="1" applyFont="1" applyFill="1" applyAlignment="1">
      <alignment horizontal="center" vertical="center"/>
    </xf>
    <xf numFmtId="0" fontId="0" fillId="0" borderId="0" xfId="0" applyAlignment="1">
      <alignment horizontal="center"/>
    </xf>
    <xf numFmtId="14" fontId="0" fillId="0" borderId="0" xfId="0" applyNumberFormat="1"/>
    <xf numFmtId="0" fontId="15" fillId="0" borderId="0" xfId="0" applyFont="1" applyAlignment="1">
      <alignment horizontal="left"/>
    </xf>
    <xf numFmtId="0" fontId="16" fillId="0" borderId="0" xfId="0" applyFont="1"/>
    <xf numFmtId="10" fontId="16" fillId="0" borderId="0" xfId="2" applyNumberFormat="1" applyFont="1"/>
    <xf numFmtId="164" fontId="16" fillId="0" borderId="0" xfId="0" applyNumberFormat="1" applyFont="1"/>
    <xf numFmtId="0" fontId="18" fillId="3" borderId="3" xfId="0" applyFont="1" applyFill="1" applyBorder="1" applyAlignment="1">
      <alignment horizontal="center" vertical="center" wrapText="1"/>
    </xf>
    <xf numFmtId="0" fontId="18" fillId="0" borderId="0" xfId="0" applyFont="1" applyAlignment="1">
      <alignment vertical="center" wrapText="1"/>
    </xf>
    <xf numFmtId="0" fontId="18" fillId="0" borderId="0" xfId="0" applyFont="1" applyAlignment="1">
      <alignment horizontal="center" vertical="center" wrapText="1"/>
    </xf>
    <xf numFmtId="1" fontId="19" fillId="7" borderId="0" xfId="0" applyNumberFormat="1" applyFont="1" applyFill="1" applyAlignment="1">
      <alignment horizontal="left" vertical="center"/>
    </xf>
    <xf numFmtId="164" fontId="19" fillId="7" borderId="0" xfId="1" applyNumberFormat="1" applyFont="1" applyFill="1" applyAlignment="1">
      <alignment horizontal="right" vertical="center"/>
    </xf>
    <xf numFmtId="164" fontId="19" fillId="0" borderId="0" xfId="1" applyNumberFormat="1" applyFont="1" applyAlignment="1">
      <alignment horizontal="right" vertical="center"/>
    </xf>
    <xf numFmtId="164" fontId="16" fillId="0" borderId="0" xfId="1" applyNumberFormat="1" applyFont="1"/>
    <xf numFmtId="1" fontId="19" fillId="0" borderId="0" xfId="0" applyNumberFormat="1" applyFont="1" applyAlignment="1">
      <alignment horizontal="left" vertical="center"/>
    </xf>
    <xf numFmtId="164" fontId="19" fillId="0" borderId="0" xfId="1" applyNumberFormat="1" applyFont="1" applyFill="1" applyAlignment="1">
      <alignment horizontal="right" vertical="center"/>
    </xf>
    <xf numFmtId="164" fontId="16" fillId="0" borderId="0" xfId="1" applyNumberFormat="1" applyFont="1" applyFill="1"/>
    <xf numFmtId="1" fontId="19" fillId="8" borderId="0" xfId="0" applyNumberFormat="1" applyFont="1" applyFill="1" applyAlignment="1">
      <alignment horizontal="left" vertical="center"/>
    </xf>
    <xf numFmtId="164" fontId="19" fillId="8" borderId="0" xfId="1" applyNumberFormat="1" applyFont="1" applyFill="1" applyAlignment="1">
      <alignment horizontal="right" vertical="center"/>
    </xf>
    <xf numFmtId="0" fontId="8" fillId="8" borderId="0" xfId="0" applyFont="1" applyFill="1" applyAlignment="1">
      <alignment horizontal="left" vertical="center"/>
    </xf>
    <xf numFmtId="0" fontId="20" fillId="9" borderId="2" xfId="0" applyFont="1" applyFill="1" applyBorder="1"/>
    <xf numFmtId="164" fontId="20" fillId="9" borderId="2" xfId="0" applyNumberFormat="1" applyFont="1" applyFill="1" applyBorder="1"/>
    <xf numFmtId="164" fontId="20" fillId="0" borderId="0" xfId="0" applyNumberFormat="1" applyFont="1"/>
    <xf numFmtId="0" fontId="20" fillId="0" borderId="0" xfId="0" applyFont="1"/>
    <xf numFmtId="0" fontId="18" fillId="10" borderId="0" xfId="0" applyFont="1" applyFill="1" applyAlignment="1">
      <alignment horizontal="center" vertical="center" wrapText="1"/>
    </xf>
    <xf numFmtId="0" fontId="18" fillId="10" borderId="1" xfId="0" applyFont="1" applyFill="1" applyBorder="1" applyAlignment="1">
      <alignment horizontal="center" vertical="center" wrapText="1"/>
    </xf>
    <xf numFmtId="14" fontId="19" fillId="11" borderId="0" xfId="0" applyNumberFormat="1" applyFont="1" applyFill="1" applyAlignment="1">
      <alignment horizontal="right" vertical="center"/>
    </xf>
    <xf numFmtId="0" fontId="19" fillId="11" borderId="0" xfId="0" applyFont="1" applyFill="1" applyAlignment="1">
      <alignment vertical="center"/>
    </xf>
    <xf numFmtId="3" fontId="19" fillId="11" borderId="0" xfId="0" applyNumberFormat="1" applyFont="1" applyFill="1" applyAlignment="1">
      <alignment horizontal="right" vertical="center"/>
    </xf>
    <xf numFmtId="14" fontId="16" fillId="0" borderId="0" xfId="0" applyNumberFormat="1" applyFont="1" applyAlignment="1">
      <alignment horizontal="right" vertical="center"/>
    </xf>
    <xf numFmtId="0" fontId="16" fillId="0" borderId="0" xfId="0" applyFont="1" applyAlignment="1">
      <alignment vertical="center"/>
    </xf>
    <xf numFmtId="3" fontId="16" fillId="0" borderId="0" xfId="0" applyNumberFormat="1" applyFont="1" applyAlignment="1">
      <alignment horizontal="right" vertical="center"/>
    </xf>
    <xf numFmtId="0" fontId="23" fillId="12" borderId="2" xfId="0" applyFont="1" applyFill="1" applyBorder="1" applyAlignment="1">
      <alignment vertical="center"/>
    </xf>
    <xf numFmtId="3" fontId="23" fillId="12" borderId="2" xfId="0" applyNumberFormat="1" applyFont="1" applyFill="1" applyBorder="1" applyAlignment="1">
      <alignment horizontal="right" vertical="center"/>
    </xf>
    <xf numFmtId="0" fontId="23" fillId="12" borderId="1" xfId="0" applyFont="1" applyFill="1" applyBorder="1" applyAlignment="1">
      <alignment vertical="center"/>
    </xf>
    <xf numFmtId="3" fontId="23" fillId="12" borderId="1" xfId="0" applyNumberFormat="1" applyFont="1" applyFill="1" applyBorder="1" applyAlignment="1">
      <alignment horizontal="right" vertical="center"/>
    </xf>
    <xf numFmtId="0" fontId="24" fillId="0" borderId="0" xfId="0" applyFont="1"/>
    <xf numFmtId="0" fontId="21" fillId="0" borderId="0" xfId="0" applyFont="1" applyAlignment="1">
      <alignment vertical="center"/>
    </xf>
    <xf numFmtId="0" fontId="25" fillId="0" borderId="0" xfId="0" applyFont="1" applyAlignment="1">
      <alignment horizontal="right" vertical="center"/>
    </xf>
    <xf numFmtId="0" fontId="7" fillId="13" borderId="1" xfId="0" applyFont="1" applyFill="1" applyBorder="1" applyAlignment="1">
      <alignment vertical="center" wrapText="1"/>
    </xf>
    <xf numFmtId="0" fontId="7" fillId="13" borderId="1" xfId="0" applyFont="1" applyFill="1" applyBorder="1" applyAlignment="1">
      <alignment horizontal="center" vertical="center" wrapText="1"/>
    </xf>
    <xf numFmtId="0" fontId="8" fillId="14" borderId="0" xfId="0" applyFont="1" applyFill="1" applyAlignment="1">
      <alignment vertical="center"/>
    </xf>
    <xf numFmtId="0" fontId="8" fillId="14" borderId="0" xfId="0" applyFont="1" applyFill="1" applyAlignment="1">
      <alignment vertical="center" wrapText="1"/>
    </xf>
    <xf numFmtId="3" fontId="8" fillId="14" borderId="0" xfId="0" applyNumberFormat="1" applyFont="1" applyFill="1" applyAlignment="1">
      <alignment horizontal="right" vertical="center"/>
    </xf>
    <xf numFmtId="0" fontId="8" fillId="14" borderId="0" xfId="0" applyFont="1" applyFill="1" applyAlignment="1">
      <alignment horizontal="right" vertical="center"/>
    </xf>
    <xf numFmtId="0" fontId="8" fillId="0" borderId="0" xfId="0" applyFont="1" applyAlignment="1">
      <alignment vertical="center"/>
    </xf>
    <xf numFmtId="0" fontId="8" fillId="0" borderId="0" xfId="0" applyFont="1" applyAlignment="1">
      <alignment vertical="center" wrapText="1"/>
    </xf>
    <xf numFmtId="0" fontId="8" fillId="0" borderId="0" xfId="0" applyFont="1" applyAlignment="1">
      <alignment horizontal="right" vertical="center"/>
    </xf>
    <xf numFmtId="3" fontId="8" fillId="0" borderId="0" xfId="0" applyNumberFormat="1" applyFont="1" applyAlignment="1">
      <alignment horizontal="right" vertical="center"/>
    </xf>
    <xf numFmtId="0" fontId="8" fillId="11" borderId="1" xfId="0" applyFont="1" applyFill="1" applyBorder="1" applyAlignment="1">
      <alignment vertical="center" wrapText="1"/>
    </xf>
    <xf numFmtId="3" fontId="8" fillId="11" borderId="1" xfId="0" applyNumberFormat="1" applyFont="1" applyFill="1" applyBorder="1" applyAlignment="1">
      <alignment horizontal="right" vertical="center" wrapText="1"/>
    </xf>
    <xf numFmtId="0" fontId="8" fillId="11" borderId="1" xfId="0" applyFont="1" applyFill="1" applyBorder="1" applyAlignment="1">
      <alignment horizontal="right" vertical="center" wrapText="1"/>
    </xf>
    <xf numFmtId="0" fontId="12" fillId="12" borderId="1" xfId="0" applyFont="1" applyFill="1" applyBorder="1" applyAlignment="1">
      <alignment vertical="center"/>
    </xf>
    <xf numFmtId="3" fontId="12" fillId="12" borderId="1" xfId="0" applyNumberFormat="1" applyFont="1" applyFill="1" applyBorder="1" applyAlignment="1">
      <alignment horizontal="right" vertical="center"/>
    </xf>
    <xf numFmtId="0" fontId="26" fillId="13" borderId="5" xfId="0" applyFont="1" applyFill="1" applyBorder="1" applyAlignment="1">
      <alignment vertical="center" wrapText="1"/>
    </xf>
    <xf numFmtId="0" fontId="26" fillId="13" borderId="5" xfId="0" applyFont="1" applyFill="1" applyBorder="1" applyAlignment="1">
      <alignment horizontal="center" vertical="center" wrapText="1"/>
    </xf>
    <xf numFmtId="0" fontId="27" fillId="11" borderId="0" xfId="0" applyFont="1" applyFill="1" applyAlignment="1">
      <alignment vertical="center" wrapText="1"/>
    </xf>
    <xf numFmtId="0" fontId="27" fillId="11" borderId="0" xfId="0" applyFont="1" applyFill="1" applyAlignment="1">
      <alignment horizontal="center" vertical="center" wrapText="1"/>
    </xf>
    <xf numFmtId="10" fontId="27" fillId="11" borderId="0" xfId="0" applyNumberFormat="1" applyFont="1" applyFill="1" applyAlignment="1">
      <alignment horizontal="center" vertical="center" wrapText="1"/>
    </xf>
    <xf numFmtId="0" fontId="27" fillId="0" borderId="0" xfId="0" applyFont="1" applyAlignment="1">
      <alignment vertical="center" wrapText="1"/>
    </xf>
    <xf numFmtId="0" fontId="27" fillId="0" borderId="0" xfId="0" applyFont="1" applyAlignment="1">
      <alignment horizontal="center" vertical="center" wrapText="1"/>
    </xf>
    <xf numFmtId="0" fontId="27" fillId="14" borderId="0" xfId="0" applyFont="1" applyFill="1" applyAlignment="1">
      <alignment vertical="center" wrapText="1"/>
    </xf>
    <xf numFmtId="0" fontId="27" fillId="14" borderId="0" xfId="0" applyFont="1" applyFill="1" applyAlignment="1">
      <alignment horizontal="center" vertical="center" wrapText="1"/>
    </xf>
    <xf numFmtId="10" fontId="27" fillId="0" borderId="0" xfId="0" applyNumberFormat="1" applyFont="1" applyAlignment="1">
      <alignment horizontal="right" vertical="center"/>
    </xf>
    <xf numFmtId="0" fontId="27" fillId="0" borderId="0" xfId="0" applyFont="1" applyAlignment="1">
      <alignment vertical="center"/>
    </xf>
    <xf numFmtId="10" fontId="27" fillId="0" borderId="0" xfId="0" applyNumberFormat="1" applyFont="1" applyAlignment="1">
      <alignment horizontal="center" vertical="center"/>
    </xf>
    <xf numFmtId="14" fontId="27" fillId="0" borderId="0" xfId="0" applyNumberFormat="1" applyFont="1" applyAlignment="1">
      <alignment horizontal="center" vertical="center" wrapText="1"/>
    </xf>
    <xf numFmtId="10" fontId="27" fillId="0" borderId="0" xfId="0" applyNumberFormat="1" applyFont="1" applyAlignment="1">
      <alignment horizontal="center" vertical="center" wrapText="1"/>
    </xf>
    <xf numFmtId="14" fontId="27" fillId="11" borderId="0" xfId="0" applyNumberFormat="1" applyFont="1" applyFill="1" applyAlignment="1">
      <alignment horizontal="center" vertical="center" wrapText="1"/>
    </xf>
    <xf numFmtId="14" fontId="27" fillId="0" borderId="0" xfId="0" applyNumberFormat="1" applyFont="1" applyAlignment="1">
      <alignment horizontal="right" vertical="center" wrapText="1"/>
    </xf>
    <xf numFmtId="0" fontId="27" fillId="0" borderId="5" xfId="0" applyFont="1" applyBorder="1" applyAlignment="1">
      <alignment vertical="center" wrapText="1"/>
    </xf>
    <xf numFmtId="0" fontId="27" fillId="0" borderId="5" xfId="0" applyFont="1" applyBorder="1" applyAlignment="1">
      <alignment horizontal="center" vertical="center" wrapText="1"/>
    </xf>
    <xf numFmtId="0" fontId="28" fillId="0" borderId="0" xfId="0" applyFont="1"/>
    <xf numFmtId="0" fontId="24" fillId="0" borderId="0" xfId="0" applyFont="1" applyAlignment="1">
      <alignment horizontal="left" vertical="center"/>
    </xf>
    <xf numFmtId="0" fontId="26" fillId="13" borderId="5" xfId="0" applyFont="1" applyFill="1" applyBorder="1" applyAlignment="1">
      <alignment horizontal="right" vertical="center" wrapText="1"/>
    </xf>
    <xf numFmtId="0" fontId="27" fillId="8" borderId="0" xfId="0" applyFont="1" applyFill="1" applyAlignment="1">
      <alignment vertical="center" wrapText="1"/>
    </xf>
    <xf numFmtId="0" fontId="27" fillId="8" borderId="0" xfId="0" applyFont="1" applyFill="1" applyAlignment="1">
      <alignment horizontal="center" vertical="center"/>
    </xf>
    <xf numFmtId="14" fontId="27" fillId="8" borderId="0" xfId="0" applyNumberFormat="1" applyFont="1" applyFill="1" applyAlignment="1">
      <alignment horizontal="center" vertical="center"/>
    </xf>
    <xf numFmtId="3" fontId="27" fillId="8" borderId="0" xfId="0" applyNumberFormat="1" applyFont="1" applyFill="1" applyAlignment="1">
      <alignment horizontal="right" vertical="center"/>
    </xf>
    <xf numFmtId="10" fontId="27" fillId="8" borderId="0" xfId="0" applyNumberFormat="1" applyFont="1" applyFill="1" applyAlignment="1">
      <alignment horizontal="center" vertical="center"/>
    </xf>
    <xf numFmtId="0" fontId="27" fillId="8" borderId="0" xfId="0" applyFont="1" applyFill="1" applyAlignment="1">
      <alignment vertical="center"/>
    </xf>
    <xf numFmtId="0" fontId="27" fillId="8" borderId="0" xfId="0" applyFont="1" applyFill="1" applyAlignment="1">
      <alignment horizontal="center" vertical="center" wrapText="1"/>
    </xf>
    <xf numFmtId="0" fontId="27" fillId="14" borderId="0" xfId="0" applyFont="1" applyFill="1" applyAlignment="1">
      <alignment horizontal="center" vertical="center"/>
    </xf>
    <xf numFmtId="14" fontId="27" fillId="14" borderId="0" xfId="0" applyNumberFormat="1" applyFont="1" applyFill="1" applyAlignment="1">
      <alignment horizontal="center" vertical="center"/>
    </xf>
    <xf numFmtId="3" fontId="27" fillId="14" borderId="0" xfId="0" applyNumberFormat="1" applyFont="1" applyFill="1" applyAlignment="1">
      <alignment horizontal="right" vertical="center"/>
    </xf>
    <xf numFmtId="10" fontId="27" fillId="14" borderId="0" xfId="0" applyNumberFormat="1" applyFont="1" applyFill="1" applyAlignment="1">
      <alignment vertical="center"/>
    </xf>
    <xf numFmtId="0" fontId="27" fillId="14" borderId="0" xfId="0" applyFont="1" applyFill="1" applyAlignment="1">
      <alignment vertical="center"/>
    </xf>
    <xf numFmtId="10" fontId="27" fillId="0" borderId="0" xfId="0" applyNumberFormat="1" applyFont="1" applyAlignment="1">
      <alignment vertical="center"/>
    </xf>
    <xf numFmtId="0" fontId="27" fillId="8" borderId="0" xfId="0" applyFont="1" applyFill="1" applyAlignment="1">
      <alignment horizontal="left" vertical="center" wrapText="1"/>
    </xf>
    <xf numFmtId="10" fontId="27" fillId="8" borderId="0" xfId="0" applyNumberFormat="1" applyFont="1" applyFill="1" applyAlignment="1">
      <alignment horizontal="right" vertical="center" wrapText="1"/>
    </xf>
    <xf numFmtId="0" fontId="27" fillId="0" borderId="0" xfId="0" applyFont="1" applyAlignment="1">
      <alignment horizontal="center" vertical="center"/>
    </xf>
    <xf numFmtId="14" fontId="27" fillId="0" borderId="0" xfId="0" applyNumberFormat="1" applyFont="1" applyAlignment="1">
      <alignment horizontal="center" vertical="center"/>
    </xf>
    <xf numFmtId="0" fontId="27" fillId="0" borderId="0" xfId="0" applyFont="1" applyAlignment="1">
      <alignment horizontal="right" vertical="center"/>
    </xf>
    <xf numFmtId="0" fontId="27" fillId="8" borderId="0" xfId="0" applyFont="1" applyFill="1" applyAlignment="1">
      <alignment horizontal="right" vertical="center"/>
    </xf>
    <xf numFmtId="10" fontId="27" fillId="8" borderId="0" xfId="0" applyNumberFormat="1" applyFont="1" applyFill="1" applyAlignment="1">
      <alignment horizontal="right" vertical="center"/>
    </xf>
    <xf numFmtId="10" fontId="27" fillId="0" borderId="5" xfId="0" applyNumberFormat="1" applyFont="1" applyBorder="1" applyAlignment="1">
      <alignment horizontal="center" vertical="center" wrapText="1"/>
    </xf>
    <xf numFmtId="0" fontId="1" fillId="0" borderId="0" xfId="0" applyFont="1"/>
    <xf numFmtId="0" fontId="1" fillId="0" borderId="0" xfId="0" applyFont="1" applyAlignment="1">
      <alignment horizontal="center"/>
    </xf>
    <xf numFmtId="0" fontId="29" fillId="0" borderId="0" xfId="0" applyFont="1"/>
    <xf numFmtId="0" fontId="29" fillId="8" borderId="0" xfId="0" applyFont="1" applyFill="1"/>
    <xf numFmtId="0" fontId="29" fillId="0" borderId="1" xfId="0" applyFont="1" applyBorder="1"/>
    <xf numFmtId="0" fontId="3" fillId="2" borderId="1" xfId="0" applyFont="1" applyFill="1" applyBorder="1"/>
    <xf numFmtId="0" fontId="30" fillId="8" borderId="0" xfId="3" applyFont="1" applyFill="1" applyAlignment="1">
      <alignment horizontal="center"/>
    </xf>
    <xf numFmtId="0" fontId="30" fillId="0" borderId="0" xfId="3" applyFont="1" applyAlignment="1">
      <alignment horizontal="center"/>
    </xf>
    <xf numFmtId="0" fontId="30" fillId="0" borderId="1" xfId="3" applyFont="1" applyBorder="1" applyAlignment="1">
      <alignment horizontal="center"/>
    </xf>
    <xf numFmtId="0" fontId="17" fillId="15" borderId="1" xfId="0" applyFont="1" applyFill="1" applyBorder="1"/>
    <xf numFmtId="0" fontId="17" fillId="16" borderId="2" xfId="0" applyFont="1" applyFill="1" applyBorder="1" applyAlignment="1">
      <alignment horizontal="left"/>
    </xf>
    <xf numFmtId="0" fontId="31" fillId="8" borderId="0" xfId="0" applyFont="1" applyFill="1" applyAlignment="1">
      <alignment horizontal="left" indent="1"/>
    </xf>
    <xf numFmtId="0" fontId="31" fillId="0" borderId="0" xfId="0" applyFont="1" applyAlignment="1">
      <alignment horizontal="left" indent="1"/>
    </xf>
    <xf numFmtId="0" fontId="32" fillId="17" borderId="2" xfId="0" applyFont="1" applyFill="1" applyBorder="1" applyAlignment="1">
      <alignment horizontal="left"/>
    </xf>
    <xf numFmtId="0" fontId="33" fillId="0" borderId="0" xfId="0" applyFont="1"/>
    <xf numFmtId="0" fontId="34" fillId="0" borderId="0" xfId="0" applyFont="1" applyAlignment="1">
      <alignment horizontal="right"/>
    </xf>
    <xf numFmtId="164" fontId="32" fillId="17" borderId="2" xfId="0" applyNumberFormat="1" applyFont="1" applyFill="1" applyBorder="1" applyAlignment="1">
      <alignment horizontal="right"/>
    </xf>
    <xf numFmtId="164" fontId="17" fillId="16" borderId="2" xfId="0" applyNumberFormat="1" applyFont="1" applyFill="1" applyBorder="1" applyAlignment="1">
      <alignment horizontal="right"/>
    </xf>
    <xf numFmtId="164" fontId="31" fillId="8" borderId="0" xfId="0" applyNumberFormat="1" applyFont="1" applyFill="1" applyAlignment="1">
      <alignment horizontal="right"/>
    </xf>
    <xf numFmtId="164" fontId="31" fillId="0" borderId="0" xfId="0" applyNumberFormat="1" applyFont="1" applyAlignment="1">
      <alignment horizontal="right"/>
    </xf>
    <xf numFmtId="164" fontId="17" fillId="16" borderId="2" xfId="1" applyNumberFormat="1" applyFont="1" applyFill="1" applyBorder="1" applyAlignment="1">
      <alignment horizontal="right"/>
    </xf>
    <xf numFmtId="164" fontId="31" fillId="8" borderId="0" xfId="1" applyNumberFormat="1" applyFont="1" applyFill="1" applyAlignment="1">
      <alignment horizontal="right"/>
    </xf>
    <xf numFmtId="164" fontId="31" fillId="0" borderId="0" xfId="1" applyNumberFormat="1" applyFont="1" applyAlignment="1">
      <alignment horizontal="right"/>
    </xf>
    <xf numFmtId="0" fontId="17" fillId="15" borderId="1" xfId="0" applyFont="1" applyFill="1" applyBorder="1" applyAlignment="1">
      <alignment vertical="center"/>
    </xf>
    <xf numFmtId="0" fontId="17" fillId="15" borderId="1" xfId="0" applyFont="1" applyFill="1" applyBorder="1" applyAlignment="1">
      <alignment vertical="center" wrapText="1"/>
    </xf>
    <xf numFmtId="0" fontId="31" fillId="0" borderId="0" xfId="0" applyFont="1"/>
    <xf numFmtId="0" fontId="31" fillId="8" borderId="0" xfId="0" applyFont="1" applyFill="1" applyAlignment="1">
      <alignment horizontal="left" vertical="center"/>
    </xf>
    <xf numFmtId="164" fontId="31" fillId="8" borderId="0" xfId="0" applyNumberFormat="1" applyFont="1" applyFill="1" applyAlignment="1">
      <alignment vertical="center"/>
    </xf>
    <xf numFmtId="0" fontId="31" fillId="0" borderId="0" xfId="0" applyFont="1" applyAlignment="1">
      <alignment horizontal="left" vertical="center"/>
    </xf>
    <xf numFmtId="164" fontId="31" fillId="0" borderId="0" xfId="0" applyNumberFormat="1" applyFont="1" applyAlignment="1">
      <alignment vertical="center"/>
    </xf>
    <xf numFmtId="0" fontId="32" fillId="17" borderId="2" xfId="0" applyFont="1" applyFill="1" applyBorder="1" applyAlignment="1">
      <alignment horizontal="left" vertical="center"/>
    </xf>
    <xf numFmtId="164" fontId="32" fillId="17" borderId="2" xfId="0" applyNumberFormat="1" applyFont="1" applyFill="1" applyBorder="1" applyAlignment="1">
      <alignment vertical="center"/>
    </xf>
    <xf numFmtId="164" fontId="31" fillId="0" borderId="0" xfId="1" applyNumberFormat="1" applyFont="1" applyAlignment="1">
      <alignment vertical="center"/>
    </xf>
    <xf numFmtId="0" fontId="31" fillId="0" borderId="0" xfId="0" applyFont="1" applyAlignment="1">
      <alignment vertical="center"/>
    </xf>
    <xf numFmtId="0" fontId="24" fillId="0" borderId="0" xfId="0" applyFont="1" applyAlignment="1">
      <alignment vertical="center"/>
    </xf>
    <xf numFmtId="0" fontId="35" fillId="0" borderId="0" xfId="0" applyFont="1" applyAlignment="1">
      <alignment horizontal="left" vertical="center"/>
    </xf>
    <xf numFmtId="164" fontId="34" fillId="0" borderId="0" xfId="1" applyNumberFormat="1" applyFont="1" applyAlignment="1">
      <alignment horizontal="right" vertical="center"/>
    </xf>
    <xf numFmtId="0" fontId="34" fillId="0" borderId="0" xfId="0" applyFont="1" applyAlignment="1">
      <alignment horizontal="right" vertical="center"/>
    </xf>
    <xf numFmtId="0" fontId="17" fillId="16" borderId="7" xfId="0" applyFont="1" applyFill="1" applyBorder="1" applyAlignment="1">
      <alignment horizontal="left" vertical="center"/>
    </xf>
    <xf numFmtId="164" fontId="17" fillId="16" borderId="7" xfId="0" applyNumberFormat="1" applyFont="1" applyFill="1" applyBorder="1" applyAlignment="1">
      <alignment vertical="center"/>
    </xf>
    <xf numFmtId="0" fontId="17" fillId="16" borderId="0" xfId="0" applyFont="1" applyFill="1" applyAlignment="1">
      <alignment horizontal="left" vertical="center"/>
    </xf>
    <xf numFmtId="0" fontId="26" fillId="10" borderId="1" xfId="0" applyFont="1" applyFill="1" applyBorder="1" applyAlignment="1">
      <alignment horizontal="left" vertical="center" wrapText="1"/>
    </xf>
    <xf numFmtId="3" fontId="8" fillId="0" borderId="0" xfId="0" applyNumberFormat="1" applyFont="1" applyAlignment="1">
      <alignment horizontal="left" vertical="center"/>
    </xf>
    <xf numFmtId="165" fontId="8" fillId="0" borderId="0" xfId="0" applyNumberFormat="1" applyFont="1" applyAlignment="1">
      <alignment horizontal="left" vertical="center"/>
    </xf>
    <xf numFmtId="43" fontId="8" fillId="0" borderId="0" xfId="1" applyFont="1" applyBorder="1" applyAlignment="1">
      <alignment horizontal="left" vertical="center"/>
    </xf>
    <xf numFmtId="3" fontId="8" fillId="14" borderId="0" xfId="0" applyNumberFormat="1" applyFont="1" applyFill="1" applyAlignment="1">
      <alignment horizontal="left" vertical="center"/>
    </xf>
    <xf numFmtId="165" fontId="8" fillId="14" borderId="0" xfId="0" applyNumberFormat="1" applyFont="1" applyFill="1" applyAlignment="1">
      <alignment horizontal="left" vertical="center"/>
    </xf>
    <xf numFmtId="43" fontId="8" fillId="14" borderId="0" xfId="1" applyFont="1" applyFill="1" applyBorder="1" applyAlignment="1">
      <alignment horizontal="left" vertical="center"/>
    </xf>
    <xf numFmtId="3" fontId="8" fillId="14" borderId="1" xfId="0" applyNumberFormat="1" applyFont="1" applyFill="1" applyBorder="1" applyAlignment="1">
      <alignment horizontal="left" vertical="center"/>
    </xf>
    <xf numFmtId="165" fontId="8" fillId="14" borderId="1" xfId="0" applyNumberFormat="1" applyFont="1" applyFill="1" applyBorder="1" applyAlignment="1">
      <alignment horizontal="left" vertical="center"/>
    </xf>
    <xf numFmtId="43" fontId="8" fillId="14" borderId="1" xfId="1" applyFont="1" applyFill="1" applyBorder="1" applyAlignment="1">
      <alignment horizontal="left" vertical="center"/>
    </xf>
    <xf numFmtId="0" fontId="26" fillId="10" borderId="1" xfId="0" applyFont="1" applyFill="1" applyBorder="1" applyAlignment="1">
      <alignment horizontal="center" vertical="center" wrapText="1"/>
    </xf>
    <xf numFmtId="3" fontId="8" fillId="14" borderId="0" xfId="0" applyNumberFormat="1" applyFont="1" applyFill="1" applyAlignment="1">
      <alignment horizontal="center" vertical="center"/>
    </xf>
    <xf numFmtId="3" fontId="8" fillId="0" borderId="0" xfId="0" applyNumberFormat="1" applyFont="1" applyAlignment="1">
      <alignment horizontal="center" vertical="center"/>
    </xf>
    <xf numFmtId="3" fontId="8" fillId="14" borderId="1" xfId="0" applyNumberFormat="1" applyFont="1" applyFill="1" applyBorder="1" applyAlignment="1">
      <alignment horizontal="center" vertical="center"/>
    </xf>
    <xf numFmtId="0" fontId="28" fillId="0" borderId="0" xfId="0" applyFont="1" applyAlignment="1">
      <alignment horizontal="center"/>
    </xf>
    <xf numFmtId="0" fontId="35" fillId="0" borderId="0" xfId="0" applyFont="1" applyAlignment="1">
      <alignment horizontal="left"/>
    </xf>
    <xf numFmtId="0" fontId="17" fillId="15" borderId="1" xfId="0" applyFont="1" applyFill="1" applyBorder="1" applyAlignment="1">
      <alignment horizontal="center" vertical="center"/>
    </xf>
    <xf numFmtId="0" fontId="17" fillId="15" borderId="1" xfId="0" applyFont="1" applyFill="1" applyBorder="1" applyAlignment="1">
      <alignment horizontal="center" vertical="center" wrapText="1"/>
    </xf>
    <xf numFmtId="164" fontId="17" fillId="15" borderId="1" xfId="0" applyNumberFormat="1" applyFont="1" applyFill="1" applyBorder="1" applyAlignment="1">
      <alignment horizontal="center" vertical="center"/>
    </xf>
    <xf numFmtId="164" fontId="17" fillId="16" borderId="7" xfId="0" applyNumberFormat="1" applyFont="1" applyFill="1" applyBorder="1" applyAlignment="1">
      <alignment horizontal="right" vertical="center"/>
    </xf>
    <xf numFmtId="0" fontId="31" fillId="8" borderId="0" xfId="0" applyFont="1" applyFill="1" applyAlignment="1">
      <alignment horizontal="left" vertical="center" indent="1"/>
    </xf>
    <xf numFmtId="164" fontId="31" fillId="8" borderId="0" xfId="0" applyNumberFormat="1" applyFont="1" applyFill="1" applyAlignment="1">
      <alignment horizontal="right" vertical="center"/>
    </xf>
    <xf numFmtId="0" fontId="31" fillId="0" borderId="0" xfId="0" applyFont="1" applyAlignment="1">
      <alignment horizontal="left" vertical="center" indent="1"/>
    </xf>
    <xf numFmtId="164" fontId="31" fillId="0" borderId="0" xfId="0" applyNumberFormat="1" applyFont="1" applyAlignment="1">
      <alignment horizontal="right" vertical="center"/>
    </xf>
    <xf numFmtId="164" fontId="32" fillId="17" borderId="2" xfId="1" applyNumberFormat="1" applyFont="1" applyFill="1" applyBorder="1" applyAlignment="1">
      <alignment horizontal="left" vertical="center"/>
    </xf>
    <xf numFmtId="164" fontId="32" fillId="17" borderId="2" xfId="1" applyNumberFormat="1" applyFont="1" applyFill="1" applyBorder="1" applyAlignment="1">
      <alignment horizontal="right" vertical="center"/>
    </xf>
    <xf numFmtId="164" fontId="17" fillId="15" borderId="1" xfId="1" applyNumberFormat="1" applyFont="1" applyFill="1" applyBorder="1" applyAlignment="1">
      <alignment horizontal="center" vertical="center"/>
    </xf>
    <xf numFmtId="164" fontId="17" fillId="15" borderId="1" xfId="1" applyNumberFormat="1" applyFont="1" applyFill="1" applyBorder="1" applyAlignment="1">
      <alignment horizontal="center" vertical="center" wrapText="1"/>
    </xf>
    <xf numFmtId="0" fontId="17" fillId="16" borderId="2" xfId="0" applyFont="1" applyFill="1" applyBorder="1" applyAlignment="1">
      <alignment horizontal="left" vertical="center"/>
    </xf>
    <xf numFmtId="164" fontId="17" fillId="16" borderId="2" xfId="1" applyNumberFormat="1" applyFont="1" applyFill="1" applyBorder="1" applyAlignment="1">
      <alignment horizontal="center" vertical="center"/>
    </xf>
    <xf numFmtId="164" fontId="31" fillId="8" borderId="0" xfId="1" applyNumberFormat="1" applyFont="1" applyFill="1" applyAlignment="1">
      <alignment horizontal="center" vertical="center"/>
    </xf>
    <xf numFmtId="164" fontId="31" fillId="0" borderId="0" xfId="1" applyNumberFormat="1" applyFont="1" applyAlignment="1">
      <alignment horizontal="center" vertical="center"/>
    </xf>
    <xf numFmtId="164" fontId="32" fillId="17" borderId="2" xfId="1" applyNumberFormat="1" applyFont="1" applyFill="1" applyBorder="1" applyAlignment="1">
      <alignment horizontal="center" vertical="center"/>
    </xf>
    <xf numFmtId="164" fontId="17" fillId="16" borderId="0" xfId="1" applyNumberFormat="1" applyFont="1" applyFill="1" applyAlignment="1">
      <alignment horizontal="center" vertical="center"/>
    </xf>
    <xf numFmtId="10" fontId="27" fillId="0" borderId="0" xfId="0" applyNumberFormat="1" applyFont="1" applyAlignment="1">
      <alignment horizontal="right" vertical="center" wrapText="1"/>
    </xf>
    <xf numFmtId="0" fontId="31" fillId="18" borderId="0" xfId="0" applyFont="1" applyFill="1" applyAlignment="1">
      <alignment vertical="center"/>
    </xf>
    <xf numFmtId="0" fontId="18" fillId="10" borderId="0" xfId="0" applyFont="1" applyFill="1" applyAlignment="1">
      <alignment vertical="center"/>
    </xf>
    <xf numFmtId="0" fontId="18" fillId="10" borderId="1" xfId="0" applyFont="1" applyFill="1" applyBorder="1" applyAlignment="1">
      <alignment vertical="center"/>
    </xf>
    <xf numFmtId="0" fontId="22" fillId="10" borderId="0" xfId="0" applyFont="1" applyFill="1" applyAlignment="1">
      <alignment vertical="center"/>
    </xf>
    <xf numFmtId="0" fontId="22" fillId="10" borderId="1" xfId="0" applyFont="1" applyFill="1" applyBorder="1" applyAlignment="1">
      <alignment vertical="center"/>
    </xf>
    <xf numFmtId="0" fontId="17" fillId="2" borderId="0" xfId="0" applyFont="1" applyFill="1" applyAlignment="1">
      <alignment horizontal="center" vertical="center"/>
    </xf>
    <xf numFmtId="0" fontId="17" fillId="2" borderId="1" xfId="0" applyFont="1" applyFill="1" applyBorder="1" applyAlignment="1">
      <alignment horizontal="center" vertical="center"/>
    </xf>
    <xf numFmtId="0" fontId="18" fillId="3" borderId="3" xfId="0" applyFont="1" applyFill="1" applyBorder="1" applyAlignment="1">
      <alignment horizontal="center" vertical="center" wrapText="1"/>
    </xf>
    <xf numFmtId="0" fontId="18" fillId="3" borderId="4" xfId="0" applyFont="1" applyFill="1" applyBorder="1" applyAlignment="1">
      <alignment horizontal="center" vertical="center" wrapText="1"/>
    </xf>
    <xf numFmtId="0" fontId="27" fillId="11" borderId="0" xfId="0" applyFont="1" applyFill="1" applyAlignment="1">
      <alignment vertical="center" wrapText="1"/>
    </xf>
    <xf numFmtId="0" fontId="27" fillId="11" borderId="6" xfId="0" applyFont="1" applyFill="1" applyBorder="1" applyAlignment="1">
      <alignment vertical="center" wrapText="1"/>
    </xf>
    <xf numFmtId="0" fontId="27" fillId="0" borderId="0" xfId="0" applyFont="1" applyAlignment="1">
      <alignment vertical="center" wrapText="1"/>
    </xf>
    <xf numFmtId="0" fontId="27" fillId="0" borderId="5" xfId="0" applyFont="1" applyBorder="1" applyAlignment="1">
      <alignment vertical="center" wrapText="1"/>
    </xf>
    <xf numFmtId="0" fontId="27" fillId="0" borderId="0" xfId="0" applyFont="1" applyAlignment="1">
      <alignment horizontal="center" vertical="center" wrapText="1"/>
    </xf>
    <xf numFmtId="0" fontId="27" fillId="0" borderId="5" xfId="0" applyFont="1" applyBorder="1" applyAlignment="1">
      <alignment horizontal="center" vertical="center" wrapText="1"/>
    </xf>
    <xf numFmtId="14" fontId="27" fillId="0" borderId="0" xfId="0" applyNumberFormat="1" applyFont="1" applyAlignment="1">
      <alignment horizontal="center" vertical="center" wrapText="1"/>
    </xf>
    <xf numFmtId="14" fontId="27" fillId="0" borderId="5" xfId="0" applyNumberFormat="1" applyFont="1" applyBorder="1" applyAlignment="1">
      <alignment horizontal="center" vertical="center" wrapText="1"/>
    </xf>
    <xf numFmtId="3" fontId="27" fillId="0" borderId="0" xfId="0" applyNumberFormat="1" applyFont="1" applyAlignment="1">
      <alignment horizontal="right" vertical="center"/>
    </xf>
    <xf numFmtId="3" fontId="27" fillId="0" borderId="5" xfId="0" applyNumberFormat="1" applyFont="1" applyBorder="1" applyAlignment="1">
      <alignment horizontal="right" vertical="center"/>
    </xf>
    <xf numFmtId="0" fontId="27" fillId="0" borderId="0" xfId="0" applyFont="1" applyAlignment="1">
      <alignment horizontal="center" vertical="center"/>
    </xf>
    <xf numFmtId="14" fontId="27" fillId="0" borderId="0" xfId="0" applyNumberFormat="1" applyFont="1" applyAlignment="1">
      <alignment horizontal="center" vertical="center"/>
    </xf>
    <xf numFmtId="0" fontId="27" fillId="8" borderId="0" xfId="0" applyFont="1" applyFill="1" applyAlignment="1">
      <alignment vertical="center" wrapText="1"/>
    </xf>
    <xf numFmtId="0" fontId="27" fillId="8" borderId="0" xfId="0" applyFont="1" applyFill="1" applyAlignment="1">
      <alignment horizontal="center" vertical="center"/>
    </xf>
    <xf numFmtId="14" fontId="27" fillId="8" borderId="0" xfId="0" applyNumberFormat="1" applyFont="1" applyFill="1" applyAlignment="1">
      <alignment horizontal="center" vertical="center"/>
    </xf>
    <xf numFmtId="3" fontId="27" fillId="8" borderId="0" xfId="0" applyNumberFormat="1" applyFont="1" applyFill="1" applyAlignment="1">
      <alignment horizontal="right" vertical="center"/>
    </xf>
    <xf numFmtId="0" fontId="27" fillId="0" borderId="0" xfId="0" applyFont="1" applyAlignment="1">
      <alignment horizontal="left" vertical="center" wrapText="1"/>
    </xf>
    <xf numFmtId="14" fontId="27" fillId="0" borderId="0" xfId="0" applyNumberFormat="1" applyFont="1" applyAlignment="1">
      <alignment horizontal="left" vertical="center" wrapText="1"/>
    </xf>
    <xf numFmtId="164" fontId="27" fillId="0" borderId="0" xfId="1" applyNumberFormat="1" applyFont="1" applyFill="1" applyBorder="1" applyAlignment="1">
      <alignment horizontal="right" vertical="center" wrapText="1"/>
    </xf>
    <xf numFmtId="0" fontId="27" fillId="8" borderId="0" xfId="0" applyFont="1" applyFill="1" applyAlignment="1">
      <alignment horizontal="left" vertical="center" wrapText="1"/>
    </xf>
    <xf numFmtId="0" fontId="27" fillId="8" borderId="0" xfId="0" applyFont="1" applyFill="1" applyAlignment="1">
      <alignment horizontal="center" vertical="center" wrapText="1"/>
    </xf>
    <xf numFmtId="14" fontId="27" fillId="8" borderId="0" xfId="0" applyNumberFormat="1" applyFont="1" applyFill="1" applyAlignment="1">
      <alignment horizontal="center" vertical="center" wrapText="1"/>
    </xf>
    <xf numFmtId="164" fontId="27" fillId="8" borderId="0" xfId="1" applyNumberFormat="1" applyFont="1" applyFill="1" applyBorder="1" applyAlignment="1">
      <alignment horizontal="left" vertical="center" wrapText="1"/>
    </xf>
    <xf numFmtId="164" fontId="27" fillId="0" borderId="0" xfId="1" applyNumberFormat="1" applyFont="1" applyBorder="1" applyAlignment="1">
      <alignment horizontal="left" vertical="center" wrapText="1"/>
    </xf>
    <xf numFmtId="0" fontId="3" fillId="2" borderId="1" xfId="0" applyFont="1" applyFill="1" applyBorder="1" applyAlignment="1">
      <alignment horizontal="center"/>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BDO 2019">
      <a:dk1>
        <a:srgbClr val="404040"/>
      </a:dk1>
      <a:lt1>
        <a:srgbClr val="FFFFFF"/>
      </a:lt1>
      <a:dk2>
        <a:srgbClr val="98002E"/>
      </a:dk2>
      <a:lt2>
        <a:srgbClr val="E7E7E7"/>
      </a:lt2>
      <a:accent1>
        <a:srgbClr val="ED1A3B"/>
      </a:accent1>
      <a:accent2>
        <a:srgbClr val="218F8B"/>
      </a:accent2>
      <a:accent3>
        <a:srgbClr val="02A5E2"/>
      </a:accent3>
      <a:accent4>
        <a:srgbClr val="657C91"/>
      </a:accent4>
      <a:accent5>
        <a:srgbClr val="DF8639"/>
      </a:accent5>
      <a:accent6>
        <a:srgbClr val="FFFFFF"/>
      </a:accent6>
      <a:hlink>
        <a:srgbClr val="62CAE3"/>
      </a:hlink>
      <a:folHlink>
        <a:srgbClr val="62CAE3"/>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5"/>
  <sheetViews>
    <sheetView showGridLines="0" tabSelected="1" workbookViewId="0"/>
  </sheetViews>
  <sheetFormatPr defaultColWidth="8.7109375" defaultRowHeight="15" x14ac:dyDescent="0.3"/>
  <cols>
    <col min="1" max="1" width="10.5703125" style="126" customWidth="1"/>
    <col min="2" max="2" width="75.85546875" style="126" bestFit="1" customWidth="1"/>
    <col min="3" max="3" width="8.7109375" style="127"/>
    <col min="4" max="16384" width="8.7109375" style="126"/>
  </cols>
  <sheetData>
    <row r="2" spans="1:3" ht="15.75" thickBot="1" x14ac:dyDescent="0.35">
      <c r="A2" s="131" t="s">
        <v>0</v>
      </c>
      <c r="B2" s="131" t="s">
        <v>1</v>
      </c>
      <c r="C2" s="235" t="s">
        <v>2</v>
      </c>
    </row>
    <row r="3" spans="1:3" ht="15.75" thickTop="1" x14ac:dyDescent="0.3">
      <c r="A3" s="129" t="s">
        <v>3</v>
      </c>
      <c r="B3" s="129" t="s">
        <v>907</v>
      </c>
      <c r="C3" s="132" t="s">
        <v>9</v>
      </c>
    </row>
    <row r="4" spans="1:3" x14ac:dyDescent="0.3">
      <c r="A4" s="128" t="s">
        <v>4</v>
      </c>
      <c r="B4" s="128" t="s">
        <v>688</v>
      </c>
      <c r="C4" s="133" t="s">
        <v>9</v>
      </c>
    </row>
    <row r="5" spans="1:3" x14ac:dyDescent="0.3">
      <c r="A5" s="129" t="s">
        <v>5</v>
      </c>
      <c r="B5" s="129" t="s">
        <v>689</v>
      </c>
      <c r="C5" s="132" t="s">
        <v>9</v>
      </c>
    </row>
    <row r="6" spans="1:3" x14ac:dyDescent="0.3">
      <c r="A6" s="128" t="s">
        <v>6</v>
      </c>
      <c r="B6" s="128" t="s">
        <v>691</v>
      </c>
      <c r="C6" s="133" t="s">
        <v>9</v>
      </c>
    </row>
    <row r="7" spans="1:3" x14ac:dyDescent="0.3">
      <c r="A7" s="129" t="s">
        <v>7</v>
      </c>
      <c r="B7" s="129" t="s">
        <v>8</v>
      </c>
      <c r="C7" s="132" t="s">
        <v>9</v>
      </c>
    </row>
    <row r="8" spans="1:3" x14ac:dyDescent="0.3">
      <c r="A8" s="128" t="s">
        <v>10</v>
      </c>
      <c r="B8" s="128" t="s">
        <v>11</v>
      </c>
      <c r="C8" s="133" t="s">
        <v>9</v>
      </c>
    </row>
    <row r="9" spans="1:3" x14ac:dyDescent="0.3">
      <c r="A9" s="129" t="s">
        <v>12</v>
      </c>
      <c r="B9" s="129" t="s">
        <v>13</v>
      </c>
      <c r="C9" s="132" t="s">
        <v>9</v>
      </c>
    </row>
    <row r="10" spans="1:3" x14ac:dyDescent="0.3">
      <c r="A10" s="128" t="s">
        <v>14</v>
      </c>
      <c r="B10" s="128" t="s">
        <v>15</v>
      </c>
      <c r="C10" s="133" t="s">
        <v>9</v>
      </c>
    </row>
    <row r="11" spans="1:3" x14ac:dyDescent="0.3">
      <c r="A11" s="129" t="s">
        <v>16</v>
      </c>
      <c r="B11" s="129" t="s">
        <v>17</v>
      </c>
      <c r="C11" s="132" t="s">
        <v>9</v>
      </c>
    </row>
    <row r="12" spans="1:3" x14ac:dyDescent="0.3">
      <c r="A12" s="128" t="s">
        <v>18</v>
      </c>
      <c r="B12" s="128" t="s">
        <v>19</v>
      </c>
      <c r="C12" s="133" t="s">
        <v>9</v>
      </c>
    </row>
    <row r="13" spans="1:3" x14ac:dyDescent="0.3">
      <c r="A13" s="129" t="s">
        <v>20</v>
      </c>
      <c r="B13" s="129" t="s">
        <v>21</v>
      </c>
      <c r="C13" s="132" t="s">
        <v>9</v>
      </c>
    </row>
    <row r="14" spans="1:3" ht="15.75" thickBot="1" x14ac:dyDescent="0.35">
      <c r="A14" s="130" t="s">
        <v>22</v>
      </c>
      <c r="B14" s="130" t="s">
        <v>23</v>
      </c>
      <c r="C14" s="134" t="s">
        <v>9</v>
      </c>
    </row>
    <row r="15" spans="1:3" ht="15.75" thickTop="1" x14ac:dyDescent="0.3"/>
  </sheetData>
  <phoneticPr fontId="4" type="noConversion"/>
  <hyperlinks>
    <hyperlink ref="C13" location="'Annex 11'!A1" display="Link" xr:uid="{4CECF317-A3D3-4407-8FE1-C346A6BFFAC3}"/>
    <hyperlink ref="C14" location="'Annex 12'!A1" display="Link" xr:uid="{3742A3B1-B319-4E53-A97D-91AA29087179}"/>
    <hyperlink ref="C10" location="'Annex 8'!A1" display="Link" xr:uid="{627115A1-BFFA-4545-9111-6CE64E64E1B4}"/>
    <hyperlink ref="C8" location="'Annex 6'!A1" display="Link" xr:uid="{5FBFC26F-C161-48FD-965C-5FB000A2B8D3}"/>
    <hyperlink ref="C9" location="'Annex 7'!A2" display="Link" xr:uid="{E1D85B73-79D5-44D7-AC43-400147B63E55}"/>
    <hyperlink ref="C11" location="'Annex 9'!A1" display="Link" xr:uid="{09408E81-2F09-419A-A4ED-D35B0F9C30BF}"/>
    <hyperlink ref="C12" location="'Annex 10'!A2" display="Link" xr:uid="{B9B97B2A-E83D-4931-935A-8AFA5C236008}"/>
    <hyperlink ref="C7" location="'Annex 5'!A2" display="Link" xr:uid="{0D698FE5-B1F9-4FC5-B503-DA509FAC7D14}"/>
    <hyperlink ref="C4" location="'Annex 2'!A2" display="Link" xr:uid="{CA3314E1-A4D3-4404-9388-DC5049543CCF}"/>
    <hyperlink ref="C5" location="'Annex 3'!A1" display="Link" xr:uid="{34A0CD10-E724-4714-90EE-A8EEAFC12BB1}"/>
    <hyperlink ref="C6" location="'Annex 4'!A2" display="Link" xr:uid="{95ADDD59-B213-4B71-AC54-3FA763C91D82}"/>
    <hyperlink ref="C3" location="'Annex 1'!A1" display="Link" xr:uid="{91F0B457-C146-476F-B7BA-7D5490D9FB3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450B08-5E33-4763-973D-1CE240597957}">
  <dimension ref="A2:M28"/>
  <sheetViews>
    <sheetView showGridLines="0" workbookViewId="0"/>
  </sheetViews>
  <sheetFormatPr defaultColWidth="8.7109375" defaultRowHeight="16.5" x14ac:dyDescent="0.3"/>
  <cols>
    <col min="1" max="1" width="20.140625" style="102" customWidth="1"/>
    <col min="2" max="3" width="8.7109375" style="102"/>
    <col min="4" max="4" width="14.85546875" style="102" customWidth="1"/>
    <col min="5" max="7" width="8.7109375" style="102"/>
    <col min="8" max="8" width="10.7109375" style="102" customWidth="1"/>
    <col min="9" max="9" width="9.42578125" style="102" customWidth="1"/>
    <col min="10" max="10" width="8.7109375" style="102"/>
    <col min="11" max="11" width="9.85546875" style="102" customWidth="1"/>
    <col min="12" max="12" width="13.140625" style="102" customWidth="1"/>
    <col min="13" max="16384" width="8.7109375" style="102"/>
  </cols>
  <sheetData>
    <row r="2" spans="1:13" ht="18" x14ac:dyDescent="0.3">
      <c r="A2" s="103" t="s">
        <v>177</v>
      </c>
    </row>
    <row r="4" spans="1:13" ht="54.75" thickBot="1" x14ac:dyDescent="0.35">
      <c r="A4" s="84" t="s">
        <v>26</v>
      </c>
      <c r="B4" s="84" t="s">
        <v>178</v>
      </c>
      <c r="C4" s="84" t="s">
        <v>179</v>
      </c>
      <c r="D4" s="84" t="s">
        <v>180</v>
      </c>
      <c r="E4" s="85" t="s">
        <v>181</v>
      </c>
      <c r="F4" s="84" t="s">
        <v>182</v>
      </c>
      <c r="G4" s="84" t="s">
        <v>183</v>
      </c>
      <c r="H4" s="84" t="s">
        <v>184</v>
      </c>
      <c r="I4" s="84" t="s">
        <v>185</v>
      </c>
      <c r="J4" s="85" t="s">
        <v>186</v>
      </c>
      <c r="K4" s="84" t="s">
        <v>187</v>
      </c>
      <c r="L4" s="84" t="s">
        <v>188</v>
      </c>
      <c r="M4" s="84" t="s">
        <v>189</v>
      </c>
    </row>
    <row r="5" spans="1:13" ht="27" x14ac:dyDescent="0.3">
      <c r="A5" s="212" t="s">
        <v>190</v>
      </c>
      <c r="B5" s="212" t="s">
        <v>191</v>
      </c>
      <c r="C5" s="212" t="s">
        <v>192</v>
      </c>
      <c r="D5" s="86" t="s">
        <v>193</v>
      </c>
      <c r="E5" s="87" t="s">
        <v>194</v>
      </c>
      <c r="F5" s="86" t="s">
        <v>195</v>
      </c>
      <c r="G5" s="86" t="s">
        <v>196</v>
      </c>
      <c r="H5" s="86" t="s">
        <v>197</v>
      </c>
      <c r="I5" s="86" t="s">
        <v>198</v>
      </c>
      <c r="J5" s="88">
        <v>0.4</v>
      </c>
      <c r="K5" s="86" t="s">
        <v>199</v>
      </c>
      <c r="L5" s="86" t="s">
        <v>84</v>
      </c>
      <c r="M5" s="86" t="s">
        <v>191</v>
      </c>
    </row>
    <row r="6" spans="1:13" ht="27" x14ac:dyDescent="0.3">
      <c r="A6" s="211"/>
      <c r="B6" s="211"/>
      <c r="C6" s="211"/>
      <c r="D6" s="86" t="s">
        <v>200</v>
      </c>
      <c r="E6" s="87" t="s">
        <v>194</v>
      </c>
      <c r="F6" s="86" t="s">
        <v>195</v>
      </c>
      <c r="G6" s="86" t="s">
        <v>196</v>
      </c>
      <c r="H6" s="86" t="s">
        <v>197</v>
      </c>
      <c r="I6" s="86" t="s">
        <v>198</v>
      </c>
      <c r="J6" s="88">
        <v>0.4</v>
      </c>
      <c r="K6" s="86" t="s">
        <v>199</v>
      </c>
      <c r="L6" s="86" t="s">
        <v>84</v>
      </c>
      <c r="M6" s="86" t="s">
        <v>191</v>
      </c>
    </row>
    <row r="7" spans="1:13" ht="27" x14ac:dyDescent="0.3">
      <c r="A7" s="211"/>
      <c r="B7" s="211"/>
      <c r="C7" s="211"/>
      <c r="D7" s="86" t="s">
        <v>201</v>
      </c>
      <c r="E7" s="87" t="s">
        <v>194</v>
      </c>
      <c r="F7" s="86" t="s">
        <v>195</v>
      </c>
      <c r="G7" s="86" t="s">
        <v>196</v>
      </c>
      <c r="H7" s="86" t="s">
        <v>197</v>
      </c>
      <c r="I7" s="86" t="s">
        <v>198</v>
      </c>
      <c r="J7" s="88">
        <v>0.2</v>
      </c>
      <c r="K7" s="86" t="s">
        <v>199</v>
      </c>
      <c r="L7" s="86" t="s">
        <v>84</v>
      </c>
      <c r="M7" s="86" t="s">
        <v>191</v>
      </c>
    </row>
    <row r="8" spans="1:13" x14ac:dyDescent="0.3">
      <c r="A8" s="89" t="s">
        <v>202</v>
      </c>
      <c r="B8" s="89" t="s">
        <v>191</v>
      </c>
      <c r="C8" s="89" t="s">
        <v>192</v>
      </c>
      <c r="D8" s="89" t="s">
        <v>194</v>
      </c>
      <c r="E8" s="90" t="s">
        <v>194</v>
      </c>
      <c r="F8" s="89" t="s">
        <v>194</v>
      </c>
      <c r="G8" s="89" t="s">
        <v>194</v>
      </c>
      <c r="H8" s="89" t="s">
        <v>194</v>
      </c>
      <c r="I8" s="89" t="s">
        <v>194</v>
      </c>
      <c r="J8" s="90" t="s">
        <v>194</v>
      </c>
      <c r="K8" s="89" t="s">
        <v>194</v>
      </c>
      <c r="L8" s="89" t="s">
        <v>194</v>
      </c>
      <c r="M8" s="89" t="s">
        <v>194</v>
      </c>
    </row>
    <row r="9" spans="1:13" x14ac:dyDescent="0.3">
      <c r="A9" s="86" t="s">
        <v>171</v>
      </c>
      <c r="B9" s="91" t="s">
        <v>191</v>
      </c>
      <c r="C9" s="91" t="s">
        <v>192</v>
      </c>
      <c r="D9" s="91" t="s">
        <v>194</v>
      </c>
      <c r="E9" s="92" t="s">
        <v>194</v>
      </c>
      <c r="F9" s="91" t="s">
        <v>194</v>
      </c>
      <c r="G9" s="91" t="s">
        <v>194</v>
      </c>
      <c r="H9" s="91" t="s">
        <v>194</v>
      </c>
      <c r="I9" s="91" t="s">
        <v>194</v>
      </c>
      <c r="J9" s="92" t="s">
        <v>194</v>
      </c>
      <c r="K9" s="91" t="s">
        <v>194</v>
      </c>
      <c r="L9" s="91" t="s">
        <v>194</v>
      </c>
      <c r="M9" s="91" t="s">
        <v>194</v>
      </c>
    </row>
    <row r="10" spans="1:13" ht="27" x14ac:dyDescent="0.3">
      <c r="A10" s="213" t="s">
        <v>80</v>
      </c>
      <c r="B10" s="213" t="s">
        <v>191</v>
      </c>
      <c r="C10" s="213" t="s">
        <v>191</v>
      </c>
      <c r="D10" s="89" t="s">
        <v>203</v>
      </c>
      <c r="E10" s="89" t="s">
        <v>194</v>
      </c>
      <c r="F10" s="89" t="s">
        <v>195</v>
      </c>
      <c r="G10" s="93">
        <v>0.25600000000000001</v>
      </c>
      <c r="H10" s="94" t="s">
        <v>204</v>
      </c>
      <c r="I10" s="89" t="s">
        <v>198</v>
      </c>
      <c r="J10" s="95">
        <v>0.25600000000000001</v>
      </c>
      <c r="K10" s="89" t="s">
        <v>199</v>
      </c>
      <c r="L10" s="89" t="s">
        <v>84</v>
      </c>
      <c r="M10" s="89" t="s">
        <v>84</v>
      </c>
    </row>
    <row r="11" spans="1:13" ht="27" x14ac:dyDescent="0.3">
      <c r="A11" s="213"/>
      <c r="B11" s="213"/>
      <c r="C11" s="213"/>
      <c r="D11" s="89" t="s">
        <v>205</v>
      </c>
      <c r="E11" s="89" t="s">
        <v>194</v>
      </c>
      <c r="F11" s="89" t="s">
        <v>195</v>
      </c>
      <c r="G11" s="93">
        <v>0.14699999999999999</v>
      </c>
      <c r="H11" s="94" t="s">
        <v>204</v>
      </c>
      <c r="I11" s="89" t="s">
        <v>198</v>
      </c>
      <c r="J11" s="95">
        <v>0.14699999999999999</v>
      </c>
      <c r="K11" s="89" t="s">
        <v>199</v>
      </c>
      <c r="L11" s="89" t="s">
        <v>84</v>
      </c>
      <c r="M11" s="89" t="s">
        <v>84</v>
      </c>
    </row>
    <row r="12" spans="1:13" ht="27" x14ac:dyDescent="0.3">
      <c r="A12" s="213"/>
      <c r="B12" s="213"/>
      <c r="C12" s="213"/>
      <c r="D12" s="89" t="s">
        <v>206</v>
      </c>
      <c r="E12" s="89" t="s">
        <v>194</v>
      </c>
      <c r="F12" s="89" t="s">
        <v>195</v>
      </c>
      <c r="G12" s="93">
        <v>0.14699999999999999</v>
      </c>
      <c r="H12" s="94" t="s">
        <v>204</v>
      </c>
      <c r="I12" s="89" t="s">
        <v>198</v>
      </c>
      <c r="J12" s="95">
        <v>0.14699999999999999</v>
      </c>
      <c r="K12" s="89" t="s">
        <v>199</v>
      </c>
      <c r="L12" s="89" t="s">
        <v>84</v>
      </c>
      <c r="M12" s="89" t="s">
        <v>84</v>
      </c>
    </row>
    <row r="13" spans="1:13" x14ac:dyDescent="0.3">
      <c r="A13" s="86" t="s">
        <v>207</v>
      </c>
      <c r="B13" s="91" t="s">
        <v>191</v>
      </c>
      <c r="C13" s="91" t="s">
        <v>192</v>
      </c>
      <c r="D13" s="91" t="s">
        <v>194</v>
      </c>
      <c r="E13" s="92" t="s">
        <v>194</v>
      </c>
      <c r="F13" s="91" t="s">
        <v>194</v>
      </c>
      <c r="G13" s="91" t="s">
        <v>194</v>
      </c>
      <c r="H13" s="91" t="s">
        <v>194</v>
      </c>
      <c r="I13" s="91" t="s">
        <v>194</v>
      </c>
      <c r="J13" s="92" t="s">
        <v>194</v>
      </c>
      <c r="K13" s="91" t="s">
        <v>194</v>
      </c>
      <c r="L13" s="91" t="s">
        <v>194</v>
      </c>
      <c r="M13" s="91" t="s">
        <v>194</v>
      </c>
    </row>
    <row r="14" spans="1:13" ht="27" x14ac:dyDescent="0.3">
      <c r="A14" s="89" t="s">
        <v>208</v>
      </c>
      <c r="B14" s="89" t="s">
        <v>191</v>
      </c>
      <c r="C14" s="89" t="s">
        <v>192</v>
      </c>
      <c r="D14" s="89" t="s">
        <v>209</v>
      </c>
      <c r="E14" s="96">
        <v>22450</v>
      </c>
      <c r="F14" s="89" t="s">
        <v>195</v>
      </c>
      <c r="G14" s="89" t="s">
        <v>210</v>
      </c>
      <c r="H14" s="89" t="s">
        <v>197</v>
      </c>
      <c r="I14" s="89" t="s">
        <v>198</v>
      </c>
      <c r="J14" s="97">
        <v>1</v>
      </c>
      <c r="K14" s="89" t="s">
        <v>84</v>
      </c>
      <c r="L14" s="89" t="s">
        <v>84</v>
      </c>
      <c r="M14" s="89" t="s">
        <v>191</v>
      </c>
    </row>
    <row r="15" spans="1:13" ht="27" x14ac:dyDescent="0.3">
      <c r="A15" s="86" t="s">
        <v>211</v>
      </c>
      <c r="B15" s="86" t="s">
        <v>191</v>
      </c>
      <c r="C15" s="86" t="s">
        <v>192</v>
      </c>
      <c r="D15" s="86" t="s">
        <v>209</v>
      </c>
      <c r="E15" s="98">
        <v>22450</v>
      </c>
      <c r="F15" s="86" t="s">
        <v>195</v>
      </c>
      <c r="G15" s="86" t="s">
        <v>210</v>
      </c>
      <c r="H15" s="86" t="s">
        <v>197</v>
      </c>
      <c r="I15" s="86" t="s">
        <v>198</v>
      </c>
      <c r="J15" s="88">
        <v>1</v>
      </c>
      <c r="K15" s="86" t="s">
        <v>84</v>
      </c>
      <c r="L15" s="86" t="s">
        <v>84</v>
      </c>
      <c r="M15" s="86" t="s">
        <v>191</v>
      </c>
    </row>
    <row r="16" spans="1:13" ht="27" x14ac:dyDescent="0.3">
      <c r="A16" s="89" t="s">
        <v>212</v>
      </c>
      <c r="B16" s="89" t="s">
        <v>191</v>
      </c>
      <c r="C16" s="89" t="s">
        <v>192</v>
      </c>
      <c r="D16" s="89" t="s">
        <v>209</v>
      </c>
      <c r="E16" s="96">
        <v>22450</v>
      </c>
      <c r="F16" s="89" t="s">
        <v>195</v>
      </c>
      <c r="G16" s="89" t="s">
        <v>210</v>
      </c>
      <c r="H16" s="89" t="s">
        <v>197</v>
      </c>
      <c r="I16" s="89" t="s">
        <v>198</v>
      </c>
      <c r="J16" s="97">
        <v>1</v>
      </c>
      <c r="K16" s="89" t="s">
        <v>84</v>
      </c>
      <c r="L16" s="89" t="s">
        <v>84</v>
      </c>
      <c r="M16" s="89" t="s">
        <v>191</v>
      </c>
    </row>
    <row r="17" spans="1:13" ht="27" x14ac:dyDescent="0.3">
      <c r="A17" s="86" t="s">
        <v>213</v>
      </c>
      <c r="B17" s="86" t="s">
        <v>191</v>
      </c>
      <c r="C17" s="86" t="s">
        <v>192</v>
      </c>
      <c r="D17" s="86" t="s">
        <v>209</v>
      </c>
      <c r="E17" s="98">
        <v>22450</v>
      </c>
      <c r="F17" s="86" t="s">
        <v>195</v>
      </c>
      <c r="G17" s="86" t="s">
        <v>210</v>
      </c>
      <c r="H17" s="86" t="s">
        <v>197</v>
      </c>
      <c r="I17" s="86" t="s">
        <v>198</v>
      </c>
      <c r="J17" s="88">
        <v>1</v>
      </c>
      <c r="K17" s="86" t="s">
        <v>84</v>
      </c>
      <c r="L17" s="86" t="s">
        <v>84</v>
      </c>
      <c r="M17" s="86" t="s">
        <v>191</v>
      </c>
    </row>
    <row r="18" spans="1:13" ht="27" x14ac:dyDescent="0.3">
      <c r="A18" s="89" t="s">
        <v>214</v>
      </c>
      <c r="B18" s="89" t="s">
        <v>191</v>
      </c>
      <c r="C18" s="89" t="s">
        <v>192</v>
      </c>
      <c r="D18" s="89" t="s">
        <v>209</v>
      </c>
      <c r="E18" s="96">
        <v>22450</v>
      </c>
      <c r="F18" s="89" t="s">
        <v>195</v>
      </c>
      <c r="G18" s="89" t="s">
        <v>210</v>
      </c>
      <c r="H18" s="89" t="s">
        <v>197</v>
      </c>
      <c r="I18" s="89" t="s">
        <v>198</v>
      </c>
      <c r="J18" s="97">
        <v>1</v>
      </c>
      <c r="K18" s="89" t="s">
        <v>84</v>
      </c>
      <c r="L18" s="89" t="s">
        <v>84</v>
      </c>
      <c r="M18" s="89" t="s">
        <v>191</v>
      </c>
    </row>
    <row r="19" spans="1:13" ht="40.5" x14ac:dyDescent="0.3">
      <c r="A19" s="211" t="s">
        <v>39</v>
      </c>
      <c r="B19" s="211" t="s">
        <v>191</v>
      </c>
      <c r="C19" s="211" t="s">
        <v>192</v>
      </c>
      <c r="D19" s="86" t="s">
        <v>215</v>
      </c>
      <c r="E19" s="98">
        <v>20547</v>
      </c>
      <c r="F19" s="86" t="s">
        <v>216</v>
      </c>
      <c r="G19" s="86" t="s">
        <v>217</v>
      </c>
      <c r="H19" s="86" t="s">
        <v>197</v>
      </c>
      <c r="I19" s="86" t="s">
        <v>218</v>
      </c>
      <c r="J19" s="88">
        <v>0.16669999999999999</v>
      </c>
      <c r="K19" s="86" t="s">
        <v>219</v>
      </c>
      <c r="L19" s="86" t="s">
        <v>220</v>
      </c>
      <c r="M19" s="86" t="s">
        <v>191</v>
      </c>
    </row>
    <row r="20" spans="1:13" ht="40.5" x14ac:dyDescent="0.3">
      <c r="A20" s="211"/>
      <c r="B20" s="211"/>
      <c r="C20" s="211"/>
      <c r="D20" s="86" t="s">
        <v>221</v>
      </c>
      <c r="E20" s="98">
        <v>21249</v>
      </c>
      <c r="F20" s="86" t="s">
        <v>216</v>
      </c>
      <c r="G20" s="86" t="s">
        <v>217</v>
      </c>
      <c r="H20" s="86" t="s">
        <v>197</v>
      </c>
      <c r="I20" s="86" t="s">
        <v>218</v>
      </c>
      <c r="J20" s="88">
        <v>0.16669999999999999</v>
      </c>
      <c r="K20" s="86" t="s">
        <v>219</v>
      </c>
      <c r="L20" s="86" t="s">
        <v>220</v>
      </c>
      <c r="M20" s="86" t="s">
        <v>191</v>
      </c>
    </row>
    <row r="21" spans="1:13" ht="40.5" x14ac:dyDescent="0.3">
      <c r="A21" s="211"/>
      <c r="B21" s="211"/>
      <c r="C21" s="211"/>
      <c r="D21" s="86" t="s">
        <v>222</v>
      </c>
      <c r="E21" s="98">
        <v>30225</v>
      </c>
      <c r="F21" s="86" t="s">
        <v>216</v>
      </c>
      <c r="G21" s="86" t="s">
        <v>217</v>
      </c>
      <c r="H21" s="86" t="s">
        <v>197</v>
      </c>
      <c r="I21" s="86" t="s">
        <v>218</v>
      </c>
      <c r="J21" s="88">
        <v>0.16669999999999999</v>
      </c>
      <c r="K21" s="86" t="s">
        <v>219</v>
      </c>
      <c r="L21" s="86" t="s">
        <v>220</v>
      </c>
      <c r="M21" s="86" t="s">
        <v>191</v>
      </c>
    </row>
    <row r="22" spans="1:13" ht="40.5" x14ac:dyDescent="0.3">
      <c r="A22" s="211"/>
      <c r="B22" s="211"/>
      <c r="C22" s="211"/>
      <c r="D22" s="86" t="s">
        <v>223</v>
      </c>
      <c r="E22" s="98">
        <v>30896</v>
      </c>
      <c r="F22" s="86" t="s">
        <v>216</v>
      </c>
      <c r="G22" s="86" t="s">
        <v>217</v>
      </c>
      <c r="H22" s="86" t="s">
        <v>197</v>
      </c>
      <c r="I22" s="86" t="s">
        <v>218</v>
      </c>
      <c r="J22" s="88">
        <v>0.16669999999999999</v>
      </c>
      <c r="K22" s="86" t="s">
        <v>219</v>
      </c>
      <c r="L22" s="86" t="s">
        <v>220</v>
      </c>
      <c r="M22" s="86" t="s">
        <v>191</v>
      </c>
    </row>
    <row r="23" spans="1:13" ht="40.5" x14ac:dyDescent="0.3">
      <c r="A23" s="211"/>
      <c r="B23" s="211"/>
      <c r="C23" s="211"/>
      <c r="D23" s="86" t="s">
        <v>224</v>
      </c>
      <c r="E23" s="98">
        <v>31741</v>
      </c>
      <c r="F23" s="86" t="s">
        <v>216</v>
      </c>
      <c r="G23" s="86" t="s">
        <v>217</v>
      </c>
      <c r="H23" s="86" t="s">
        <v>197</v>
      </c>
      <c r="I23" s="86" t="s">
        <v>218</v>
      </c>
      <c r="J23" s="88">
        <v>0.16669999999999999</v>
      </c>
      <c r="K23" s="86" t="s">
        <v>219</v>
      </c>
      <c r="L23" s="86" t="s">
        <v>220</v>
      </c>
      <c r="M23" s="86" t="s">
        <v>191</v>
      </c>
    </row>
    <row r="24" spans="1:13" ht="40.5" x14ac:dyDescent="0.3">
      <c r="A24" s="211"/>
      <c r="B24" s="211"/>
      <c r="C24" s="211"/>
      <c r="D24" s="86" t="s">
        <v>225</v>
      </c>
      <c r="E24" s="98">
        <v>34081</v>
      </c>
      <c r="F24" s="86" t="s">
        <v>216</v>
      </c>
      <c r="G24" s="86" t="s">
        <v>226</v>
      </c>
      <c r="H24" s="86" t="s">
        <v>197</v>
      </c>
      <c r="I24" s="86" t="s">
        <v>218</v>
      </c>
      <c r="J24" s="88">
        <v>0.16669999999999999</v>
      </c>
      <c r="K24" s="86" t="s">
        <v>219</v>
      </c>
      <c r="L24" s="86" t="s">
        <v>220</v>
      </c>
      <c r="M24" s="86" t="s">
        <v>191</v>
      </c>
    </row>
    <row r="25" spans="1:13" ht="54" x14ac:dyDescent="0.3">
      <c r="A25" s="89" t="s">
        <v>227</v>
      </c>
      <c r="B25" s="89" t="s">
        <v>191</v>
      </c>
      <c r="C25" s="89" t="s">
        <v>192</v>
      </c>
      <c r="D25" s="89" t="s">
        <v>228</v>
      </c>
      <c r="E25" s="99">
        <v>26728</v>
      </c>
      <c r="F25" s="89" t="s">
        <v>229</v>
      </c>
      <c r="G25" s="89" t="s">
        <v>230</v>
      </c>
      <c r="H25" s="89" t="s">
        <v>197</v>
      </c>
      <c r="I25" s="89" t="s">
        <v>218</v>
      </c>
      <c r="J25" s="97">
        <v>0.9</v>
      </c>
      <c r="K25" s="89" t="s">
        <v>219</v>
      </c>
      <c r="L25" s="89" t="s">
        <v>231</v>
      </c>
      <c r="M25" s="89" t="s">
        <v>191</v>
      </c>
    </row>
    <row r="26" spans="1:13" ht="27" x14ac:dyDescent="0.3">
      <c r="A26" s="211" t="s">
        <v>174</v>
      </c>
      <c r="B26" s="211" t="s">
        <v>191</v>
      </c>
      <c r="C26" s="211" t="s">
        <v>192</v>
      </c>
      <c r="D26" s="86" t="s">
        <v>232</v>
      </c>
      <c r="E26" s="98">
        <v>25737</v>
      </c>
      <c r="F26" s="86" t="s">
        <v>233</v>
      </c>
      <c r="G26" s="86" t="s">
        <v>234</v>
      </c>
      <c r="H26" s="86" t="s">
        <v>197</v>
      </c>
      <c r="I26" s="86" t="s">
        <v>235</v>
      </c>
      <c r="J26" s="88">
        <v>0.7</v>
      </c>
      <c r="K26" s="86" t="s">
        <v>236</v>
      </c>
      <c r="L26" s="86" t="s">
        <v>237</v>
      </c>
      <c r="M26" s="86" t="s">
        <v>191</v>
      </c>
    </row>
    <row r="27" spans="1:13" ht="27" x14ac:dyDescent="0.3">
      <c r="A27" s="211"/>
      <c r="B27" s="211"/>
      <c r="C27" s="211"/>
      <c r="D27" s="86" t="s">
        <v>238</v>
      </c>
      <c r="E27" s="98">
        <v>29222</v>
      </c>
      <c r="F27" s="86" t="s">
        <v>196</v>
      </c>
      <c r="G27" s="86" t="s">
        <v>196</v>
      </c>
      <c r="H27" s="86" t="s">
        <v>197</v>
      </c>
      <c r="I27" s="86" t="s">
        <v>235</v>
      </c>
      <c r="J27" s="88">
        <v>0.105</v>
      </c>
      <c r="K27" s="86" t="s">
        <v>236</v>
      </c>
      <c r="L27" s="86" t="s">
        <v>239</v>
      </c>
      <c r="M27" s="86" t="s">
        <v>191</v>
      </c>
    </row>
    <row r="28" spans="1:13" ht="17.25" thickBot="1" x14ac:dyDescent="0.35">
      <c r="A28" s="100" t="s">
        <v>60</v>
      </c>
      <c r="B28" s="100" t="s">
        <v>191</v>
      </c>
      <c r="C28" s="100" t="s">
        <v>192</v>
      </c>
      <c r="D28" s="100" t="s">
        <v>194</v>
      </c>
      <c r="E28" s="101" t="s">
        <v>194</v>
      </c>
      <c r="F28" s="100" t="s">
        <v>194</v>
      </c>
      <c r="G28" s="100" t="s">
        <v>194</v>
      </c>
      <c r="H28" s="100" t="s">
        <v>194</v>
      </c>
      <c r="I28" s="100" t="s">
        <v>194</v>
      </c>
      <c r="J28" s="101" t="s">
        <v>194</v>
      </c>
      <c r="K28" s="100" t="s">
        <v>194</v>
      </c>
      <c r="L28" s="100" t="s">
        <v>194</v>
      </c>
      <c r="M28" s="100" t="s">
        <v>194</v>
      </c>
    </row>
  </sheetData>
  <mergeCells count="12">
    <mergeCell ref="A5:A7"/>
    <mergeCell ref="B5:B7"/>
    <mergeCell ref="C5:C7"/>
    <mergeCell ref="A10:A12"/>
    <mergeCell ref="B10:B12"/>
    <mergeCell ref="C10:C12"/>
    <mergeCell ref="A19:A24"/>
    <mergeCell ref="B19:B24"/>
    <mergeCell ref="C19:C24"/>
    <mergeCell ref="A26:A27"/>
    <mergeCell ref="B26:B27"/>
    <mergeCell ref="C26:C27"/>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0356B-294E-4BD6-980A-084D4AA41844}">
  <dimension ref="A2:M30"/>
  <sheetViews>
    <sheetView showGridLines="0" workbookViewId="0"/>
  </sheetViews>
  <sheetFormatPr defaultRowHeight="15" x14ac:dyDescent="0.25"/>
  <cols>
    <col min="1" max="1" width="23.5703125" customWidth="1"/>
    <col min="5" max="5" width="13.140625" customWidth="1"/>
    <col min="6" max="6" width="14.5703125" customWidth="1"/>
    <col min="13" max="13" width="14.7109375" customWidth="1"/>
  </cols>
  <sheetData>
    <row r="2" spans="1:13" ht="18" x14ac:dyDescent="0.25">
      <c r="A2" s="103" t="s">
        <v>240</v>
      </c>
    </row>
    <row r="4" spans="1:13" ht="54.75" thickBot="1" x14ac:dyDescent="0.3">
      <c r="A4" s="84" t="s">
        <v>26</v>
      </c>
      <c r="B4" s="85" t="s">
        <v>241</v>
      </c>
      <c r="C4" s="85" t="s">
        <v>242</v>
      </c>
      <c r="D4" s="104" t="s">
        <v>243</v>
      </c>
      <c r="E4" s="84" t="s">
        <v>244</v>
      </c>
      <c r="F4" s="84" t="s">
        <v>245</v>
      </c>
      <c r="G4" s="85" t="s">
        <v>246</v>
      </c>
      <c r="H4" s="84" t="s">
        <v>247</v>
      </c>
      <c r="I4" s="84" t="s">
        <v>248</v>
      </c>
      <c r="J4" s="84" t="s">
        <v>249</v>
      </c>
      <c r="K4" s="84" t="s">
        <v>250</v>
      </c>
      <c r="L4" s="84" t="s">
        <v>251</v>
      </c>
      <c r="M4" s="84" t="s">
        <v>252</v>
      </c>
    </row>
    <row r="5" spans="1:13" x14ac:dyDescent="0.25">
      <c r="A5" s="223" t="s">
        <v>190</v>
      </c>
      <c r="B5" s="224" t="s">
        <v>253</v>
      </c>
      <c r="C5" s="225">
        <v>43389</v>
      </c>
      <c r="D5" s="226">
        <v>10000000</v>
      </c>
      <c r="E5" s="223" t="s">
        <v>254</v>
      </c>
      <c r="F5" s="105" t="s">
        <v>193</v>
      </c>
      <c r="G5" s="109">
        <v>0.4</v>
      </c>
      <c r="H5" s="110" t="s">
        <v>204</v>
      </c>
      <c r="I5" s="111" t="s">
        <v>84</v>
      </c>
      <c r="J5" s="111" t="s">
        <v>84</v>
      </c>
      <c r="K5" s="111" t="s">
        <v>84</v>
      </c>
      <c r="L5" s="111" t="s">
        <v>84</v>
      </c>
      <c r="M5" s="111" t="s">
        <v>84</v>
      </c>
    </row>
    <row r="6" spans="1:13" x14ac:dyDescent="0.25">
      <c r="A6" s="223"/>
      <c r="B6" s="224"/>
      <c r="C6" s="225"/>
      <c r="D6" s="226"/>
      <c r="E6" s="223"/>
      <c r="F6" s="105" t="s">
        <v>200</v>
      </c>
      <c r="G6" s="109">
        <v>0.4</v>
      </c>
      <c r="H6" s="110" t="s">
        <v>204</v>
      </c>
      <c r="I6" s="111" t="s">
        <v>84</v>
      </c>
      <c r="J6" s="111" t="s">
        <v>84</v>
      </c>
      <c r="K6" s="111" t="s">
        <v>84</v>
      </c>
      <c r="L6" s="111" t="s">
        <v>84</v>
      </c>
      <c r="M6" s="111" t="s">
        <v>84</v>
      </c>
    </row>
    <row r="7" spans="1:13" x14ac:dyDescent="0.25">
      <c r="A7" s="223"/>
      <c r="B7" s="224"/>
      <c r="C7" s="225"/>
      <c r="D7" s="226"/>
      <c r="E7" s="223"/>
      <c r="F7" s="105" t="s">
        <v>201</v>
      </c>
      <c r="G7" s="109">
        <v>0.2</v>
      </c>
      <c r="H7" s="110" t="s">
        <v>204</v>
      </c>
      <c r="I7" s="111" t="s">
        <v>84</v>
      </c>
      <c r="J7" s="111" t="s">
        <v>84</v>
      </c>
      <c r="K7" s="111" t="s">
        <v>84</v>
      </c>
      <c r="L7" s="111" t="s">
        <v>84</v>
      </c>
      <c r="M7" s="111" t="s">
        <v>84</v>
      </c>
    </row>
    <row r="8" spans="1:13" x14ac:dyDescent="0.25">
      <c r="A8" s="227" t="s">
        <v>255</v>
      </c>
      <c r="B8" s="215">
        <v>1000533875</v>
      </c>
      <c r="C8" s="215" t="s">
        <v>194</v>
      </c>
      <c r="D8" s="234">
        <v>50000</v>
      </c>
      <c r="E8" s="227" t="s">
        <v>256</v>
      </c>
      <c r="F8" s="89" t="s">
        <v>258</v>
      </c>
      <c r="G8" s="201">
        <v>0.48</v>
      </c>
      <c r="H8" s="89" t="s">
        <v>26</v>
      </c>
      <c r="I8" s="90" t="s">
        <v>194</v>
      </c>
      <c r="J8" s="90" t="s">
        <v>194</v>
      </c>
      <c r="K8" s="90" t="s">
        <v>194</v>
      </c>
      <c r="L8" s="90" t="s">
        <v>194</v>
      </c>
      <c r="M8" s="90" t="s">
        <v>194</v>
      </c>
    </row>
    <row r="9" spans="1:13" ht="40.5" x14ac:dyDescent="0.25">
      <c r="A9" s="227"/>
      <c r="B9" s="215"/>
      <c r="C9" s="215"/>
      <c r="D9" s="234"/>
      <c r="E9" s="227"/>
      <c r="F9" s="89" t="s">
        <v>257</v>
      </c>
      <c r="G9" s="201">
        <v>0.43</v>
      </c>
      <c r="H9" s="89" t="s">
        <v>26</v>
      </c>
      <c r="I9" s="90" t="s">
        <v>194</v>
      </c>
      <c r="J9" s="90" t="s">
        <v>194</v>
      </c>
      <c r="K9" s="90" t="s">
        <v>194</v>
      </c>
      <c r="L9" s="90" t="s">
        <v>194</v>
      </c>
      <c r="M9" s="90" t="s">
        <v>194</v>
      </c>
    </row>
    <row r="10" spans="1:13" ht="40.5" x14ac:dyDescent="0.25">
      <c r="A10" s="227"/>
      <c r="B10" s="215"/>
      <c r="C10" s="215"/>
      <c r="D10" s="234"/>
      <c r="E10" s="227"/>
      <c r="F10" s="89" t="s">
        <v>908</v>
      </c>
      <c r="G10" s="201">
        <v>0.09</v>
      </c>
      <c r="H10" s="89" t="s">
        <v>26</v>
      </c>
      <c r="I10" s="90" t="s">
        <v>194</v>
      </c>
      <c r="J10" s="90" t="s">
        <v>194</v>
      </c>
      <c r="K10" s="90" t="s">
        <v>194</v>
      </c>
      <c r="L10" s="90" t="s">
        <v>194</v>
      </c>
      <c r="M10" s="90" t="s">
        <v>194</v>
      </c>
    </row>
    <row r="11" spans="1:13" ht="54" x14ac:dyDescent="0.25">
      <c r="A11" s="91" t="s">
        <v>259</v>
      </c>
      <c r="B11" s="112">
        <v>1000109607</v>
      </c>
      <c r="C11" s="113">
        <v>44215</v>
      </c>
      <c r="D11" s="114">
        <v>1010000</v>
      </c>
      <c r="E11" s="91" t="s">
        <v>260</v>
      </c>
      <c r="F11" s="91" t="s">
        <v>261</v>
      </c>
      <c r="G11" s="115">
        <v>1</v>
      </c>
      <c r="H11" s="116" t="s">
        <v>26</v>
      </c>
      <c r="I11" s="91" t="s">
        <v>262</v>
      </c>
      <c r="J11" s="91" t="s">
        <v>263</v>
      </c>
      <c r="K11" s="91" t="s">
        <v>264</v>
      </c>
      <c r="L11" s="91" t="s">
        <v>265</v>
      </c>
      <c r="M11" s="91" t="s">
        <v>266</v>
      </c>
    </row>
    <row r="12" spans="1:13" ht="54" x14ac:dyDescent="0.25">
      <c r="A12" s="227" t="s">
        <v>80</v>
      </c>
      <c r="B12" s="227">
        <v>1000145492</v>
      </c>
      <c r="C12" s="228">
        <v>44526</v>
      </c>
      <c r="D12" s="229">
        <f>100000/22.79</f>
        <v>4387.8894251864858</v>
      </c>
      <c r="E12" s="227" t="s">
        <v>267</v>
      </c>
      <c r="F12" s="89" t="s">
        <v>268</v>
      </c>
      <c r="G12" s="117">
        <v>0.45</v>
      </c>
      <c r="H12" s="94" t="s">
        <v>26</v>
      </c>
      <c r="I12" s="89" t="s">
        <v>196</v>
      </c>
      <c r="J12" s="89" t="s">
        <v>263</v>
      </c>
      <c r="K12" s="89" t="s">
        <v>264</v>
      </c>
      <c r="L12" s="89" t="s">
        <v>269</v>
      </c>
      <c r="M12" s="89" t="s">
        <v>270</v>
      </c>
    </row>
    <row r="13" spans="1:13" x14ac:dyDescent="0.25">
      <c r="A13" s="227"/>
      <c r="B13" s="227"/>
      <c r="C13" s="227"/>
      <c r="D13" s="229"/>
      <c r="E13" s="227"/>
      <c r="F13" s="89" t="s">
        <v>203</v>
      </c>
      <c r="G13" s="117">
        <v>0.25600000000000001</v>
      </c>
      <c r="H13" s="94" t="s">
        <v>204</v>
      </c>
      <c r="I13" s="89" t="s">
        <v>84</v>
      </c>
      <c r="J13" s="89" t="s">
        <v>84</v>
      </c>
      <c r="K13" s="89" t="s">
        <v>84</v>
      </c>
      <c r="L13" s="89" t="s">
        <v>84</v>
      </c>
      <c r="M13" s="89" t="s">
        <v>84</v>
      </c>
    </row>
    <row r="14" spans="1:13" x14ac:dyDescent="0.25">
      <c r="A14" s="227"/>
      <c r="B14" s="227"/>
      <c r="C14" s="227"/>
      <c r="D14" s="229"/>
      <c r="E14" s="227"/>
      <c r="F14" s="89" t="s">
        <v>205</v>
      </c>
      <c r="G14" s="117">
        <v>0.14699999999999999</v>
      </c>
      <c r="H14" s="94" t="s">
        <v>204</v>
      </c>
      <c r="I14" s="89" t="s">
        <v>84</v>
      </c>
      <c r="J14" s="89" t="s">
        <v>84</v>
      </c>
      <c r="K14" s="89" t="s">
        <v>84</v>
      </c>
      <c r="L14" s="89" t="s">
        <v>84</v>
      </c>
      <c r="M14" s="89" t="s">
        <v>84</v>
      </c>
    </row>
    <row r="15" spans="1:13" x14ac:dyDescent="0.25">
      <c r="A15" s="227"/>
      <c r="B15" s="227"/>
      <c r="C15" s="227"/>
      <c r="D15" s="229"/>
      <c r="E15" s="227"/>
      <c r="F15" s="89" t="s">
        <v>206</v>
      </c>
      <c r="G15" s="117">
        <v>0.14699999999999999</v>
      </c>
      <c r="H15" s="94" t="s">
        <v>204</v>
      </c>
      <c r="I15" s="89" t="s">
        <v>84</v>
      </c>
      <c r="J15" s="89" t="s">
        <v>84</v>
      </c>
      <c r="K15" s="89" t="s">
        <v>84</v>
      </c>
      <c r="L15" s="89" t="s">
        <v>84</v>
      </c>
      <c r="M15" s="89" t="s">
        <v>84</v>
      </c>
    </row>
    <row r="16" spans="1:13" ht="54" x14ac:dyDescent="0.25">
      <c r="A16" s="230" t="s">
        <v>271</v>
      </c>
      <c r="B16" s="231">
        <v>1000088502</v>
      </c>
      <c r="C16" s="232">
        <v>43797</v>
      </c>
      <c r="D16" s="233">
        <f>10000/22.79</f>
        <v>438.78894251864853</v>
      </c>
      <c r="E16" s="230" t="s">
        <v>267</v>
      </c>
      <c r="F16" s="105" t="s">
        <v>272</v>
      </c>
      <c r="G16" s="119">
        <v>0.5</v>
      </c>
      <c r="H16" s="105" t="s">
        <v>26</v>
      </c>
      <c r="I16" s="111" t="s">
        <v>196</v>
      </c>
      <c r="J16" s="118" t="s">
        <v>263</v>
      </c>
      <c r="K16" s="111" t="s">
        <v>264</v>
      </c>
      <c r="L16" s="111" t="s">
        <v>273</v>
      </c>
      <c r="M16" s="111" t="s">
        <v>270</v>
      </c>
    </row>
    <row r="17" spans="1:13" ht="40.5" x14ac:dyDescent="0.25">
      <c r="A17" s="230"/>
      <c r="B17" s="231"/>
      <c r="C17" s="231"/>
      <c r="D17" s="233"/>
      <c r="E17" s="230"/>
      <c r="F17" s="105" t="s">
        <v>274</v>
      </c>
      <c r="G17" s="119">
        <v>0.5</v>
      </c>
      <c r="H17" s="105" t="s">
        <v>26</v>
      </c>
      <c r="I17" s="111" t="s">
        <v>195</v>
      </c>
      <c r="J17" s="118" t="s">
        <v>263</v>
      </c>
      <c r="K17" s="111" t="s">
        <v>194</v>
      </c>
      <c r="L17" s="111" t="s">
        <v>194</v>
      </c>
      <c r="M17" s="111" t="s">
        <v>194</v>
      </c>
    </row>
    <row r="18" spans="1:13" ht="54" x14ac:dyDescent="0.25">
      <c r="A18" s="89" t="s">
        <v>208</v>
      </c>
      <c r="B18" s="120">
        <v>1000001229</v>
      </c>
      <c r="C18" s="121">
        <v>44197</v>
      </c>
      <c r="D18" s="122" t="s">
        <v>194</v>
      </c>
      <c r="E18" s="89" t="s">
        <v>275</v>
      </c>
      <c r="F18" s="89" t="s">
        <v>209</v>
      </c>
      <c r="G18" s="93">
        <v>1</v>
      </c>
      <c r="H18" s="94" t="s">
        <v>204</v>
      </c>
      <c r="I18" s="89" t="s">
        <v>84</v>
      </c>
      <c r="J18" s="89" t="s">
        <v>84</v>
      </c>
      <c r="K18" s="89" t="s">
        <v>84</v>
      </c>
      <c r="L18" s="89" t="s">
        <v>84</v>
      </c>
      <c r="M18" s="89" t="s">
        <v>84</v>
      </c>
    </row>
    <row r="19" spans="1:13" ht="54" x14ac:dyDescent="0.25">
      <c r="A19" s="105" t="s">
        <v>211</v>
      </c>
      <c r="B19" s="106">
        <v>1000535241</v>
      </c>
      <c r="C19" s="107">
        <v>44278</v>
      </c>
      <c r="D19" s="123" t="s">
        <v>194</v>
      </c>
      <c r="E19" s="105" t="s">
        <v>275</v>
      </c>
      <c r="F19" s="105" t="s">
        <v>209</v>
      </c>
      <c r="G19" s="124">
        <v>1</v>
      </c>
      <c r="H19" s="110" t="s">
        <v>204</v>
      </c>
      <c r="I19" s="105" t="s">
        <v>84</v>
      </c>
      <c r="J19" s="105" t="s">
        <v>84</v>
      </c>
      <c r="K19" s="105" t="s">
        <v>84</v>
      </c>
      <c r="L19" s="105" t="s">
        <v>84</v>
      </c>
      <c r="M19" s="105" t="s">
        <v>84</v>
      </c>
    </row>
    <row r="20" spans="1:13" ht="54" x14ac:dyDescent="0.25">
      <c r="A20" s="89" t="s">
        <v>212</v>
      </c>
      <c r="B20" s="120">
        <v>1000535266</v>
      </c>
      <c r="C20" s="121">
        <v>41515</v>
      </c>
      <c r="D20" s="122" t="s">
        <v>194</v>
      </c>
      <c r="E20" s="89" t="s">
        <v>275</v>
      </c>
      <c r="F20" s="89" t="s">
        <v>209</v>
      </c>
      <c r="G20" s="93">
        <v>1</v>
      </c>
      <c r="H20" s="94" t="s">
        <v>204</v>
      </c>
      <c r="I20" s="89" t="s">
        <v>84</v>
      </c>
      <c r="J20" s="89" t="s">
        <v>84</v>
      </c>
      <c r="K20" s="89" t="s">
        <v>84</v>
      </c>
      <c r="L20" s="89" t="s">
        <v>84</v>
      </c>
      <c r="M20" s="89" t="s">
        <v>84</v>
      </c>
    </row>
    <row r="21" spans="1:13" ht="54" x14ac:dyDescent="0.25">
      <c r="A21" s="105" t="s">
        <v>213</v>
      </c>
      <c r="B21" s="106">
        <v>1000535320</v>
      </c>
      <c r="C21" s="107">
        <v>41345</v>
      </c>
      <c r="D21" s="123" t="s">
        <v>194</v>
      </c>
      <c r="E21" s="105" t="s">
        <v>275</v>
      </c>
      <c r="F21" s="105" t="s">
        <v>209</v>
      </c>
      <c r="G21" s="124">
        <v>1</v>
      </c>
      <c r="H21" s="110" t="s">
        <v>204</v>
      </c>
      <c r="I21" s="105" t="s">
        <v>84</v>
      </c>
      <c r="J21" s="105" t="s">
        <v>84</v>
      </c>
      <c r="K21" s="105" t="s">
        <v>84</v>
      </c>
      <c r="L21" s="105" t="s">
        <v>84</v>
      </c>
      <c r="M21" s="105" t="s">
        <v>84</v>
      </c>
    </row>
    <row r="22" spans="1:13" ht="54" x14ac:dyDescent="0.25">
      <c r="A22" s="89" t="s">
        <v>214</v>
      </c>
      <c r="B22" s="120">
        <v>1000535241</v>
      </c>
      <c r="C22" s="121">
        <v>41345</v>
      </c>
      <c r="D22" s="122" t="s">
        <v>194</v>
      </c>
      <c r="E22" s="89" t="s">
        <v>275</v>
      </c>
      <c r="F22" s="89" t="s">
        <v>209</v>
      </c>
      <c r="G22" s="93">
        <v>1</v>
      </c>
      <c r="H22" s="94" t="s">
        <v>204</v>
      </c>
      <c r="I22" s="89" t="s">
        <v>84</v>
      </c>
      <c r="J22" s="89" t="s">
        <v>84</v>
      </c>
      <c r="K22" s="89" t="s">
        <v>84</v>
      </c>
      <c r="L22" s="89" t="s">
        <v>84</v>
      </c>
      <c r="M22" s="89" t="s">
        <v>84</v>
      </c>
    </row>
    <row r="23" spans="1:13" ht="54" x14ac:dyDescent="0.25">
      <c r="A23" s="105" t="s">
        <v>39</v>
      </c>
      <c r="B23" s="106" t="s">
        <v>276</v>
      </c>
      <c r="C23" s="107">
        <v>40427</v>
      </c>
      <c r="D23" s="108">
        <v>52000000</v>
      </c>
      <c r="E23" s="105" t="s">
        <v>277</v>
      </c>
      <c r="F23" s="105" t="s">
        <v>278</v>
      </c>
      <c r="G23" s="109">
        <v>1</v>
      </c>
      <c r="H23" s="105" t="s">
        <v>26</v>
      </c>
      <c r="I23" s="105" t="s">
        <v>279</v>
      </c>
      <c r="J23" s="105" t="s">
        <v>263</v>
      </c>
      <c r="K23" s="105" t="s">
        <v>264</v>
      </c>
      <c r="L23" s="105">
        <v>65910</v>
      </c>
      <c r="M23" s="105" t="s">
        <v>280</v>
      </c>
    </row>
    <row r="24" spans="1:13" ht="54" x14ac:dyDescent="0.25">
      <c r="A24" s="213" t="s">
        <v>227</v>
      </c>
      <c r="B24" s="221">
        <v>1000178031</v>
      </c>
      <c r="C24" s="222">
        <v>44336</v>
      </c>
      <c r="D24" s="219">
        <v>50000000</v>
      </c>
      <c r="E24" s="213" t="s">
        <v>281</v>
      </c>
      <c r="F24" s="89" t="s">
        <v>282</v>
      </c>
      <c r="G24" s="93">
        <v>0.9</v>
      </c>
      <c r="H24" s="94" t="s">
        <v>26</v>
      </c>
      <c r="I24" s="89" t="s">
        <v>262</v>
      </c>
      <c r="J24" s="89" t="s">
        <v>263</v>
      </c>
      <c r="K24" s="89" t="s">
        <v>264</v>
      </c>
      <c r="L24" s="89">
        <v>194668</v>
      </c>
      <c r="M24" s="89" t="s">
        <v>266</v>
      </c>
    </row>
    <row r="25" spans="1:13" x14ac:dyDescent="0.25">
      <c r="A25" s="213"/>
      <c r="B25" s="221"/>
      <c r="C25" s="222"/>
      <c r="D25" s="219"/>
      <c r="E25" s="213"/>
      <c r="F25" s="89" t="s">
        <v>283</v>
      </c>
      <c r="G25" s="93">
        <v>0.1</v>
      </c>
      <c r="H25" s="94" t="s">
        <v>283</v>
      </c>
      <c r="I25" s="89" t="s">
        <v>192</v>
      </c>
      <c r="J25" s="89" t="s">
        <v>192</v>
      </c>
      <c r="K25" s="89" t="s">
        <v>192</v>
      </c>
      <c r="L25" s="89" t="s">
        <v>192</v>
      </c>
      <c r="M25" s="89" t="s">
        <v>192</v>
      </c>
    </row>
    <row r="26" spans="1:13" ht="54" x14ac:dyDescent="0.25">
      <c r="A26" s="223" t="s">
        <v>174</v>
      </c>
      <c r="B26" s="224" t="s">
        <v>284</v>
      </c>
      <c r="C26" s="225">
        <v>43672</v>
      </c>
      <c r="D26" s="226">
        <v>1000</v>
      </c>
      <c r="E26" s="223" t="s">
        <v>285</v>
      </c>
      <c r="F26" s="105" t="s">
        <v>237</v>
      </c>
      <c r="G26" s="109">
        <v>0.7</v>
      </c>
      <c r="H26" s="110" t="s">
        <v>26</v>
      </c>
      <c r="I26" s="105" t="s">
        <v>234</v>
      </c>
      <c r="J26" s="105" t="s">
        <v>263</v>
      </c>
      <c r="K26" s="105" t="s">
        <v>264</v>
      </c>
      <c r="L26" s="105">
        <v>157835</v>
      </c>
      <c r="M26" s="105" t="s">
        <v>286</v>
      </c>
    </row>
    <row r="27" spans="1:13" ht="54" x14ac:dyDescent="0.25">
      <c r="A27" s="223"/>
      <c r="B27" s="224"/>
      <c r="C27" s="225"/>
      <c r="D27" s="226"/>
      <c r="E27" s="223"/>
      <c r="F27" s="105" t="s">
        <v>287</v>
      </c>
      <c r="G27" s="109">
        <v>0.19500000000000001</v>
      </c>
      <c r="H27" s="110" t="s">
        <v>26</v>
      </c>
      <c r="I27" s="105" t="s">
        <v>288</v>
      </c>
      <c r="J27" s="105" t="s">
        <v>263</v>
      </c>
      <c r="K27" s="105" t="s">
        <v>264</v>
      </c>
      <c r="L27" s="105" t="s">
        <v>289</v>
      </c>
      <c r="M27" s="105" t="s">
        <v>290</v>
      </c>
    </row>
    <row r="28" spans="1:13" ht="54" x14ac:dyDescent="0.25">
      <c r="A28" s="223"/>
      <c r="B28" s="224"/>
      <c r="C28" s="225"/>
      <c r="D28" s="226"/>
      <c r="E28" s="223"/>
      <c r="F28" s="105" t="s">
        <v>291</v>
      </c>
      <c r="G28" s="109">
        <v>0.105</v>
      </c>
      <c r="H28" s="110" t="s">
        <v>26</v>
      </c>
      <c r="I28" s="105" t="s">
        <v>196</v>
      </c>
      <c r="J28" s="105" t="s">
        <v>263</v>
      </c>
      <c r="K28" s="105" t="s">
        <v>264</v>
      </c>
      <c r="L28" s="105" t="s">
        <v>292</v>
      </c>
      <c r="M28" s="105" t="s">
        <v>293</v>
      </c>
    </row>
    <row r="29" spans="1:13" ht="54" x14ac:dyDescent="0.25">
      <c r="A29" s="213" t="s">
        <v>60</v>
      </c>
      <c r="B29" s="215">
        <v>1000005453</v>
      </c>
      <c r="C29" s="217">
        <v>27572</v>
      </c>
      <c r="D29" s="219">
        <v>12970000</v>
      </c>
      <c r="E29" s="213" t="s">
        <v>294</v>
      </c>
      <c r="F29" s="89" t="s">
        <v>295</v>
      </c>
      <c r="G29" s="97">
        <v>0.99</v>
      </c>
      <c r="H29" s="89" t="s">
        <v>26</v>
      </c>
      <c r="I29" s="89" t="s">
        <v>296</v>
      </c>
      <c r="J29" s="89" t="s">
        <v>263</v>
      </c>
      <c r="K29" s="89" t="s">
        <v>264</v>
      </c>
      <c r="L29" s="89">
        <v>99548</v>
      </c>
      <c r="M29" s="89" t="s">
        <v>297</v>
      </c>
    </row>
    <row r="30" spans="1:13" ht="54.75" thickBot="1" x14ac:dyDescent="0.3">
      <c r="A30" s="214"/>
      <c r="B30" s="216"/>
      <c r="C30" s="218"/>
      <c r="D30" s="220"/>
      <c r="E30" s="214"/>
      <c r="F30" s="100" t="s">
        <v>298</v>
      </c>
      <c r="G30" s="125">
        <v>0.01</v>
      </c>
      <c r="H30" s="100" t="s">
        <v>26</v>
      </c>
      <c r="I30" s="100" t="s">
        <v>296</v>
      </c>
      <c r="J30" s="100" t="s">
        <v>263</v>
      </c>
      <c r="K30" s="100" t="s">
        <v>264</v>
      </c>
      <c r="L30" s="100">
        <v>436691</v>
      </c>
      <c r="M30" s="100" t="s">
        <v>297</v>
      </c>
    </row>
  </sheetData>
  <mergeCells count="35">
    <mergeCell ref="A8:A10"/>
    <mergeCell ref="B8:B10"/>
    <mergeCell ref="C8:C10"/>
    <mergeCell ref="D8:D10"/>
    <mergeCell ref="E8:E10"/>
    <mergeCell ref="A5:A7"/>
    <mergeCell ref="B5:B7"/>
    <mergeCell ref="C5:C7"/>
    <mergeCell ref="D5:D7"/>
    <mergeCell ref="E5:E7"/>
    <mergeCell ref="A16:A17"/>
    <mergeCell ref="B16:B17"/>
    <mergeCell ref="C16:C17"/>
    <mergeCell ref="D16:D17"/>
    <mergeCell ref="E16:E17"/>
    <mergeCell ref="A12:A15"/>
    <mergeCell ref="B12:B15"/>
    <mergeCell ref="C12:C15"/>
    <mergeCell ref="D12:D15"/>
    <mergeCell ref="E12:E15"/>
    <mergeCell ref="A26:A28"/>
    <mergeCell ref="B26:B28"/>
    <mergeCell ref="C26:C28"/>
    <mergeCell ref="D26:D28"/>
    <mergeCell ref="E26:E28"/>
    <mergeCell ref="A24:A25"/>
    <mergeCell ref="B24:B25"/>
    <mergeCell ref="C24:C25"/>
    <mergeCell ref="D24:D25"/>
    <mergeCell ref="E24:E25"/>
    <mergeCell ref="A29:A30"/>
    <mergeCell ref="B29:B30"/>
    <mergeCell ref="C29:C30"/>
    <mergeCell ref="D29:D30"/>
    <mergeCell ref="E29:E30"/>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1E3413-B134-4A2A-9DAC-4236615B5031}">
  <dimension ref="A2:L206"/>
  <sheetViews>
    <sheetView showGridLines="0" workbookViewId="0"/>
  </sheetViews>
  <sheetFormatPr defaultColWidth="8.7109375" defaultRowHeight="13.5" x14ac:dyDescent="0.3"/>
  <cols>
    <col min="1" max="1" width="8.7109375" style="2"/>
    <col min="2" max="2" width="32.42578125" style="2" bestFit="1" customWidth="1"/>
    <col min="3" max="3" width="8" style="2" bestFit="1" customWidth="1"/>
    <col min="4" max="4" width="7.42578125" style="2" customWidth="1"/>
    <col min="5" max="5" width="14" style="3" customWidth="1"/>
    <col min="6" max="6" width="24.140625" style="3" customWidth="1"/>
    <col min="7" max="7" width="13.5703125" style="3" customWidth="1"/>
    <col min="8" max="8" width="9.5703125" style="2" customWidth="1"/>
    <col min="9" max="9" width="7.42578125" style="2" bestFit="1" customWidth="1"/>
    <col min="10" max="10" width="11" style="2" bestFit="1" customWidth="1"/>
    <col min="11" max="11" width="11.42578125" style="3" bestFit="1" customWidth="1"/>
    <col min="12" max="12" width="31" style="2" customWidth="1"/>
    <col min="13" max="16384" width="8.7109375" style="2"/>
  </cols>
  <sheetData>
    <row r="2" spans="1:12" ht="18" x14ac:dyDescent="0.35">
      <c r="A2" s="66" t="s">
        <v>299</v>
      </c>
    </row>
    <row r="3" spans="1:12" ht="15" x14ac:dyDescent="0.3">
      <c r="A3" s="1"/>
    </row>
    <row r="4" spans="1:12" ht="18" x14ac:dyDescent="0.35">
      <c r="A4" s="23">
        <v>2022</v>
      </c>
    </row>
    <row r="6" spans="1:12" ht="27.75" thickBot="1" x14ac:dyDescent="0.35">
      <c r="A6" s="4" t="s">
        <v>191</v>
      </c>
      <c r="B6" s="4" t="s">
        <v>26</v>
      </c>
      <c r="C6" s="4" t="s">
        <v>300</v>
      </c>
      <c r="D6" s="4" t="s">
        <v>301</v>
      </c>
      <c r="E6" s="4" t="s">
        <v>302</v>
      </c>
      <c r="F6" s="4" t="s">
        <v>303</v>
      </c>
      <c r="G6" s="4" t="s">
        <v>304</v>
      </c>
      <c r="H6" s="4" t="s">
        <v>305</v>
      </c>
      <c r="I6" s="4" t="s">
        <v>306</v>
      </c>
      <c r="J6" s="4" t="s">
        <v>307</v>
      </c>
      <c r="K6" s="5" t="s">
        <v>94</v>
      </c>
      <c r="L6" s="4" t="s">
        <v>1</v>
      </c>
    </row>
    <row r="7" spans="1:12" ht="14.25" thickTop="1" x14ac:dyDescent="0.3">
      <c r="A7" s="6">
        <v>1</v>
      </c>
      <c r="B7" s="7" t="s">
        <v>170</v>
      </c>
      <c r="C7" s="6" t="s">
        <v>308</v>
      </c>
      <c r="D7" s="6" t="s">
        <v>309</v>
      </c>
      <c r="E7" s="8" t="s">
        <v>310</v>
      </c>
      <c r="F7" s="8" t="s">
        <v>311</v>
      </c>
      <c r="G7" s="8" t="s">
        <v>312</v>
      </c>
      <c r="H7" s="9">
        <v>150000</v>
      </c>
      <c r="I7" s="7" t="s">
        <v>459</v>
      </c>
      <c r="J7" s="9">
        <v>150000</v>
      </c>
      <c r="K7" s="10"/>
      <c r="L7" s="8" t="s">
        <v>314</v>
      </c>
    </row>
    <row r="8" spans="1:12" x14ac:dyDescent="0.3">
      <c r="A8" s="11">
        <v>2</v>
      </c>
      <c r="B8" s="12" t="s">
        <v>170</v>
      </c>
      <c r="C8" s="11" t="s">
        <v>308</v>
      </c>
      <c r="D8" s="11" t="s">
        <v>309</v>
      </c>
      <c r="E8" s="13" t="s">
        <v>310</v>
      </c>
      <c r="F8" s="13" t="s">
        <v>311</v>
      </c>
      <c r="G8" s="13" t="s">
        <v>312</v>
      </c>
      <c r="H8" s="14">
        <v>150000</v>
      </c>
      <c r="I8" s="12" t="s">
        <v>459</v>
      </c>
      <c r="J8" s="14">
        <v>150000</v>
      </c>
      <c r="K8" s="15"/>
      <c r="L8" s="13" t="s">
        <v>315</v>
      </c>
    </row>
    <row r="9" spans="1:12" x14ac:dyDescent="0.3">
      <c r="A9" s="6">
        <v>3</v>
      </c>
      <c r="B9" s="7" t="s">
        <v>170</v>
      </c>
      <c r="C9" s="6" t="s">
        <v>308</v>
      </c>
      <c r="D9" s="6" t="s">
        <v>309</v>
      </c>
      <c r="E9" s="8" t="s">
        <v>310</v>
      </c>
      <c r="F9" s="8" t="s">
        <v>311</v>
      </c>
      <c r="G9" s="8" t="s">
        <v>312</v>
      </c>
      <c r="H9" s="9">
        <v>150000</v>
      </c>
      <c r="I9" s="7" t="s">
        <v>459</v>
      </c>
      <c r="J9" s="9">
        <v>150000</v>
      </c>
      <c r="K9" s="10"/>
      <c r="L9" s="8" t="s">
        <v>316</v>
      </c>
    </row>
    <row r="10" spans="1:12" ht="40.5" x14ac:dyDescent="0.3">
      <c r="A10" s="11">
        <v>4</v>
      </c>
      <c r="B10" s="12" t="s">
        <v>38</v>
      </c>
      <c r="C10" s="11" t="s">
        <v>308</v>
      </c>
      <c r="D10" s="11" t="s">
        <v>309</v>
      </c>
      <c r="E10" s="13" t="s">
        <v>317</v>
      </c>
      <c r="F10" s="13" t="s">
        <v>318</v>
      </c>
      <c r="G10" s="13" t="s">
        <v>317</v>
      </c>
      <c r="H10" s="14">
        <v>21453</v>
      </c>
      <c r="I10" s="12" t="s">
        <v>319</v>
      </c>
      <c r="J10" s="14">
        <v>404153.06699999998</v>
      </c>
      <c r="K10" s="15">
        <v>44896</v>
      </c>
      <c r="L10" s="13" t="s">
        <v>320</v>
      </c>
    </row>
    <row r="11" spans="1:12" x14ac:dyDescent="0.3">
      <c r="A11" s="6">
        <v>5</v>
      </c>
      <c r="B11" s="7" t="s">
        <v>173</v>
      </c>
      <c r="C11" s="6" t="s">
        <v>308</v>
      </c>
      <c r="D11" s="6" t="s">
        <v>309</v>
      </c>
      <c r="E11" s="8" t="s">
        <v>321</v>
      </c>
      <c r="F11" s="8" t="s">
        <v>318</v>
      </c>
      <c r="G11" s="8" t="s">
        <v>321</v>
      </c>
      <c r="H11" s="9">
        <v>16243</v>
      </c>
      <c r="I11" s="7" t="s">
        <v>319</v>
      </c>
      <c r="J11" s="9">
        <v>306001.87699999998</v>
      </c>
      <c r="K11" s="10">
        <v>44629</v>
      </c>
      <c r="L11" s="8" t="s">
        <v>322</v>
      </c>
    </row>
    <row r="12" spans="1:12" ht="27" x14ac:dyDescent="0.3">
      <c r="A12" s="11">
        <v>6</v>
      </c>
      <c r="B12" s="12" t="s">
        <v>173</v>
      </c>
      <c r="C12" s="11" t="s">
        <v>308</v>
      </c>
      <c r="D12" s="11" t="s">
        <v>309</v>
      </c>
      <c r="E12" s="13" t="s">
        <v>323</v>
      </c>
      <c r="F12" s="13" t="s">
        <v>324</v>
      </c>
      <c r="G12" s="13" t="s">
        <v>321</v>
      </c>
      <c r="H12" s="14">
        <v>1934</v>
      </c>
      <c r="I12" s="12" t="s">
        <v>319</v>
      </c>
      <c r="J12" s="14">
        <v>36434.625999999997</v>
      </c>
      <c r="K12" s="15">
        <v>44592</v>
      </c>
      <c r="L12" s="13" t="s">
        <v>325</v>
      </c>
    </row>
    <row r="13" spans="1:12" ht="54" x14ac:dyDescent="0.3">
      <c r="A13" s="6">
        <v>7</v>
      </c>
      <c r="B13" s="7" t="s">
        <v>173</v>
      </c>
      <c r="C13" s="6" t="s">
        <v>308</v>
      </c>
      <c r="D13" s="6" t="s">
        <v>309</v>
      </c>
      <c r="E13" s="8" t="s">
        <v>321</v>
      </c>
      <c r="F13" s="8" t="s">
        <v>324</v>
      </c>
      <c r="G13" s="8" t="s">
        <v>321</v>
      </c>
      <c r="H13" s="9">
        <v>3733</v>
      </c>
      <c r="I13" s="7" t="s">
        <v>319</v>
      </c>
      <c r="J13" s="9">
        <v>70325.986999999994</v>
      </c>
      <c r="K13" s="10" t="s">
        <v>326</v>
      </c>
      <c r="L13" s="8" t="s">
        <v>327</v>
      </c>
    </row>
    <row r="14" spans="1:12" ht="40.5" x14ac:dyDescent="0.3">
      <c r="A14" s="11">
        <v>8</v>
      </c>
      <c r="B14" s="12" t="s">
        <v>173</v>
      </c>
      <c r="C14" s="11" t="s">
        <v>308</v>
      </c>
      <c r="D14" s="11" t="s">
        <v>309</v>
      </c>
      <c r="E14" s="13" t="s">
        <v>321</v>
      </c>
      <c r="F14" s="13" t="s">
        <v>324</v>
      </c>
      <c r="G14" s="13" t="s">
        <v>321</v>
      </c>
      <c r="H14" s="14">
        <v>2267</v>
      </c>
      <c r="I14" s="12" t="s">
        <v>319</v>
      </c>
      <c r="J14" s="14">
        <v>42708.012999999999</v>
      </c>
      <c r="K14" s="15">
        <v>44842</v>
      </c>
      <c r="L14" s="13" t="s">
        <v>328</v>
      </c>
    </row>
    <row r="15" spans="1:12" ht="54" x14ac:dyDescent="0.3">
      <c r="A15" s="6">
        <v>9</v>
      </c>
      <c r="B15" s="7" t="s">
        <v>173</v>
      </c>
      <c r="C15" s="6" t="s">
        <v>308</v>
      </c>
      <c r="D15" s="6" t="s">
        <v>309</v>
      </c>
      <c r="E15" s="8" t="s">
        <v>321</v>
      </c>
      <c r="F15" s="8" t="s">
        <v>324</v>
      </c>
      <c r="G15" s="8" t="s">
        <v>321</v>
      </c>
      <c r="H15" s="9">
        <v>3487</v>
      </c>
      <c r="I15" s="7" t="s">
        <v>319</v>
      </c>
      <c r="J15" s="9">
        <v>65691.592999999993</v>
      </c>
      <c r="K15" s="10">
        <v>44876</v>
      </c>
      <c r="L15" s="8" t="s">
        <v>329</v>
      </c>
    </row>
    <row r="16" spans="1:12" x14ac:dyDescent="0.3">
      <c r="A16" s="11">
        <v>10</v>
      </c>
      <c r="B16" s="12" t="s">
        <v>173</v>
      </c>
      <c r="C16" s="11" t="s">
        <v>308</v>
      </c>
      <c r="D16" s="11" t="s">
        <v>309</v>
      </c>
      <c r="E16" s="13" t="s">
        <v>323</v>
      </c>
      <c r="F16" s="13" t="s">
        <v>324</v>
      </c>
      <c r="G16" s="13" t="s">
        <v>330</v>
      </c>
      <c r="H16" s="14">
        <v>870</v>
      </c>
      <c r="I16" s="12" t="s">
        <v>319</v>
      </c>
      <c r="J16" s="14">
        <v>16389.93</v>
      </c>
      <c r="K16" s="15">
        <v>44903</v>
      </c>
      <c r="L16" s="13" t="s">
        <v>331</v>
      </c>
    </row>
    <row r="17" spans="1:12" x14ac:dyDescent="0.3">
      <c r="A17" s="6">
        <v>11</v>
      </c>
      <c r="B17" s="7" t="s">
        <v>173</v>
      </c>
      <c r="C17" s="6" t="s">
        <v>308</v>
      </c>
      <c r="D17" s="6" t="s">
        <v>309</v>
      </c>
      <c r="E17" s="8" t="s">
        <v>321</v>
      </c>
      <c r="F17" s="8" t="s">
        <v>318</v>
      </c>
      <c r="G17" s="8" t="s">
        <v>321</v>
      </c>
      <c r="H17" s="9">
        <v>275499</v>
      </c>
      <c r="I17" s="7" t="s">
        <v>319</v>
      </c>
      <c r="J17" s="9">
        <v>5190125.6609999994</v>
      </c>
      <c r="K17" s="10">
        <v>44911</v>
      </c>
      <c r="L17" s="8" t="s">
        <v>332</v>
      </c>
    </row>
    <row r="18" spans="1:12" x14ac:dyDescent="0.3">
      <c r="A18" s="11">
        <v>12</v>
      </c>
      <c r="B18" s="12" t="s">
        <v>333</v>
      </c>
      <c r="C18" s="11" t="s">
        <v>308</v>
      </c>
      <c r="D18" s="11" t="s">
        <v>309</v>
      </c>
      <c r="E18" s="13"/>
      <c r="F18" s="13"/>
      <c r="G18" s="13"/>
      <c r="H18" s="14">
        <v>1207</v>
      </c>
      <c r="I18" s="12" t="s">
        <v>319</v>
      </c>
      <c r="J18" s="14">
        <v>22738.672999999999</v>
      </c>
      <c r="K18" s="15" t="s">
        <v>334</v>
      </c>
      <c r="L18" s="13"/>
    </row>
    <row r="19" spans="1:12" ht="27" x14ac:dyDescent="0.3">
      <c r="A19" s="6">
        <v>13</v>
      </c>
      <c r="B19" s="7" t="s">
        <v>335</v>
      </c>
      <c r="C19" s="6" t="s">
        <v>308</v>
      </c>
      <c r="D19" s="6" t="s">
        <v>309</v>
      </c>
      <c r="E19" s="8" t="s">
        <v>336</v>
      </c>
      <c r="F19" s="8" t="s">
        <v>318</v>
      </c>
      <c r="G19" s="8" t="s">
        <v>336</v>
      </c>
      <c r="H19" s="9">
        <v>20275</v>
      </c>
      <c r="I19" s="7" t="s">
        <v>319</v>
      </c>
      <c r="J19" s="9">
        <v>381960.72499999998</v>
      </c>
      <c r="K19" s="10">
        <v>44896</v>
      </c>
      <c r="L19" s="8" t="s">
        <v>337</v>
      </c>
    </row>
    <row r="20" spans="1:12" ht="27" x14ac:dyDescent="0.3">
      <c r="A20" s="11">
        <v>26</v>
      </c>
      <c r="B20" s="12" t="s">
        <v>174</v>
      </c>
      <c r="C20" s="11" t="s">
        <v>308</v>
      </c>
      <c r="D20" s="11" t="s">
        <v>309</v>
      </c>
      <c r="E20" s="13" t="s">
        <v>338</v>
      </c>
      <c r="F20" s="13" t="s">
        <v>339</v>
      </c>
      <c r="G20" s="13" t="s">
        <v>340</v>
      </c>
      <c r="H20" s="14">
        <v>23049</v>
      </c>
      <c r="I20" s="12" t="s">
        <v>459</v>
      </c>
      <c r="J20" s="14">
        <v>23049</v>
      </c>
      <c r="K20" s="15">
        <v>44860</v>
      </c>
      <c r="L20" s="13"/>
    </row>
    <row r="21" spans="1:12" ht="27" x14ac:dyDescent="0.3">
      <c r="A21" s="6">
        <v>27</v>
      </c>
      <c r="B21" s="7" t="s">
        <v>174</v>
      </c>
      <c r="C21" s="6" t="s">
        <v>308</v>
      </c>
      <c r="D21" s="6" t="s">
        <v>309</v>
      </c>
      <c r="E21" s="8" t="s">
        <v>338</v>
      </c>
      <c r="F21" s="8" t="s">
        <v>339</v>
      </c>
      <c r="G21" s="8" t="s">
        <v>340</v>
      </c>
      <c r="H21" s="9">
        <v>23000</v>
      </c>
      <c r="I21" s="7" t="s">
        <v>459</v>
      </c>
      <c r="J21" s="9">
        <v>23000</v>
      </c>
      <c r="K21" s="10">
        <v>44865</v>
      </c>
      <c r="L21" s="8"/>
    </row>
    <row r="22" spans="1:12" ht="27" x14ac:dyDescent="0.3">
      <c r="A22" s="11">
        <v>28</v>
      </c>
      <c r="B22" s="12" t="s">
        <v>174</v>
      </c>
      <c r="C22" s="11" t="s">
        <v>308</v>
      </c>
      <c r="D22" s="11" t="s">
        <v>309</v>
      </c>
      <c r="E22" s="13" t="s">
        <v>338</v>
      </c>
      <c r="F22" s="13" t="s">
        <v>339</v>
      </c>
      <c r="G22" s="13" t="s">
        <v>340</v>
      </c>
      <c r="H22" s="14">
        <v>11692</v>
      </c>
      <c r="I22" s="12" t="s">
        <v>459</v>
      </c>
      <c r="J22" s="14">
        <v>11692</v>
      </c>
      <c r="K22" s="15">
        <v>44870</v>
      </c>
      <c r="L22" s="13"/>
    </row>
    <row r="23" spans="1:12" ht="27" x14ac:dyDescent="0.3">
      <c r="A23" s="6">
        <v>29</v>
      </c>
      <c r="B23" s="7" t="s">
        <v>174</v>
      </c>
      <c r="C23" s="6" t="s">
        <v>308</v>
      </c>
      <c r="D23" s="6" t="s">
        <v>309</v>
      </c>
      <c r="E23" s="8" t="s">
        <v>338</v>
      </c>
      <c r="F23" s="8" t="s">
        <v>339</v>
      </c>
      <c r="G23" s="8" t="s">
        <v>340</v>
      </c>
      <c r="H23" s="9">
        <v>50000</v>
      </c>
      <c r="I23" s="7" t="s">
        <v>459</v>
      </c>
      <c r="J23" s="9">
        <v>50000</v>
      </c>
      <c r="K23" s="10">
        <v>44877</v>
      </c>
      <c r="L23" s="8"/>
    </row>
    <row r="24" spans="1:12" ht="27" x14ac:dyDescent="0.3">
      <c r="A24" s="11">
        <v>30</v>
      </c>
      <c r="B24" s="12" t="s">
        <v>174</v>
      </c>
      <c r="C24" s="11" t="s">
        <v>308</v>
      </c>
      <c r="D24" s="11" t="s">
        <v>309</v>
      </c>
      <c r="E24" s="13" t="s">
        <v>338</v>
      </c>
      <c r="F24" s="13" t="s">
        <v>339</v>
      </c>
      <c r="G24" s="13" t="s">
        <v>340</v>
      </c>
      <c r="H24" s="14">
        <v>36054</v>
      </c>
      <c r="I24" s="12" t="s">
        <v>459</v>
      </c>
      <c r="J24" s="14">
        <v>36054</v>
      </c>
      <c r="K24" s="15">
        <v>44889</v>
      </c>
      <c r="L24" s="13"/>
    </row>
    <row r="25" spans="1:12" ht="27" x14ac:dyDescent="0.3">
      <c r="A25" s="6">
        <v>31</v>
      </c>
      <c r="B25" s="7" t="s">
        <v>174</v>
      </c>
      <c r="C25" s="6" t="s">
        <v>308</v>
      </c>
      <c r="D25" s="6" t="s">
        <v>309</v>
      </c>
      <c r="E25" s="8" t="s">
        <v>338</v>
      </c>
      <c r="F25" s="8" t="s">
        <v>339</v>
      </c>
      <c r="G25" s="8" t="s">
        <v>340</v>
      </c>
      <c r="H25" s="9">
        <v>71225</v>
      </c>
      <c r="I25" s="7" t="s">
        <v>459</v>
      </c>
      <c r="J25" s="9">
        <v>71225</v>
      </c>
      <c r="K25" s="10">
        <v>44904</v>
      </c>
      <c r="L25" s="8"/>
    </row>
    <row r="26" spans="1:12" ht="40.5" x14ac:dyDescent="0.3">
      <c r="A26" s="11">
        <v>32</v>
      </c>
      <c r="B26" s="12" t="s">
        <v>52</v>
      </c>
      <c r="C26" s="11" t="s">
        <v>308</v>
      </c>
      <c r="D26" s="11" t="s">
        <v>309</v>
      </c>
      <c r="E26" s="13" t="s">
        <v>341</v>
      </c>
      <c r="F26" s="13" t="s">
        <v>342</v>
      </c>
      <c r="G26" s="13" t="s">
        <v>343</v>
      </c>
      <c r="H26" s="14">
        <v>243600</v>
      </c>
      <c r="I26" s="12" t="s">
        <v>313</v>
      </c>
      <c r="J26" s="14">
        <v>243600</v>
      </c>
      <c r="K26" s="15">
        <v>44630</v>
      </c>
      <c r="L26" s="13"/>
    </row>
    <row r="27" spans="1:12" ht="40.5" x14ac:dyDescent="0.3">
      <c r="A27" s="6">
        <v>33</v>
      </c>
      <c r="B27" s="7" t="s">
        <v>52</v>
      </c>
      <c r="C27" s="6" t="s">
        <v>308</v>
      </c>
      <c r="D27" s="6" t="s">
        <v>309</v>
      </c>
      <c r="E27" s="8" t="s">
        <v>341</v>
      </c>
      <c r="F27" s="8" t="s">
        <v>344</v>
      </c>
      <c r="G27" s="8" t="s">
        <v>343</v>
      </c>
      <c r="H27" s="9">
        <v>8475</v>
      </c>
      <c r="I27" s="7" t="s">
        <v>313</v>
      </c>
      <c r="J27" s="9">
        <v>8475</v>
      </c>
      <c r="K27" s="10">
        <v>44567</v>
      </c>
      <c r="L27" s="8"/>
    </row>
    <row r="28" spans="1:12" ht="27" x14ac:dyDescent="0.3">
      <c r="A28" s="11">
        <v>34</v>
      </c>
      <c r="B28" s="12" t="s">
        <v>345</v>
      </c>
      <c r="C28" s="11" t="s">
        <v>308</v>
      </c>
      <c r="D28" s="11" t="s">
        <v>309</v>
      </c>
      <c r="E28" s="13" t="s">
        <v>346</v>
      </c>
      <c r="F28" s="13" t="s">
        <v>347</v>
      </c>
      <c r="G28" s="13" t="s">
        <v>348</v>
      </c>
      <c r="H28" s="14">
        <v>27859308</v>
      </c>
      <c r="I28" s="12" t="s">
        <v>459</v>
      </c>
      <c r="J28" s="14">
        <v>27859308</v>
      </c>
      <c r="K28" s="15">
        <v>44823</v>
      </c>
      <c r="L28" s="13"/>
    </row>
    <row r="29" spans="1:12" ht="54" x14ac:dyDescent="0.3">
      <c r="A29" s="6">
        <v>35</v>
      </c>
      <c r="B29" s="7" t="s">
        <v>345</v>
      </c>
      <c r="C29" s="6" t="s">
        <v>308</v>
      </c>
      <c r="D29" s="6" t="s">
        <v>309</v>
      </c>
      <c r="E29" s="8" t="s">
        <v>349</v>
      </c>
      <c r="F29" s="8" t="s">
        <v>350</v>
      </c>
      <c r="G29" s="8" t="s">
        <v>351</v>
      </c>
      <c r="H29" s="9">
        <v>2645139</v>
      </c>
      <c r="I29" s="7" t="s">
        <v>459</v>
      </c>
      <c r="J29" s="9">
        <v>2645139</v>
      </c>
      <c r="K29" s="10">
        <v>44720</v>
      </c>
      <c r="L29" s="8"/>
    </row>
    <row r="30" spans="1:12" ht="40.5" x14ac:dyDescent="0.3">
      <c r="A30" s="11">
        <v>36</v>
      </c>
      <c r="B30" s="12" t="s">
        <v>345</v>
      </c>
      <c r="C30" s="11" t="s">
        <v>308</v>
      </c>
      <c r="D30" s="11" t="s">
        <v>309</v>
      </c>
      <c r="E30" s="13" t="s">
        <v>352</v>
      </c>
      <c r="F30" s="13" t="s">
        <v>353</v>
      </c>
      <c r="G30" s="13" t="s">
        <v>354</v>
      </c>
      <c r="H30" s="14">
        <v>2175509</v>
      </c>
      <c r="I30" s="12" t="s">
        <v>459</v>
      </c>
      <c r="J30" s="14">
        <v>2175509</v>
      </c>
      <c r="K30" s="15">
        <v>44663</v>
      </c>
      <c r="L30" s="13"/>
    </row>
    <row r="31" spans="1:12" ht="40.5" x14ac:dyDescent="0.3">
      <c r="A31" s="6">
        <v>49</v>
      </c>
      <c r="B31" s="7" t="s">
        <v>175</v>
      </c>
      <c r="C31" s="6" t="s">
        <v>308</v>
      </c>
      <c r="D31" s="6" t="s">
        <v>309</v>
      </c>
      <c r="E31" s="8" t="s">
        <v>341</v>
      </c>
      <c r="F31" s="8" t="s">
        <v>342</v>
      </c>
      <c r="G31" s="8" t="s">
        <v>343</v>
      </c>
      <c r="H31" s="9">
        <v>568400</v>
      </c>
      <c r="I31" s="7" t="s">
        <v>313</v>
      </c>
      <c r="J31" s="9">
        <v>568400</v>
      </c>
      <c r="K31" s="10">
        <v>44630</v>
      </c>
      <c r="L31" s="8"/>
    </row>
    <row r="32" spans="1:12" ht="41.25" thickBot="1" x14ac:dyDescent="0.35">
      <c r="A32" s="11">
        <v>50</v>
      </c>
      <c r="B32" s="12" t="s">
        <v>175</v>
      </c>
      <c r="C32" s="11" t="s">
        <v>308</v>
      </c>
      <c r="D32" s="11" t="s">
        <v>309</v>
      </c>
      <c r="E32" s="13" t="s">
        <v>341</v>
      </c>
      <c r="F32" s="13" t="s">
        <v>344</v>
      </c>
      <c r="G32" s="13" t="s">
        <v>343</v>
      </c>
      <c r="H32" s="14">
        <v>19775</v>
      </c>
      <c r="I32" s="12" t="s">
        <v>313</v>
      </c>
      <c r="J32" s="14">
        <v>19775</v>
      </c>
      <c r="K32" s="15">
        <v>44567</v>
      </c>
      <c r="L32" s="13"/>
    </row>
    <row r="33" spans="1:12" ht="15" thickTop="1" thickBot="1" x14ac:dyDescent="0.35">
      <c r="A33" s="16"/>
      <c r="B33" s="16" t="s">
        <v>355</v>
      </c>
      <c r="C33" s="16"/>
      <c r="D33" s="16"/>
      <c r="E33" s="16"/>
      <c r="F33" s="16"/>
      <c r="G33" s="16"/>
      <c r="H33" s="16"/>
      <c r="I33" s="16"/>
      <c r="J33" s="17">
        <v>40721756.152000003</v>
      </c>
      <c r="K33" s="18"/>
      <c r="L33" s="16"/>
    </row>
    <row r="34" spans="1:12" ht="14.25" thickTop="1" x14ac:dyDescent="0.3">
      <c r="A34" s="6">
        <v>51</v>
      </c>
      <c r="B34" s="7" t="s">
        <v>38</v>
      </c>
      <c r="C34" s="6" t="s">
        <v>308</v>
      </c>
      <c r="D34" s="6" t="s">
        <v>356</v>
      </c>
      <c r="E34" s="8" t="s">
        <v>357</v>
      </c>
      <c r="F34" s="8" t="s">
        <v>358</v>
      </c>
      <c r="G34" s="8" t="s">
        <v>359</v>
      </c>
      <c r="H34" s="9">
        <v>3874</v>
      </c>
      <c r="I34" s="7" t="s">
        <v>319</v>
      </c>
      <c r="J34" s="9">
        <v>72982.285999999993</v>
      </c>
      <c r="K34" s="10">
        <v>44579</v>
      </c>
      <c r="L34" s="8" t="s">
        <v>360</v>
      </c>
    </row>
    <row r="35" spans="1:12" ht="27" x14ac:dyDescent="0.3">
      <c r="A35" s="11">
        <v>52</v>
      </c>
      <c r="B35" s="12" t="s">
        <v>38</v>
      </c>
      <c r="C35" s="11" t="s">
        <v>308</v>
      </c>
      <c r="D35" s="11" t="s">
        <v>356</v>
      </c>
      <c r="E35" s="13" t="s">
        <v>357</v>
      </c>
      <c r="F35" s="13" t="s">
        <v>361</v>
      </c>
      <c r="G35" s="13" t="s">
        <v>359</v>
      </c>
      <c r="H35" s="14">
        <v>3752</v>
      </c>
      <c r="I35" s="12" t="s">
        <v>319</v>
      </c>
      <c r="J35" s="14">
        <v>70683.928</v>
      </c>
      <c r="K35" s="15">
        <v>44615</v>
      </c>
      <c r="L35" s="13" t="s">
        <v>362</v>
      </c>
    </row>
    <row r="36" spans="1:12" ht="27" x14ac:dyDescent="0.3">
      <c r="A36" s="6">
        <v>53</v>
      </c>
      <c r="B36" s="7" t="s">
        <v>38</v>
      </c>
      <c r="C36" s="6" t="s">
        <v>308</v>
      </c>
      <c r="D36" s="6" t="s">
        <v>356</v>
      </c>
      <c r="E36" s="8" t="s">
        <v>363</v>
      </c>
      <c r="F36" s="8" t="s">
        <v>361</v>
      </c>
      <c r="G36" s="8" t="s">
        <v>364</v>
      </c>
      <c r="H36" s="9">
        <v>9970</v>
      </c>
      <c r="I36" s="7" t="s">
        <v>319</v>
      </c>
      <c r="J36" s="9">
        <v>187824.83</v>
      </c>
      <c r="K36" s="10">
        <v>44630</v>
      </c>
      <c r="L36" s="8" t="s">
        <v>365</v>
      </c>
    </row>
    <row r="37" spans="1:12" ht="40.5" x14ac:dyDescent="0.3">
      <c r="A37" s="11">
        <v>54</v>
      </c>
      <c r="B37" s="12" t="s">
        <v>38</v>
      </c>
      <c r="C37" s="11" t="s">
        <v>308</v>
      </c>
      <c r="D37" s="11" t="s">
        <v>356</v>
      </c>
      <c r="E37" s="13" t="s">
        <v>366</v>
      </c>
      <c r="F37" s="13" t="s">
        <v>358</v>
      </c>
      <c r="G37" s="13" t="s">
        <v>367</v>
      </c>
      <c r="H37" s="14">
        <v>6421</v>
      </c>
      <c r="I37" s="12" t="s">
        <v>319</v>
      </c>
      <c r="J37" s="14">
        <v>120965.219</v>
      </c>
      <c r="K37" s="15">
        <v>44676</v>
      </c>
      <c r="L37" s="13" t="s">
        <v>368</v>
      </c>
    </row>
    <row r="38" spans="1:12" x14ac:dyDescent="0.3">
      <c r="A38" s="6">
        <v>55</v>
      </c>
      <c r="B38" s="7" t="s">
        <v>38</v>
      </c>
      <c r="C38" s="6" t="s">
        <v>308</v>
      </c>
      <c r="D38" s="6" t="s">
        <v>356</v>
      </c>
      <c r="E38" s="8"/>
      <c r="F38" s="8" t="s">
        <v>324</v>
      </c>
      <c r="G38" s="8"/>
      <c r="H38" s="9">
        <v>1081492</v>
      </c>
      <c r="I38" s="7" t="s">
        <v>319</v>
      </c>
      <c r="J38" s="9">
        <v>20374227.787999999</v>
      </c>
      <c r="K38" s="10"/>
      <c r="L38" s="8" t="s">
        <v>369</v>
      </c>
    </row>
    <row r="39" spans="1:12" ht="40.5" x14ac:dyDescent="0.3">
      <c r="A39" s="11">
        <v>56</v>
      </c>
      <c r="B39" s="12" t="s">
        <v>38</v>
      </c>
      <c r="C39" s="11" t="s">
        <v>308</v>
      </c>
      <c r="D39" s="11" t="s">
        <v>356</v>
      </c>
      <c r="E39" s="13" t="s">
        <v>370</v>
      </c>
      <c r="F39" s="13" t="s">
        <v>358</v>
      </c>
      <c r="G39" s="13" t="s">
        <v>371</v>
      </c>
      <c r="H39" s="14">
        <v>2052</v>
      </c>
      <c r="I39" s="12" t="s">
        <v>319</v>
      </c>
      <c r="J39" s="14">
        <v>38657.627999999997</v>
      </c>
      <c r="K39" s="15">
        <v>44722</v>
      </c>
      <c r="L39" s="13" t="s">
        <v>372</v>
      </c>
    </row>
    <row r="40" spans="1:12" ht="40.5" x14ac:dyDescent="0.3">
      <c r="A40" s="6">
        <v>57</v>
      </c>
      <c r="B40" s="7" t="s">
        <v>38</v>
      </c>
      <c r="C40" s="6" t="s">
        <v>308</v>
      </c>
      <c r="D40" s="6" t="s">
        <v>356</v>
      </c>
      <c r="E40" s="8" t="s">
        <v>373</v>
      </c>
      <c r="F40" s="8" t="s">
        <v>358</v>
      </c>
      <c r="G40" s="8" t="s">
        <v>374</v>
      </c>
      <c r="H40" s="9">
        <v>1476</v>
      </c>
      <c r="I40" s="7" t="s">
        <v>319</v>
      </c>
      <c r="J40" s="9">
        <v>27806.363999999998</v>
      </c>
      <c r="K40" s="10">
        <v>44752</v>
      </c>
      <c r="L40" s="8" t="s">
        <v>375</v>
      </c>
    </row>
    <row r="41" spans="1:12" ht="202.5" x14ac:dyDescent="0.3">
      <c r="A41" s="11">
        <v>58</v>
      </c>
      <c r="B41" s="12" t="s">
        <v>38</v>
      </c>
      <c r="C41" s="11" t="s">
        <v>308</v>
      </c>
      <c r="D41" s="11" t="s">
        <v>356</v>
      </c>
      <c r="E41" s="13" t="s">
        <v>376</v>
      </c>
      <c r="F41" s="13" t="s">
        <v>358</v>
      </c>
      <c r="G41" s="13" t="s">
        <v>377</v>
      </c>
      <c r="H41" s="14">
        <v>10844</v>
      </c>
      <c r="I41" s="12" t="s">
        <v>319</v>
      </c>
      <c r="J41" s="14">
        <v>204290.11599999998</v>
      </c>
      <c r="K41" s="15" t="s">
        <v>378</v>
      </c>
      <c r="L41" s="13" t="s">
        <v>379</v>
      </c>
    </row>
    <row r="42" spans="1:12" ht="54" x14ac:dyDescent="0.3">
      <c r="A42" s="6">
        <v>59</v>
      </c>
      <c r="B42" s="7" t="s">
        <v>38</v>
      </c>
      <c r="C42" s="6" t="s">
        <v>308</v>
      </c>
      <c r="D42" s="6" t="s">
        <v>356</v>
      </c>
      <c r="E42" s="8" t="s">
        <v>380</v>
      </c>
      <c r="F42" s="8" t="s">
        <v>358</v>
      </c>
      <c r="G42" s="8" t="s">
        <v>381</v>
      </c>
      <c r="H42" s="9">
        <v>4062</v>
      </c>
      <c r="I42" s="7" t="s">
        <v>319</v>
      </c>
      <c r="J42" s="9">
        <v>76524.017999999996</v>
      </c>
      <c r="K42" s="10" t="s">
        <v>382</v>
      </c>
      <c r="L42" s="8" t="s">
        <v>383</v>
      </c>
    </row>
    <row r="43" spans="1:12" ht="81" x14ac:dyDescent="0.3">
      <c r="A43" s="11">
        <v>60</v>
      </c>
      <c r="B43" s="12" t="s">
        <v>38</v>
      </c>
      <c r="C43" s="11" t="s">
        <v>308</v>
      </c>
      <c r="D43" s="11" t="s">
        <v>356</v>
      </c>
      <c r="E43" s="13" t="s">
        <v>384</v>
      </c>
      <c r="F43" s="13" t="s">
        <v>358</v>
      </c>
      <c r="G43" s="13" t="s">
        <v>384</v>
      </c>
      <c r="H43" s="14">
        <v>7095</v>
      </c>
      <c r="I43" s="12" t="s">
        <v>319</v>
      </c>
      <c r="J43" s="14">
        <v>133662.70499999999</v>
      </c>
      <c r="K43" s="15">
        <v>44925</v>
      </c>
      <c r="L43" s="13" t="s">
        <v>385</v>
      </c>
    </row>
    <row r="44" spans="1:12" ht="81" x14ac:dyDescent="0.3">
      <c r="A44" s="6">
        <v>61</v>
      </c>
      <c r="B44" s="7" t="s">
        <v>173</v>
      </c>
      <c r="C44" s="6" t="s">
        <v>308</v>
      </c>
      <c r="D44" s="6" t="s">
        <v>356</v>
      </c>
      <c r="E44" s="8" t="s">
        <v>386</v>
      </c>
      <c r="F44" s="8" t="s">
        <v>387</v>
      </c>
      <c r="G44" s="8" t="s">
        <v>321</v>
      </c>
      <c r="H44" s="9">
        <v>4555</v>
      </c>
      <c r="I44" s="7" t="s">
        <v>319</v>
      </c>
      <c r="J44" s="9">
        <v>85811.64499999999</v>
      </c>
      <c r="K44" s="10">
        <v>44619</v>
      </c>
      <c r="L44" s="8" t="s">
        <v>388</v>
      </c>
    </row>
    <row r="45" spans="1:12" ht="94.5" x14ac:dyDescent="0.3">
      <c r="A45" s="11">
        <v>62</v>
      </c>
      <c r="B45" s="12" t="s">
        <v>173</v>
      </c>
      <c r="C45" s="11" t="s">
        <v>308</v>
      </c>
      <c r="D45" s="11" t="s">
        <v>356</v>
      </c>
      <c r="E45" s="13" t="s">
        <v>321</v>
      </c>
      <c r="F45" s="13" t="s">
        <v>389</v>
      </c>
      <c r="G45" s="13" t="s">
        <v>321</v>
      </c>
      <c r="H45" s="14">
        <v>7760</v>
      </c>
      <c r="I45" s="12" t="s">
        <v>319</v>
      </c>
      <c r="J45" s="14">
        <v>146190.63999999998</v>
      </c>
      <c r="K45" s="15">
        <v>44645</v>
      </c>
      <c r="L45" s="13" t="s">
        <v>390</v>
      </c>
    </row>
    <row r="46" spans="1:12" ht="108" x14ac:dyDescent="0.3">
      <c r="A46" s="6">
        <v>63</v>
      </c>
      <c r="B46" s="7" t="s">
        <v>173</v>
      </c>
      <c r="C46" s="6" t="s">
        <v>308</v>
      </c>
      <c r="D46" s="6" t="s">
        <v>356</v>
      </c>
      <c r="E46" s="8" t="s">
        <v>321</v>
      </c>
      <c r="F46" s="8" t="s">
        <v>387</v>
      </c>
      <c r="G46" s="8" t="s">
        <v>321</v>
      </c>
      <c r="H46" s="9">
        <v>12028</v>
      </c>
      <c r="I46" s="7" t="s">
        <v>319</v>
      </c>
      <c r="J46" s="9">
        <v>226595.49199999997</v>
      </c>
      <c r="K46" s="10" t="s">
        <v>391</v>
      </c>
      <c r="L46" s="8" t="s">
        <v>392</v>
      </c>
    </row>
    <row r="47" spans="1:12" ht="148.5" x14ac:dyDescent="0.3">
      <c r="A47" s="11">
        <v>64</v>
      </c>
      <c r="B47" s="12" t="s">
        <v>173</v>
      </c>
      <c r="C47" s="11" t="s">
        <v>308</v>
      </c>
      <c r="D47" s="11" t="s">
        <v>356</v>
      </c>
      <c r="E47" s="13" t="s">
        <v>321</v>
      </c>
      <c r="F47" s="13" t="s">
        <v>387</v>
      </c>
      <c r="G47" s="13" t="s">
        <v>321</v>
      </c>
      <c r="H47" s="14">
        <v>9552</v>
      </c>
      <c r="I47" s="12" t="s">
        <v>319</v>
      </c>
      <c r="J47" s="14">
        <v>179950.128</v>
      </c>
      <c r="K47" s="15" t="s">
        <v>393</v>
      </c>
      <c r="L47" s="13" t="s">
        <v>394</v>
      </c>
    </row>
    <row r="48" spans="1:12" ht="135" x14ac:dyDescent="0.3">
      <c r="A48" s="6">
        <v>65</v>
      </c>
      <c r="B48" s="7" t="s">
        <v>173</v>
      </c>
      <c r="C48" s="6" t="s">
        <v>308</v>
      </c>
      <c r="D48" s="6" t="s">
        <v>356</v>
      </c>
      <c r="E48" s="8" t="s">
        <v>321</v>
      </c>
      <c r="F48" s="8" t="s">
        <v>387</v>
      </c>
      <c r="G48" s="8" t="s">
        <v>330</v>
      </c>
      <c r="H48" s="9">
        <v>11926</v>
      </c>
      <c r="I48" s="7" t="s">
        <v>319</v>
      </c>
      <c r="J48" s="9">
        <v>224673.91399999999</v>
      </c>
      <c r="K48" s="10" t="s">
        <v>395</v>
      </c>
      <c r="L48" s="8" t="s">
        <v>396</v>
      </c>
    </row>
    <row r="49" spans="1:12" ht="121.5" x14ac:dyDescent="0.3">
      <c r="A49" s="11">
        <v>66</v>
      </c>
      <c r="B49" s="12" t="s">
        <v>173</v>
      </c>
      <c r="C49" s="11" t="s">
        <v>308</v>
      </c>
      <c r="D49" s="11" t="s">
        <v>356</v>
      </c>
      <c r="E49" s="13" t="s">
        <v>397</v>
      </c>
      <c r="F49" s="13" t="s">
        <v>387</v>
      </c>
      <c r="G49" s="13" t="s">
        <v>321</v>
      </c>
      <c r="H49" s="14">
        <v>4075</v>
      </c>
      <c r="I49" s="12" t="s">
        <v>319</v>
      </c>
      <c r="J49" s="14">
        <v>76768.924999999988</v>
      </c>
      <c r="K49" s="15" t="s">
        <v>398</v>
      </c>
      <c r="L49" s="13" t="s">
        <v>399</v>
      </c>
    </row>
    <row r="50" spans="1:12" ht="121.5" x14ac:dyDescent="0.3">
      <c r="A50" s="6">
        <v>67</v>
      </c>
      <c r="B50" s="7" t="s">
        <v>173</v>
      </c>
      <c r="C50" s="6" t="s">
        <v>308</v>
      </c>
      <c r="D50" s="6" t="s">
        <v>356</v>
      </c>
      <c r="E50" s="8" t="s">
        <v>321</v>
      </c>
      <c r="F50" s="8" t="s">
        <v>387</v>
      </c>
      <c r="G50" s="8" t="s">
        <v>321</v>
      </c>
      <c r="H50" s="9">
        <v>4767</v>
      </c>
      <c r="I50" s="7" t="s">
        <v>319</v>
      </c>
      <c r="J50" s="9">
        <v>89805.512999999992</v>
      </c>
      <c r="K50" s="10" t="s">
        <v>400</v>
      </c>
      <c r="L50" s="8" t="s">
        <v>401</v>
      </c>
    </row>
    <row r="51" spans="1:12" ht="54.75" thickBot="1" x14ac:dyDescent="0.35">
      <c r="A51" s="11">
        <v>68</v>
      </c>
      <c r="B51" s="12" t="s">
        <v>173</v>
      </c>
      <c r="C51" s="11" t="s">
        <v>308</v>
      </c>
      <c r="D51" s="11" t="s">
        <v>356</v>
      </c>
      <c r="E51" s="13" t="s">
        <v>321</v>
      </c>
      <c r="F51" s="13" t="s">
        <v>324</v>
      </c>
      <c r="G51" s="13" t="s">
        <v>321</v>
      </c>
      <c r="H51" s="14">
        <v>3733</v>
      </c>
      <c r="I51" s="12"/>
      <c r="J51" s="14">
        <v>70325.986999999994</v>
      </c>
      <c r="K51" s="15" t="s">
        <v>326</v>
      </c>
      <c r="L51" s="13" t="s">
        <v>327</v>
      </c>
    </row>
    <row r="52" spans="1:12" ht="15" thickTop="1" thickBot="1" x14ac:dyDescent="0.35">
      <c r="A52" s="16"/>
      <c r="B52" s="16" t="s">
        <v>402</v>
      </c>
      <c r="C52" s="16"/>
      <c r="D52" s="16"/>
      <c r="E52" s="16"/>
      <c r="F52" s="16"/>
      <c r="G52" s="16"/>
      <c r="H52" s="16"/>
      <c r="I52" s="16"/>
      <c r="J52" s="17">
        <v>22407747.125999995</v>
      </c>
      <c r="K52" s="18"/>
      <c r="L52" s="16"/>
    </row>
    <row r="53" spans="1:12" s="22" customFormat="1" ht="15" thickTop="1" thickBot="1" x14ac:dyDescent="0.35">
      <c r="A53" s="19"/>
      <c r="B53" s="19" t="s">
        <v>403</v>
      </c>
      <c r="C53" s="19"/>
      <c r="D53" s="19"/>
      <c r="E53" s="19"/>
      <c r="F53" s="19"/>
      <c r="G53" s="19"/>
      <c r="H53" s="19"/>
      <c r="I53" s="19"/>
      <c r="J53" s="20">
        <v>63129503.277999997</v>
      </c>
      <c r="K53" s="21"/>
      <c r="L53" s="19"/>
    </row>
    <row r="54" spans="1:12" ht="54.75" thickTop="1" x14ac:dyDescent="0.3">
      <c r="A54" s="6">
        <v>69</v>
      </c>
      <c r="B54" s="7" t="s">
        <v>171</v>
      </c>
      <c r="C54" s="6" t="s">
        <v>404</v>
      </c>
      <c r="D54" s="6" t="s">
        <v>309</v>
      </c>
      <c r="E54" s="8" t="s">
        <v>405</v>
      </c>
      <c r="F54" s="8" t="s">
        <v>406</v>
      </c>
      <c r="G54" s="8" t="s">
        <v>407</v>
      </c>
      <c r="H54" s="9">
        <v>112</v>
      </c>
      <c r="I54" s="7" t="s">
        <v>319</v>
      </c>
      <c r="J54" s="9">
        <v>2109.9679999999998</v>
      </c>
      <c r="K54" s="10">
        <v>44754</v>
      </c>
      <c r="L54" s="8"/>
    </row>
    <row r="55" spans="1:12" ht="54" x14ac:dyDescent="0.3">
      <c r="A55" s="11">
        <v>70</v>
      </c>
      <c r="B55" s="12" t="s">
        <v>171</v>
      </c>
      <c r="C55" s="11" t="s">
        <v>404</v>
      </c>
      <c r="D55" s="11" t="s">
        <v>309</v>
      </c>
      <c r="E55" s="13" t="s">
        <v>405</v>
      </c>
      <c r="F55" s="13" t="s">
        <v>408</v>
      </c>
      <c r="G55" s="13" t="s">
        <v>407</v>
      </c>
      <c r="H55" s="14">
        <v>157</v>
      </c>
      <c r="I55" s="12" t="s">
        <v>319</v>
      </c>
      <c r="J55" s="14">
        <v>2957.723</v>
      </c>
      <c r="K55" s="15">
        <v>44754</v>
      </c>
      <c r="L55" s="13"/>
    </row>
    <row r="56" spans="1:12" ht="27" x14ac:dyDescent="0.3">
      <c r="A56" s="6">
        <v>71</v>
      </c>
      <c r="B56" s="7" t="s">
        <v>38</v>
      </c>
      <c r="C56" s="6" t="s">
        <v>404</v>
      </c>
      <c r="D56" s="6" t="s">
        <v>309</v>
      </c>
      <c r="E56" s="8" t="s">
        <v>409</v>
      </c>
      <c r="F56" s="8" t="s">
        <v>410</v>
      </c>
      <c r="G56" s="8" t="s">
        <v>411</v>
      </c>
      <c r="H56" s="9">
        <v>2399</v>
      </c>
      <c r="I56" s="7" t="s">
        <v>319</v>
      </c>
      <c r="J56" s="9">
        <v>45194.760999999999</v>
      </c>
      <c r="K56" s="10">
        <v>44630</v>
      </c>
      <c r="L56" s="8" t="s">
        <v>412</v>
      </c>
    </row>
    <row r="57" spans="1:12" ht="54" x14ac:dyDescent="0.3">
      <c r="A57" s="11">
        <v>72</v>
      </c>
      <c r="B57" s="12" t="s">
        <v>38</v>
      </c>
      <c r="C57" s="11" t="s">
        <v>404</v>
      </c>
      <c r="D57" s="11" t="s">
        <v>309</v>
      </c>
      <c r="E57" s="13" t="s">
        <v>359</v>
      </c>
      <c r="F57" s="13" t="s">
        <v>410</v>
      </c>
      <c r="G57" s="13" t="s">
        <v>359</v>
      </c>
      <c r="H57" s="14">
        <v>1361</v>
      </c>
      <c r="I57" s="12" t="s">
        <v>319</v>
      </c>
      <c r="J57" s="14">
        <v>25639.878999999997</v>
      </c>
      <c r="K57" s="15">
        <v>44699</v>
      </c>
      <c r="L57" s="13" t="s">
        <v>413</v>
      </c>
    </row>
    <row r="58" spans="1:12" ht="40.5" x14ac:dyDescent="0.3">
      <c r="A58" s="6">
        <v>73</v>
      </c>
      <c r="B58" s="7" t="s">
        <v>38</v>
      </c>
      <c r="C58" s="6" t="s">
        <v>404</v>
      </c>
      <c r="D58" s="6" t="s">
        <v>309</v>
      </c>
      <c r="E58" s="8" t="s">
        <v>359</v>
      </c>
      <c r="F58" s="8" t="s">
        <v>410</v>
      </c>
      <c r="G58" s="8" t="s">
        <v>359</v>
      </c>
      <c r="H58" s="9">
        <v>379</v>
      </c>
      <c r="I58" s="7" t="s">
        <v>319</v>
      </c>
      <c r="J58" s="9">
        <v>7139.9809999999998</v>
      </c>
      <c r="K58" s="10">
        <v>44740</v>
      </c>
      <c r="L58" s="8" t="s">
        <v>414</v>
      </c>
    </row>
    <row r="59" spans="1:12" ht="27" x14ac:dyDescent="0.3">
      <c r="A59" s="11">
        <v>74</v>
      </c>
      <c r="B59" s="12" t="s">
        <v>173</v>
      </c>
      <c r="C59" s="11" t="s">
        <v>404</v>
      </c>
      <c r="D59" s="11" t="s">
        <v>309</v>
      </c>
      <c r="E59" s="13" t="s">
        <v>321</v>
      </c>
      <c r="F59" s="13" t="s">
        <v>410</v>
      </c>
      <c r="G59" s="13" t="s">
        <v>321</v>
      </c>
      <c r="H59" s="14">
        <v>1375</v>
      </c>
      <c r="I59" s="12" t="s">
        <v>319</v>
      </c>
      <c r="J59" s="14">
        <v>25903.624999999996</v>
      </c>
      <c r="K59" s="15">
        <v>44741</v>
      </c>
      <c r="L59" s="13" t="s">
        <v>415</v>
      </c>
    </row>
    <row r="60" spans="1:12" x14ac:dyDescent="0.3">
      <c r="A60" s="6">
        <v>75</v>
      </c>
      <c r="B60" s="7" t="s">
        <v>89</v>
      </c>
      <c r="C60" s="6" t="s">
        <v>404</v>
      </c>
      <c r="D60" s="6" t="s">
        <v>309</v>
      </c>
      <c r="E60" s="8" t="s">
        <v>416</v>
      </c>
      <c r="F60" s="8" t="s">
        <v>417</v>
      </c>
      <c r="G60" s="8" t="s">
        <v>91</v>
      </c>
      <c r="H60" s="9">
        <v>83175</v>
      </c>
      <c r="I60" s="7" t="s">
        <v>459</v>
      </c>
      <c r="J60" s="9">
        <v>83175</v>
      </c>
      <c r="K60" s="10">
        <v>44580</v>
      </c>
      <c r="L60" s="8"/>
    </row>
    <row r="61" spans="1:12" ht="27" x14ac:dyDescent="0.3">
      <c r="A61" s="11">
        <v>76</v>
      </c>
      <c r="B61" s="12" t="s">
        <v>89</v>
      </c>
      <c r="C61" s="11" t="s">
        <v>404</v>
      </c>
      <c r="D61" s="11" t="s">
        <v>309</v>
      </c>
      <c r="E61" s="13" t="s">
        <v>416</v>
      </c>
      <c r="F61" s="13" t="s">
        <v>418</v>
      </c>
      <c r="G61" s="13" t="s">
        <v>91</v>
      </c>
      <c r="H61" s="14">
        <v>29085</v>
      </c>
      <c r="I61" s="12" t="s">
        <v>459</v>
      </c>
      <c r="J61" s="14">
        <v>29085</v>
      </c>
      <c r="K61" s="15">
        <v>44637</v>
      </c>
      <c r="L61" s="13"/>
    </row>
    <row r="62" spans="1:12" ht="40.5" x14ac:dyDescent="0.3">
      <c r="A62" s="6">
        <v>77</v>
      </c>
      <c r="B62" s="7" t="s">
        <v>89</v>
      </c>
      <c r="C62" s="6" t="s">
        <v>404</v>
      </c>
      <c r="D62" s="6" t="s">
        <v>309</v>
      </c>
      <c r="E62" s="8" t="s">
        <v>416</v>
      </c>
      <c r="F62" s="8" t="s">
        <v>419</v>
      </c>
      <c r="G62" s="8" t="s">
        <v>91</v>
      </c>
      <c r="H62" s="9">
        <v>90000</v>
      </c>
      <c r="I62" s="7" t="s">
        <v>459</v>
      </c>
      <c r="J62" s="9">
        <v>90000</v>
      </c>
      <c r="K62" s="10">
        <v>44889</v>
      </c>
      <c r="L62" s="8"/>
    </row>
    <row r="63" spans="1:12" x14ac:dyDescent="0.3">
      <c r="A63" s="11">
        <v>78</v>
      </c>
      <c r="B63" s="12" t="s">
        <v>89</v>
      </c>
      <c r="C63" s="11" t="s">
        <v>404</v>
      </c>
      <c r="D63" s="11" t="s">
        <v>309</v>
      </c>
      <c r="E63" s="13" t="s">
        <v>416</v>
      </c>
      <c r="F63" s="13" t="s">
        <v>420</v>
      </c>
      <c r="G63" s="13" t="s">
        <v>91</v>
      </c>
      <c r="H63" s="14">
        <v>156730</v>
      </c>
      <c r="I63" s="12" t="s">
        <v>459</v>
      </c>
      <c r="J63" s="14">
        <v>156730</v>
      </c>
      <c r="K63" s="15">
        <v>44643</v>
      </c>
      <c r="L63" s="13"/>
    </row>
    <row r="64" spans="1:12" ht="27" x14ac:dyDescent="0.3">
      <c r="A64" s="6">
        <v>79</v>
      </c>
      <c r="B64" s="7" t="s">
        <v>89</v>
      </c>
      <c r="C64" s="6" t="s">
        <v>404</v>
      </c>
      <c r="D64" s="6" t="s">
        <v>309</v>
      </c>
      <c r="E64" s="8" t="s">
        <v>416</v>
      </c>
      <c r="F64" s="8" t="s">
        <v>421</v>
      </c>
      <c r="G64" s="8" t="s">
        <v>91</v>
      </c>
      <c r="H64" s="9">
        <v>198614</v>
      </c>
      <c r="I64" s="7" t="s">
        <v>459</v>
      </c>
      <c r="J64" s="9">
        <v>198614</v>
      </c>
      <c r="K64" s="10">
        <v>44811</v>
      </c>
      <c r="L64" s="8"/>
    </row>
    <row r="65" spans="1:12" ht="40.5" x14ac:dyDescent="0.3">
      <c r="A65" s="11">
        <v>80</v>
      </c>
      <c r="B65" s="12" t="s">
        <v>89</v>
      </c>
      <c r="C65" s="11" t="s">
        <v>404</v>
      </c>
      <c r="D65" s="11" t="s">
        <v>309</v>
      </c>
      <c r="E65" s="13" t="s">
        <v>416</v>
      </c>
      <c r="F65" s="13" t="s">
        <v>422</v>
      </c>
      <c r="G65" s="13" t="s">
        <v>91</v>
      </c>
      <c r="H65" s="14">
        <v>108800</v>
      </c>
      <c r="I65" s="12" t="s">
        <v>459</v>
      </c>
      <c r="J65" s="14">
        <v>108800</v>
      </c>
      <c r="K65" s="15">
        <v>44839</v>
      </c>
      <c r="L65" s="13"/>
    </row>
    <row r="66" spans="1:12" ht="27" x14ac:dyDescent="0.3">
      <c r="A66" s="6">
        <v>81</v>
      </c>
      <c r="B66" s="7" t="s">
        <v>174</v>
      </c>
      <c r="C66" s="6" t="s">
        <v>404</v>
      </c>
      <c r="D66" s="6" t="s">
        <v>309</v>
      </c>
      <c r="E66" s="8" t="s">
        <v>423</v>
      </c>
      <c r="F66" s="8" t="s">
        <v>424</v>
      </c>
      <c r="G66" s="8" t="s">
        <v>425</v>
      </c>
      <c r="H66" s="9">
        <v>78375</v>
      </c>
      <c r="I66" s="7" t="s">
        <v>459</v>
      </c>
      <c r="J66" s="9">
        <v>78375</v>
      </c>
      <c r="K66" s="10" t="s">
        <v>426</v>
      </c>
      <c r="L66" s="8"/>
    </row>
    <row r="67" spans="1:12" x14ac:dyDescent="0.3">
      <c r="A67" s="11">
        <v>82</v>
      </c>
      <c r="B67" s="12" t="s">
        <v>174</v>
      </c>
      <c r="C67" s="11" t="s">
        <v>404</v>
      </c>
      <c r="D67" s="11" t="s">
        <v>309</v>
      </c>
      <c r="E67" s="13" t="s">
        <v>423</v>
      </c>
      <c r="F67" s="13" t="s">
        <v>427</v>
      </c>
      <c r="G67" s="13" t="s">
        <v>138</v>
      </c>
      <c r="H67" s="14">
        <v>150000</v>
      </c>
      <c r="I67" s="12" t="s">
        <v>459</v>
      </c>
      <c r="J67" s="14">
        <v>150000</v>
      </c>
      <c r="K67" s="15">
        <v>44911</v>
      </c>
      <c r="L67" s="13"/>
    </row>
    <row r="68" spans="1:12" ht="27" x14ac:dyDescent="0.3">
      <c r="A68" s="6">
        <v>83</v>
      </c>
      <c r="B68" s="7" t="s">
        <v>174</v>
      </c>
      <c r="C68" s="6" t="s">
        <v>404</v>
      </c>
      <c r="D68" s="6" t="s">
        <v>309</v>
      </c>
      <c r="E68" s="8" t="s">
        <v>423</v>
      </c>
      <c r="F68" s="8" t="s">
        <v>428</v>
      </c>
      <c r="G68" s="8" t="s">
        <v>425</v>
      </c>
      <c r="H68" s="9">
        <v>205600</v>
      </c>
      <c r="I68" s="7" t="s">
        <v>459</v>
      </c>
      <c r="J68" s="9">
        <v>205600</v>
      </c>
      <c r="K68" s="10" t="s">
        <v>426</v>
      </c>
      <c r="L68" s="8"/>
    </row>
    <row r="69" spans="1:12" ht="27" x14ac:dyDescent="0.3">
      <c r="A69" s="11">
        <v>84</v>
      </c>
      <c r="B69" s="12" t="s">
        <v>174</v>
      </c>
      <c r="C69" s="11" t="s">
        <v>404</v>
      </c>
      <c r="D69" s="11" t="s">
        <v>309</v>
      </c>
      <c r="E69" s="13" t="s">
        <v>423</v>
      </c>
      <c r="F69" s="13" t="s">
        <v>429</v>
      </c>
      <c r="G69" s="13" t="s">
        <v>425</v>
      </c>
      <c r="H69" s="14">
        <v>5000</v>
      </c>
      <c r="I69" s="12" t="s">
        <v>459</v>
      </c>
      <c r="J69" s="14">
        <v>5000</v>
      </c>
      <c r="K69" s="15">
        <v>44644</v>
      </c>
      <c r="L69" s="13"/>
    </row>
    <row r="70" spans="1:12" ht="40.5" x14ac:dyDescent="0.3">
      <c r="A70" s="6">
        <v>85</v>
      </c>
      <c r="B70" s="7" t="s">
        <v>174</v>
      </c>
      <c r="C70" s="6" t="s">
        <v>404</v>
      </c>
      <c r="D70" s="6" t="s">
        <v>309</v>
      </c>
      <c r="E70" s="8" t="s">
        <v>430</v>
      </c>
      <c r="F70" s="8" t="s">
        <v>431</v>
      </c>
      <c r="G70" s="8" t="s">
        <v>425</v>
      </c>
      <c r="H70" s="9">
        <v>76390</v>
      </c>
      <c r="I70" s="7" t="s">
        <v>459</v>
      </c>
      <c r="J70" s="9">
        <v>76390</v>
      </c>
      <c r="K70" s="10" t="s">
        <v>426</v>
      </c>
      <c r="L70" s="8"/>
    </row>
    <row r="71" spans="1:12" ht="27" x14ac:dyDescent="0.3">
      <c r="A71" s="11">
        <v>86</v>
      </c>
      <c r="B71" s="12" t="s">
        <v>174</v>
      </c>
      <c r="C71" s="11" t="s">
        <v>404</v>
      </c>
      <c r="D71" s="11" t="s">
        <v>309</v>
      </c>
      <c r="E71" s="13" t="s">
        <v>432</v>
      </c>
      <c r="F71" s="13" t="s">
        <v>433</v>
      </c>
      <c r="G71" s="13" t="s">
        <v>425</v>
      </c>
      <c r="H71" s="14">
        <v>37450</v>
      </c>
      <c r="I71" s="12" t="s">
        <v>459</v>
      </c>
      <c r="J71" s="14">
        <v>37450</v>
      </c>
      <c r="K71" s="15">
        <v>44659</v>
      </c>
      <c r="L71" s="13"/>
    </row>
    <row r="72" spans="1:12" x14ac:dyDescent="0.3">
      <c r="A72" s="6">
        <v>87</v>
      </c>
      <c r="B72" s="7" t="s">
        <v>174</v>
      </c>
      <c r="C72" s="6" t="s">
        <v>404</v>
      </c>
      <c r="D72" s="6" t="s">
        <v>309</v>
      </c>
      <c r="E72" s="8" t="s">
        <v>434</v>
      </c>
      <c r="F72" s="8" t="s">
        <v>435</v>
      </c>
      <c r="G72" s="8" t="s">
        <v>30</v>
      </c>
      <c r="H72" s="9">
        <v>1522085</v>
      </c>
      <c r="I72" s="7" t="s">
        <v>459</v>
      </c>
      <c r="J72" s="9">
        <v>1522085</v>
      </c>
      <c r="K72" s="10" t="s">
        <v>436</v>
      </c>
      <c r="L72" s="8"/>
    </row>
    <row r="73" spans="1:12" ht="27.75" thickBot="1" x14ac:dyDescent="0.35">
      <c r="A73" s="11">
        <v>88</v>
      </c>
      <c r="B73" s="12" t="s">
        <v>174</v>
      </c>
      <c r="C73" s="11" t="s">
        <v>404</v>
      </c>
      <c r="D73" s="11" t="s">
        <v>309</v>
      </c>
      <c r="E73" s="13" t="s">
        <v>435</v>
      </c>
      <c r="F73" s="13" t="s">
        <v>435</v>
      </c>
      <c r="G73" s="13" t="s">
        <v>30</v>
      </c>
      <c r="H73" s="14">
        <v>268300</v>
      </c>
      <c r="I73" s="12" t="s">
        <v>459</v>
      </c>
      <c r="J73" s="14">
        <v>268300</v>
      </c>
      <c r="K73" s="15" t="s">
        <v>436</v>
      </c>
      <c r="L73" s="13"/>
    </row>
    <row r="74" spans="1:12" ht="15" thickTop="1" thickBot="1" x14ac:dyDescent="0.35">
      <c r="A74" s="16"/>
      <c r="B74" s="16" t="s">
        <v>437</v>
      </c>
      <c r="C74" s="16"/>
      <c r="D74" s="16"/>
      <c r="E74" s="16"/>
      <c r="F74" s="16"/>
      <c r="G74" s="16"/>
      <c r="H74" s="16"/>
      <c r="I74" s="16"/>
      <c r="J74" s="17">
        <v>3118549.9369999999</v>
      </c>
      <c r="K74" s="18"/>
      <c r="L74" s="16"/>
    </row>
    <row r="75" spans="1:12" ht="14.25" thickTop="1" x14ac:dyDescent="0.3">
      <c r="A75" s="6">
        <v>89</v>
      </c>
      <c r="B75" s="7" t="s">
        <v>170</v>
      </c>
      <c r="C75" s="6" t="s">
        <v>404</v>
      </c>
      <c r="D75" s="6" t="s">
        <v>356</v>
      </c>
      <c r="E75" s="8" t="s">
        <v>310</v>
      </c>
      <c r="F75" s="8" t="s">
        <v>438</v>
      </c>
      <c r="G75" s="8" t="s">
        <v>310</v>
      </c>
      <c r="H75" s="9">
        <v>25000</v>
      </c>
      <c r="I75" s="7" t="s">
        <v>459</v>
      </c>
      <c r="J75" s="9">
        <v>25000</v>
      </c>
      <c r="K75" s="10"/>
      <c r="L75" s="8" t="s">
        <v>439</v>
      </c>
    </row>
    <row r="76" spans="1:12" ht="40.5" x14ac:dyDescent="0.3">
      <c r="A76" s="11">
        <v>90</v>
      </c>
      <c r="B76" s="12" t="s">
        <v>171</v>
      </c>
      <c r="C76" s="11" t="s">
        <v>404</v>
      </c>
      <c r="D76" s="11" t="s">
        <v>356</v>
      </c>
      <c r="E76" s="13" t="s">
        <v>440</v>
      </c>
      <c r="F76" s="13" t="s">
        <v>441</v>
      </c>
      <c r="G76" s="13" t="s">
        <v>442</v>
      </c>
      <c r="H76" s="14">
        <v>4460</v>
      </c>
      <c r="I76" s="12" t="s">
        <v>319</v>
      </c>
      <c r="J76" s="14">
        <v>84021.939999999988</v>
      </c>
      <c r="K76" s="15"/>
      <c r="L76" s="13" t="s">
        <v>443</v>
      </c>
    </row>
    <row r="77" spans="1:12" ht="27" x14ac:dyDescent="0.3">
      <c r="A77" s="6">
        <v>91</v>
      </c>
      <c r="B77" s="7" t="s">
        <v>171</v>
      </c>
      <c r="C77" s="6" t="s">
        <v>404</v>
      </c>
      <c r="D77" s="6" t="s">
        <v>356</v>
      </c>
      <c r="E77" s="8" t="s">
        <v>444</v>
      </c>
      <c r="F77" s="8" t="s">
        <v>445</v>
      </c>
      <c r="G77" s="8" t="s">
        <v>444</v>
      </c>
      <c r="H77" s="9">
        <v>194281</v>
      </c>
      <c r="I77" s="7" t="s">
        <v>319</v>
      </c>
      <c r="J77" s="9">
        <v>3660059.7589999996</v>
      </c>
      <c r="K77" s="10"/>
      <c r="L77" s="8" t="s">
        <v>446</v>
      </c>
    </row>
    <row r="78" spans="1:12" ht="27" x14ac:dyDescent="0.3">
      <c r="A78" s="11">
        <v>92</v>
      </c>
      <c r="B78" s="12" t="s">
        <v>173</v>
      </c>
      <c r="C78" s="11" t="s">
        <v>404</v>
      </c>
      <c r="D78" s="11" t="s">
        <v>356</v>
      </c>
      <c r="E78" s="13" t="s">
        <v>321</v>
      </c>
      <c r="F78" s="13" t="s">
        <v>410</v>
      </c>
      <c r="G78" s="13" t="s">
        <v>321</v>
      </c>
      <c r="H78" s="14">
        <v>8363.02</v>
      </c>
      <c r="I78" s="12" t="s">
        <v>319</v>
      </c>
      <c r="J78" s="14">
        <v>157550.93377999999</v>
      </c>
      <c r="K78" s="15">
        <v>44741</v>
      </c>
      <c r="L78" s="13" t="s">
        <v>447</v>
      </c>
    </row>
    <row r="79" spans="1:12" x14ac:dyDescent="0.3">
      <c r="A79" s="6">
        <v>93</v>
      </c>
      <c r="B79" s="7" t="s">
        <v>173</v>
      </c>
      <c r="C79" s="6" t="s">
        <v>404</v>
      </c>
      <c r="D79" s="6" t="s">
        <v>356</v>
      </c>
      <c r="E79" s="8" t="s">
        <v>321</v>
      </c>
      <c r="F79" s="8" t="s">
        <v>410</v>
      </c>
      <c r="G79" s="8" t="s">
        <v>321</v>
      </c>
      <c r="H79" s="9">
        <v>1143.1300000000001</v>
      </c>
      <c r="I79" s="7" t="s">
        <v>319</v>
      </c>
      <c r="J79" s="9">
        <v>21535.426070000001</v>
      </c>
      <c r="K79" s="10">
        <v>44876</v>
      </c>
      <c r="L79" s="8" t="s">
        <v>448</v>
      </c>
    </row>
    <row r="80" spans="1:12" ht="27" x14ac:dyDescent="0.3">
      <c r="A80" s="11">
        <v>94</v>
      </c>
      <c r="B80" s="12" t="s">
        <v>173</v>
      </c>
      <c r="C80" s="11" t="s">
        <v>404</v>
      </c>
      <c r="D80" s="11" t="s">
        <v>356</v>
      </c>
      <c r="E80" s="13" t="s">
        <v>321</v>
      </c>
      <c r="F80" s="13" t="s">
        <v>410</v>
      </c>
      <c r="G80" s="13" t="s">
        <v>321</v>
      </c>
      <c r="H80" s="14">
        <v>1284.8599999999999</v>
      </c>
      <c r="I80" s="12" t="s">
        <v>319</v>
      </c>
      <c r="J80" s="14">
        <v>24205.477539999996</v>
      </c>
      <c r="K80" s="15">
        <v>44832</v>
      </c>
      <c r="L80" s="13" t="s">
        <v>415</v>
      </c>
    </row>
    <row r="81" spans="1:12" ht="27" x14ac:dyDescent="0.3">
      <c r="A81" s="6">
        <v>95</v>
      </c>
      <c r="B81" s="7" t="s">
        <v>52</v>
      </c>
      <c r="C81" s="6" t="s">
        <v>404</v>
      </c>
      <c r="D81" s="6" t="s">
        <v>356</v>
      </c>
      <c r="E81" s="8" t="s">
        <v>343</v>
      </c>
      <c r="F81" s="8" t="s">
        <v>449</v>
      </c>
      <c r="G81" s="8" t="s">
        <v>450</v>
      </c>
      <c r="H81" s="9">
        <v>128625</v>
      </c>
      <c r="I81" s="7" t="s">
        <v>313</v>
      </c>
      <c r="J81" s="9">
        <v>128625</v>
      </c>
      <c r="K81" s="10"/>
      <c r="L81" s="8" t="s">
        <v>451</v>
      </c>
    </row>
    <row r="82" spans="1:12" ht="27" x14ac:dyDescent="0.3">
      <c r="A82" s="11">
        <v>96</v>
      </c>
      <c r="B82" s="12" t="s">
        <v>345</v>
      </c>
      <c r="C82" s="11" t="s">
        <v>404</v>
      </c>
      <c r="D82" s="11" t="s">
        <v>356</v>
      </c>
      <c r="E82" s="13"/>
      <c r="F82" s="13"/>
      <c r="G82" s="13"/>
      <c r="H82" s="14">
        <v>459926</v>
      </c>
      <c r="I82" s="12" t="s">
        <v>313</v>
      </c>
      <c r="J82" s="14">
        <v>459926</v>
      </c>
      <c r="K82" s="15"/>
      <c r="L82" s="13" t="s">
        <v>452</v>
      </c>
    </row>
    <row r="83" spans="1:12" ht="27" x14ac:dyDescent="0.3">
      <c r="A83" s="6">
        <v>97</v>
      </c>
      <c r="B83" s="7" t="s">
        <v>345</v>
      </c>
      <c r="C83" s="6" t="s">
        <v>404</v>
      </c>
      <c r="D83" s="6" t="s">
        <v>356</v>
      </c>
      <c r="E83" s="8"/>
      <c r="F83" s="8"/>
      <c r="G83" s="8"/>
      <c r="H83" s="9">
        <v>1728309</v>
      </c>
      <c r="I83" s="7" t="s">
        <v>313</v>
      </c>
      <c r="J83" s="9">
        <v>1728309</v>
      </c>
      <c r="K83" s="10"/>
      <c r="L83" s="8" t="s">
        <v>453</v>
      </c>
    </row>
    <row r="84" spans="1:12" ht="27.75" thickBot="1" x14ac:dyDescent="0.35">
      <c r="A84" s="11">
        <v>98</v>
      </c>
      <c r="B84" s="12" t="s">
        <v>175</v>
      </c>
      <c r="C84" s="11" t="s">
        <v>404</v>
      </c>
      <c r="D84" s="11" t="s">
        <v>356</v>
      </c>
      <c r="E84" s="13" t="s">
        <v>343</v>
      </c>
      <c r="F84" s="13" t="s">
        <v>449</v>
      </c>
      <c r="G84" s="13" t="s">
        <v>450</v>
      </c>
      <c r="H84" s="14">
        <v>300000</v>
      </c>
      <c r="I84" s="12" t="s">
        <v>313</v>
      </c>
      <c r="J84" s="14">
        <v>300000</v>
      </c>
      <c r="K84" s="15"/>
      <c r="L84" s="13" t="s">
        <v>451</v>
      </c>
    </row>
    <row r="85" spans="1:12" ht="15" thickTop="1" thickBot="1" x14ac:dyDescent="0.35">
      <c r="A85" s="16"/>
      <c r="B85" s="16" t="s">
        <v>454</v>
      </c>
      <c r="C85" s="16"/>
      <c r="D85" s="16"/>
      <c r="E85" s="16"/>
      <c r="F85" s="16"/>
      <c r="G85" s="16"/>
      <c r="H85" s="16"/>
      <c r="I85" s="16"/>
      <c r="J85" s="17">
        <v>6589233.5363899991</v>
      </c>
      <c r="K85" s="18"/>
      <c r="L85" s="16"/>
    </row>
    <row r="86" spans="1:12" s="22" customFormat="1" ht="15" thickTop="1" thickBot="1" x14ac:dyDescent="0.35">
      <c r="A86" s="19"/>
      <c r="B86" s="19" t="s">
        <v>455</v>
      </c>
      <c r="C86" s="19"/>
      <c r="D86" s="19"/>
      <c r="E86" s="19"/>
      <c r="F86" s="19"/>
      <c r="G86" s="19"/>
      <c r="H86" s="19"/>
      <c r="I86" s="19"/>
      <c r="J86" s="20">
        <v>9707783.4733899981</v>
      </c>
      <c r="K86" s="21"/>
      <c r="L86" s="19"/>
    </row>
    <row r="87" spans="1:12" s="22" customFormat="1" ht="15" thickTop="1" thickBot="1" x14ac:dyDescent="0.35">
      <c r="A87" s="19"/>
      <c r="B87" s="19" t="s">
        <v>456</v>
      </c>
      <c r="C87" s="19"/>
      <c r="D87" s="19"/>
      <c r="E87" s="19"/>
      <c r="F87" s="19"/>
      <c r="G87" s="19"/>
      <c r="H87" s="19"/>
      <c r="I87" s="19"/>
      <c r="J87" s="20">
        <v>72837286.751389995</v>
      </c>
      <c r="K87" s="21"/>
      <c r="L87" s="19"/>
    </row>
    <row r="88" spans="1:12" ht="14.25" thickTop="1" x14ac:dyDescent="0.3"/>
    <row r="89" spans="1:12" ht="18" x14ac:dyDescent="0.35">
      <c r="A89" s="23">
        <v>2023</v>
      </c>
    </row>
    <row r="91" spans="1:12" ht="27.75" thickBot="1" x14ac:dyDescent="0.35">
      <c r="A91" s="4"/>
      <c r="B91" s="4" t="s">
        <v>26</v>
      </c>
      <c r="C91" s="4" t="s">
        <v>300</v>
      </c>
      <c r="D91" s="4" t="s">
        <v>301</v>
      </c>
      <c r="E91" s="4" t="s">
        <v>302</v>
      </c>
      <c r="F91" s="4" t="s">
        <v>303</v>
      </c>
      <c r="G91" s="4" t="s">
        <v>304</v>
      </c>
      <c r="H91" s="4" t="s">
        <v>305</v>
      </c>
      <c r="I91" s="4" t="s">
        <v>306</v>
      </c>
      <c r="J91" s="4" t="s">
        <v>307</v>
      </c>
      <c r="K91" s="5" t="s">
        <v>94</v>
      </c>
      <c r="L91" s="4" t="s">
        <v>1</v>
      </c>
    </row>
    <row r="92" spans="1:12" ht="14.25" thickTop="1" x14ac:dyDescent="0.3">
      <c r="A92" s="6">
        <v>1</v>
      </c>
      <c r="B92" s="7" t="s">
        <v>171</v>
      </c>
      <c r="C92" s="6" t="s">
        <v>308</v>
      </c>
      <c r="D92" s="6" t="s">
        <v>309</v>
      </c>
      <c r="E92" s="8"/>
      <c r="F92" s="8"/>
      <c r="G92" s="8"/>
      <c r="H92" s="9">
        <v>234798.19</v>
      </c>
      <c r="I92" s="7" t="s">
        <v>319</v>
      </c>
      <c r="J92" s="9">
        <v>5351050.7500999998</v>
      </c>
      <c r="K92" s="10">
        <v>2023</v>
      </c>
      <c r="L92" s="8"/>
    </row>
    <row r="93" spans="1:12" ht="27" x14ac:dyDescent="0.3">
      <c r="A93" s="11">
        <v>2</v>
      </c>
      <c r="B93" s="12" t="s">
        <v>80</v>
      </c>
      <c r="C93" s="11" t="s">
        <v>308</v>
      </c>
      <c r="D93" s="11" t="s">
        <v>309</v>
      </c>
      <c r="E93" s="13"/>
      <c r="F93" s="13" t="s">
        <v>457</v>
      </c>
      <c r="G93" s="13" t="s">
        <v>458</v>
      </c>
      <c r="H93" s="14">
        <v>1536576</v>
      </c>
      <c r="I93" s="12" t="s">
        <v>459</v>
      </c>
      <c r="J93" s="14">
        <v>1536576</v>
      </c>
      <c r="K93" s="15"/>
      <c r="L93" s="13"/>
    </row>
    <row r="94" spans="1:12" x14ac:dyDescent="0.3">
      <c r="A94" s="6">
        <v>3</v>
      </c>
      <c r="B94" s="7" t="s">
        <v>172</v>
      </c>
      <c r="C94" s="6" t="s">
        <v>308</v>
      </c>
      <c r="D94" s="6" t="s">
        <v>309</v>
      </c>
      <c r="E94" s="8"/>
      <c r="F94" s="8" t="s">
        <v>457</v>
      </c>
      <c r="G94" s="8"/>
      <c r="H94" s="9">
        <v>1150770</v>
      </c>
      <c r="I94" s="7" t="s">
        <v>459</v>
      </c>
      <c r="J94" s="9">
        <v>1150770</v>
      </c>
      <c r="K94" s="10"/>
      <c r="L94" s="8"/>
    </row>
    <row r="95" spans="1:12" ht="121.5" x14ac:dyDescent="0.3">
      <c r="A95" s="11">
        <v>4</v>
      </c>
      <c r="B95" s="12" t="s">
        <v>38</v>
      </c>
      <c r="C95" s="11" t="s">
        <v>308</v>
      </c>
      <c r="D95" s="11" t="s">
        <v>309</v>
      </c>
      <c r="E95" s="13" t="s">
        <v>460</v>
      </c>
      <c r="F95" s="13" t="s">
        <v>358</v>
      </c>
      <c r="G95" s="13" t="s">
        <v>460</v>
      </c>
      <c r="H95" s="14">
        <v>3989</v>
      </c>
      <c r="I95" s="12" t="s">
        <v>319</v>
      </c>
      <c r="J95" s="14">
        <v>90909.31</v>
      </c>
      <c r="K95" s="15" t="s">
        <v>461</v>
      </c>
      <c r="L95" s="13" t="s">
        <v>462</v>
      </c>
    </row>
    <row r="96" spans="1:12" ht="40.5" x14ac:dyDescent="0.3">
      <c r="A96" s="6">
        <v>5</v>
      </c>
      <c r="B96" s="7" t="s">
        <v>38</v>
      </c>
      <c r="C96" s="6" t="s">
        <v>308</v>
      </c>
      <c r="D96" s="6" t="s">
        <v>309</v>
      </c>
      <c r="E96" s="8" t="s">
        <v>317</v>
      </c>
      <c r="F96" s="8" t="s">
        <v>318</v>
      </c>
      <c r="G96" s="8" t="s">
        <v>317</v>
      </c>
      <c r="H96" s="9">
        <v>20350</v>
      </c>
      <c r="I96" s="7" t="s">
        <v>319</v>
      </c>
      <c r="J96" s="9">
        <v>463776.5</v>
      </c>
      <c r="K96" s="10">
        <v>45261</v>
      </c>
      <c r="L96" s="8" t="s">
        <v>463</v>
      </c>
    </row>
    <row r="97" spans="1:12" x14ac:dyDescent="0.3">
      <c r="A97" s="11">
        <v>6</v>
      </c>
      <c r="B97" s="12" t="s">
        <v>333</v>
      </c>
      <c r="C97" s="11" t="s">
        <v>308</v>
      </c>
      <c r="D97" s="11" t="s">
        <v>309</v>
      </c>
      <c r="E97" s="13" t="s">
        <v>359</v>
      </c>
      <c r="F97" s="13" t="s">
        <v>318</v>
      </c>
      <c r="G97" s="13" t="s">
        <v>359</v>
      </c>
      <c r="H97" s="14">
        <v>16243</v>
      </c>
      <c r="I97" s="12" t="s">
        <v>319</v>
      </c>
      <c r="J97" s="14">
        <v>370177.97</v>
      </c>
      <c r="K97" s="15">
        <v>44994</v>
      </c>
      <c r="L97" s="13" t="s">
        <v>322</v>
      </c>
    </row>
    <row r="98" spans="1:12" x14ac:dyDescent="0.3">
      <c r="A98" s="6">
        <v>7</v>
      </c>
      <c r="B98" s="7" t="s">
        <v>464</v>
      </c>
      <c r="C98" s="6" t="s">
        <v>308</v>
      </c>
      <c r="D98" s="6" t="s">
        <v>309</v>
      </c>
      <c r="E98" s="8" t="s">
        <v>359</v>
      </c>
      <c r="F98" s="8" t="s">
        <v>318</v>
      </c>
      <c r="G98" s="8" t="s">
        <v>359</v>
      </c>
      <c r="H98" s="9">
        <v>13563</v>
      </c>
      <c r="I98" s="7" t="s">
        <v>319</v>
      </c>
      <c r="J98" s="9">
        <v>309100.76999999996</v>
      </c>
      <c r="K98" s="10">
        <v>44994</v>
      </c>
      <c r="L98" s="8" t="s">
        <v>322</v>
      </c>
    </row>
    <row r="99" spans="1:12" ht="27" x14ac:dyDescent="0.3">
      <c r="A99" s="11">
        <v>8</v>
      </c>
      <c r="B99" s="12" t="s">
        <v>335</v>
      </c>
      <c r="C99" s="11" t="s">
        <v>308</v>
      </c>
      <c r="D99" s="11" t="s">
        <v>309</v>
      </c>
      <c r="E99" s="13" t="s">
        <v>336</v>
      </c>
      <c r="F99" s="13" t="s">
        <v>318</v>
      </c>
      <c r="G99" s="13" t="s">
        <v>336</v>
      </c>
      <c r="H99" s="14">
        <v>11256</v>
      </c>
      <c r="I99" s="12" t="s">
        <v>319</v>
      </c>
      <c r="J99" s="14">
        <v>256524.24</v>
      </c>
      <c r="K99" s="15">
        <v>44994</v>
      </c>
      <c r="L99" s="13" t="s">
        <v>322</v>
      </c>
    </row>
    <row r="100" spans="1:12" ht="40.5" x14ac:dyDescent="0.3">
      <c r="A100" s="6">
        <v>21</v>
      </c>
      <c r="B100" s="7" t="s">
        <v>89</v>
      </c>
      <c r="C100" s="6" t="s">
        <v>308</v>
      </c>
      <c r="D100" s="6" t="s">
        <v>309</v>
      </c>
      <c r="E100" s="8" t="s">
        <v>349</v>
      </c>
      <c r="F100" s="8"/>
      <c r="G100" s="8"/>
      <c r="H100" s="9">
        <v>424651.02</v>
      </c>
      <c r="I100" s="7" t="s">
        <v>319</v>
      </c>
      <c r="J100" s="9">
        <v>9677796.7457999997</v>
      </c>
      <c r="K100" s="10"/>
      <c r="L100" s="8"/>
    </row>
    <row r="101" spans="1:12" ht="40.5" x14ac:dyDescent="0.3">
      <c r="A101" s="11">
        <v>22</v>
      </c>
      <c r="B101" s="12" t="s">
        <v>174</v>
      </c>
      <c r="C101" s="11" t="s">
        <v>308</v>
      </c>
      <c r="D101" s="11" t="s">
        <v>309</v>
      </c>
      <c r="E101" s="13" t="s">
        <v>349</v>
      </c>
      <c r="F101" s="13"/>
      <c r="G101" s="13"/>
      <c r="H101" s="14">
        <v>83127</v>
      </c>
      <c r="I101" s="12" t="s">
        <v>459</v>
      </c>
      <c r="J101" s="14">
        <v>83127</v>
      </c>
      <c r="K101" s="15"/>
      <c r="L101" s="13"/>
    </row>
    <row r="102" spans="1:12" ht="40.5" x14ac:dyDescent="0.3">
      <c r="A102" s="6">
        <v>23</v>
      </c>
      <c r="B102" s="7" t="s">
        <v>174</v>
      </c>
      <c r="C102" s="6" t="s">
        <v>308</v>
      </c>
      <c r="D102" s="6" t="s">
        <v>309</v>
      </c>
      <c r="E102" s="8" t="s">
        <v>465</v>
      </c>
      <c r="F102" s="8" t="s">
        <v>466</v>
      </c>
      <c r="G102" s="8" t="s">
        <v>30</v>
      </c>
      <c r="H102" s="9">
        <v>6000</v>
      </c>
      <c r="I102" s="7" t="s">
        <v>459</v>
      </c>
      <c r="J102" s="9">
        <v>6000</v>
      </c>
      <c r="K102" s="10">
        <v>44993</v>
      </c>
      <c r="L102" s="8"/>
    </row>
    <row r="103" spans="1:12" ht="27" x14ac:dyDescent="0.3">
      <c r="A103" s="11">
        <v>24</v>
      </c>
      <c r="B103" s="12" t="s">
        <v>174</v>
      </c>
      <c r="C103" s="11" t="s">
        <v>308</v>
      </c>
      <c r="D103" s="11" t="s">
        <v>309</v>
      </c>
      <c r="E103" s="13" t="s">
        <v>467</v>
      </c>
      <c r="F103" s="13" t="s">
        <v>466</v>
      </c>
      <c r="G103" s="13" t="s">
        <v>30</v>
      </c>
      <c r="H103" s="14">
        <v>23725</v>
      </c>
      <c r="I103" s="12" t="s">
        <v>459</v>
      </c>
      <c r="J103" s="14">
        <v>23725</v>
      </c>
      <c r="K103" s="15">
        <v>45239</v>
      </c>
      <c r="L103" s="13"/>
    </row>
    <row r="104" spans="1:12" ht="54" x14ac:dyDescent="0.3">
      <c r="A104" s="6">
        <v>25</v>
      </c>
      <c r="B104" s="7" t="s">
        <v>174</v>
      </c>
      <c r="C104" s="6" t="s">
        <v>308</v>
      </c>
      <c r="D104" s="6" t="s">
        <v>309</v>
      </c>
      <c r="E104" s="8" t="s">
        <v>468</v>
      </c>
      <c r="F104" s="8" t="s">
        <v>466</v>
      </c>
      <c r="G104" s="8" t="s">
        <v>30</v>
      </c>
      <c r="H104" s="9">
        <v>32710</v>
      </c>
      <c r="I104" s="7" t="s">
        <v>459</v>
      </c>
      <c r="J104" s="9">
        <v>32710</v>
      </c>
      <c r="K104" s="10" t="s">
        <v>469</v>
      </c>
      <c r="L104" s="8"/>
    </row>
    <row r="105" spans="1:12" ht="40.5" x14ac:dyDescent="0.3">
      <c r="A105" s="11">
        <v>26</v>
      </c>
      <c r="B105" s="12" t="s">
        <v>174</v>
      </c>
      <c r="C105" s="11" t="s">
        <v>308</v>
      </c>
      <c r="D105" s="11" t="s">
        <v>309</v>
      </c>
      <c r="E105" s="13" t="s">
        <v>470</v>
      </c>
      <c r="F105" s="13" t="s">
        <v>466</v>
      </c>
      <c r="G105" s="13" t="s">
        <v>30</v>
      </c>
      <c r="H105" s="14">
        <v>26540</v>
      </c>
      <c r="I105" s="12" t="s">
        <v>459</v>
      </c>
      <c r="J105" s="14">
        <v>26540</v>
      </c>
      <c r="K105" s="15" t="s">
        <v>471</v>
      </c>
      <c r="L105" s="13"/>
    </row>
    <row r="106" spans="1:12" ht="40.5" x14ac:dyDescent="0.3">
      <c r="A106" s="6">
        <v>27</v>
      </c>
      <c r="B106" s="7" t="s">
        <v>174</v>
      </c>
      <c r="C106" s="6" t="s">
        <v>308</v>
      </c>
      <c r="D106" s="6" t="s">
        <v>309</v>
      </c>
      <c r="E106" s="8" t="s">
        <v>472</v>
      </c>
      <c r="F106" s="8" t="s">
        <v>466</v>
      </c>
      <c r="G106" s="8" t="s">
        <v>30</v>
      </c>
      <c r="H106" s="9">
        <v>75333</v>
      </c>
      <c r="I106" s="7" t="s">
        <v>459</v>
      </c>
      <c r="J106" s="9">
        <v>75333</v>
      </c>
      <c r="K106" s="10" t="s">
        <v>473</v>
      </c>
      <c r="L106" s="8"/>
    </row>
    <row r="107" spans="1:12" ht="27" x14ac:dyDescent="0.3">
      <c r="A107" s="11">
        <v>28</v>
      </c>
      <c r="B107" s="12" t="s">
        <v>174</v>
      </c>
      <c r="C107" s="11" t="s">
        <v>308</v>
      </c>
      <c r="D107" s="11" t="s">
        <v>309</v>
      </c>
      <c r="E107" s="13" t="s">
        <v>474</v>
      </c>
      <c r="F107" s="13" t="s">
        <v>466</v>
      </c>
      <c r="G107" s="13" t="s">
        <v>30</v>
      </c>
      <c r="H107" s="14">
        <v>68695</v>
      </c>
      <c r="I107" s="12" t="s">
        <v>459</v>
      </c>
      <c r="J107" s="14">
        <v>68695</v>
      </c>
      <c r="K107" s="15">
        <v>45087</v>
      </c>
      <c r="L107" s="13"/>
    </row>
    <row r="108" spans="1:12" ht="27" x14ac:dyDescent="0.3">
      <c r="A108" s="6">
        <v>29</v>
      </c>
      <c r="B108" s="7" t="s">
        <v>174</v>
      </c>
      <c r="C108" s="6" t="s">
        <v>308</v>
      </c>
      <c r="D108" s="6" t="s">
        <v>309</v>
      </c>
      <c r="E108" s="8" t="s">
        <v>466</v>
      </c>
      <c r="F108" s="8" t="s">
        <v>466</v>
      </c>
      <c r="G108" s="8" t="s">
        <v>30</v>
      </c>
      <c r="H108" s="9">
        <v>25201</v>
      </c>
      <c r="I108" s="7" t="s">
        <v>459</v>
      </c>
      <c r="J108" s="9">
        <v>25201</v>
      </c>
      <c r="K108" s="10" t="s">
        <v>475</v>
      </c>
      <c r="L108" s="8"/>
    </row>
    <row r="109" spans="1:12" ht="27" x14ac:dyDescent="0.3">
      <c r="A109" s="11">
        <v>30</v>
      </c>
      <c r="B109" s="12" t="s">
        <v>345</v>
      </c>
      <c r="C109" s="11" t="s">
        <v>308</v>
      </c>
      <c r="D109" s="11" t="s">
        <v>309</v>
      </c>
      <c r="E109" s="13" t="s">
        <v>346</v>
      </c>
      <c r="F109" s="13" t="s">
        <v>347</v>
      </c>
      <c r="G109" s="13" t="s">
        <v>348</v>
      </c>
      <c r="H109" s="14">
        <v>20535792.5</v>
      </c>
      <c r="I109" s="12" t="s">
        <v>313</v>
      </c>
      <c r="J109" s="14">
        <v>20535792.5</v>
      </c>
      <c r="K109" s="15" t="s">
        <v>476</v>
      </c>
      <c r="L109" s="13"/>
    </row>
    <row r="110" spans="1:12" ht="54" x14ac:dyDescent="0.3">
      <c r="A110" s="6">
        <v>31</v>
      </c>
      <c r="B110" s="7" t="s">
        <v>345</v>
      </c>
      <c r="C110" s="6" t="s">
        <v>308</v>
      </c>
      <c r="D110" s="6" t="s">
        <v>309</v>
      </c>
      <c r="E110" s="8" t="s">
        <v>349</v>
      </c>
      <c r="F110" s="8" t="s">
        <v>353</v>
      </c>
      <c r="G110" s="8" t="s">
        <v>351</v>
      </c>
      <c r="H110" s="9">
        <v>1950390</v>
      </c>
      <c r="I110" s="7" t="s">
        <v>313</v>
      </c>
      <c r="J110" s="9">
        <v>1950390</v>
      </c>
      <c r="K110" s="10">
        <v>44958</v>
      </c>
      <c r="L110" s="8"/>
    </row>
    <row r="111" spans="1:12" ht="40.5" x14ac:dyDescent="0.3">
      <c r="A111" s="11">
        <v>32</v>
      </c>
      <c r="B111" s="12" t="s">
        <v>345</v>
      </c>
      <c r="C111" s="11" t="s">
        <v>308</v>
      </c>
      <c r="D111" s="11" t="s">
        <v>309</v>
      </c>
      <c r="E111" s="13" t="s">
        <v>352</v>
      </c>
      <c r="F111" s="13" t="s">
        <v>353</v>
      </c>
      <c r="G111" s="13" t="s">
        <v>354</v>
      </c>
      <c r="H111" s="14">
        <v>5707778.2699999996</v>
      </c>
      <c r="I111" s="12" t="s">
        <v>313</v>
      </c>
      <c r="J111" s="14">
        <v>5707778.2699999996</v>
      </c>
      <c r="K111" s="15">
        <v>45040</v>
      </c>
      <c r="L111" s="13"/>
    </row>
    <row r="112" spans="1:12" ht="27" x14ac:dyDescent="0.3">
      <c r="A112" s="6">
        <v>33</v>
      </c>
      <c r="B112" s="7" t="s">
        <v>345</v>
      </c>
      <c r="C112" s="6" t="s">
        <v>308</v>
      </c>
      <c r="D112" s="6" t="s">
        <v>309</v>
      </c>
      <c r="E112" s="8" t="s">
        <v>477</v>
      </c>
      <c r="F112" s="8"/>
      <c r="G112" s="8" t="s">
        <v>478</v>
      </c>
      <c r="H112" s="9">
        <v>2635689</v>
      </c>
      <c r="I112" s="7" t="s">
        <v>313</v>
      </c>
      <c r="J112" s="9">
        <v>2635689</v>
      </c>
      <c r="K112" s="10" t="s">
        <v>479</v>
      </c>
      <c r="L112" s="8"/>
    </row>
    <row r="113" spans="1:12" ht="27" x14ac:dyDescent="0.3">
      <c r="A113" s="11">
        <v>34</v>
      </c>
      <c r="B113" s="12" t="s">
        <v>345</v>
      </c>
      <c r="C113" s="11" t="s">
        <v>308</v>
      </c>
      <c r="D113" s="11" t="s">
        <v>309</v>
      </c>
      <c r="E113" s="13" t="s">
        <v>477</v>
      </c>
      <c r="F113" s="13"/>
      <c r="G113" s="13" t="s">
        <v>480</v>
      </c>
      <c r="H113" s="14">
        <v>2910193</v>
      </c>
      <c r="I113" s="12" t="s">
        <v>313</v>
      </c>
      <c r="J113" s="14">
        <v>2910193</v>
      </c>
      <c r="K113" s="15" t="s">
        <v>481</v>
      </c>
      <c r="L113" s="13"/>
    </row>
    <row r="114" spans="1:12" ht="27" x14ac:dyDescent="0.3">
      <c r="A114" s="6">
        <v>35</v>
      </c>
      <c r="B114" s="7" t="s">
        <v>345</v>
      </c>
      <c r="C114" s="6" t="s">
        <v>308</v>
      </c>
      <c r="D114" s="6" t="s">
        <v>309</v>
      </c>
      <c r="E114" s="8" t="s">
        <v>477</v>
      </c>
      <c r="F114" s="8"/>
      <c r="G114" s="8" t="s">
        <v>482</v>
      </c>
      <c r="H114" s="9">
        <v>2999068</v>
      </c>
      <c r="I114" s="7" t="s">
        <v>313</v>
      </c>
      <c r="J114" s="9">
        <v>2999068</v>
      </c>
      <c r="K114" s="10">
        <v>45264</v>
      </c>
      <c r="L114" s="8"/>
    </row>
    <row r="115" spans="1:12" ht="27" x14ac:dyDescent="0.3">
      <c r="A115" s="11">
        <v>36</v>
      </c>
      <c r="B115" s="12" t="s">
        <v>345</v>
      </c>
      <c r="C115" s="11" t="s">
        <v>308</v>
      </c>
      <c r="D115" s="11" t="s">
        <v>309</v>
      </c>
      <c r="E115" s="13" t="s">
        <v>477</v>
      </c>
      <c r="F115" s="13"/>
      <c r="G115" s="13" t="s">
        <v>482</v>
      </c>
      <c r="H115" s="14">
        <v>3090399</v>
      </c>
      <c r="I115" s="12" t="s">
        <v>313</v>
      </c>
      <c r="J115" s="14">
        <v>3090399</v>
      </c>
      <c r="K115" s="15">
        <v>45264</v>
      </c>
      <c r="L115" s="13"/>
    </row>
    <row r="116" spans="1:12" ht="27" x14ac:dyDescent="0.3">
      <c r="A116" s="6">
        <v>37</v>
      </c>
      <c r="B116" s="7" t="s">
        <v>345</v>
      </c>
      <c r="C116" s="6" t="s">
        <v>308</v>
      </c>
      <c r="D116" s="6" t="s">
        <v>309</v>
      </c>
      <c r="E116" s="8" t="s">
        <v>477</v>
      </c>
      <c r="F116" s="8"/>
      <c r="G116" s="8" t="s">
        <v>483</v>
      </c>
      <c r="H116" s="9">
        <v>3268762</v>
      </c>
      <c r="I116" s="7" t="s">
        <v>313</v>
      </c>
      <c r="J116" s="9">
        <v>3268762</v>
      </c>
      <c r="K116" s="10" t="s">
        <v>484</v>
      </c>
      <c r="L116" s="8"/>
    </row>
    <row r="117" spans="1:12" ht="27" x14ac:dyDescent="0.3">
      <c r="A117" s="11">
        <v>38</v>
      </c>
      <c r="B117" s="12" t="s">
        <v>345</v>
      </c>
      <c r="C117" s="11" t="s">
        <v>308</v>
      </c>
      <c r="D117" s="11" t="s">
        <v>309</v>
      </c>
      <c r="E117" s="13" t="s">
        <v>477</v>
      </c>
      <c r="F117" s="13"/>
      <c r="G117" s="13" t="s">
        <v>485</v>
      </c>
      <c r="H117" s="14">
        <v>3339162</v>
      </c>
      <c r="I117" s="12" t="s">
        <v>313</v>
      </c>
      <c r="J117" s="14">
        <v>3339162</v>
      </c>
      <c r="K117" s="15" t="s">
        <v>486</v>
      </c>
      <c r="L117" s="13"/>
    </row>
    <row r="118" spans="1:12" ht="27" x14ac:dyDescent="0.3">
      <c r="A118" s="6">
        <v>39</v>
      </c>
      <c r="B118" s="7" t="s">
        <v>345</v>
      </c>
      <c r="C118" s="6" t="s">
        <v>308</v>
      </c>
      <c r="D118" s="6" t="s">
        <v>309</v>
      </c>
      <c r="E118" s="8" t="s">
        <v>477</v>
      </c>
      <c r="F118" s="8"/>
      <c r="G118" s="8" t="s">
        <v>487</v>
      </c>
      <c r="H118" s="9">
        <v>3228590</v>
      </c>
      <c r="I118" s="7" t="s">
        <v>313</v>
      </c>
      <c r="J118" s="9">
        <v>3228590</v>
      </c>
      <c r="K118" s="10" t="s">
        <v>488</v>
      </c>
      <c r="L118" s="8"/>
    </row>
    <row r="119" spans="1:12" ht="27" x14ac:dyDescent="0.3">
      <c r="A119" s="11">
        <v>40</v>
      </c>
      <c r="B119" s="12" t="s">
        <v>345</v>
      </c>
      <c r="C119" s="11" t="s">
        <v>308</v>
      </c>
      <c r="D119" s="11" t="s">
        <v>309</v>
      </c>
      <c r="E119" s="13" t="s">
        <v>477</v>
      </c>
      <c r="F119" s="13"/>
      <c r="G119" s="13" t="s">
        <v>489</v>
      </c>
      <c r="H119" s="14">
        <v>3100383</v>
      </c>
      <c r="I119" s="12" t="s">
        <v>313</v>
      </c>
      <c r="J119" s="14">
        <v>3100383</v>
      </c>
      <c r="K119" s="15">
        <v>45238</v>
      </c>
      <c r="L119" s="13"/>
    </row>
    <row r="120" spans="1:12" ht="27" x14ac:dyDescent="0.3">
      <c r="A120" s="6">
        <v>41</v>
      </c>
      <c r="B120" s="7" t="s">
        <v>345</v>
      </c>
      <c r="C120" s="6" t="s">
        <v>308</v>
      </c>
      <c r="D120" s="6" t="s">
        <v>309</v>
      </c>
      <c r="E120" s="8" t="s">
        <v>477</v>
      </c>
      <c r="F120" s="8"/>
      <c r="G120" s="8" t="s">
        <v>490</v>
      </c>
      <c r="H120" s="9">
        <v>3418022</v>
      </c>
      <c r="I120" s="7" t="s">
        <v>313</v>
      </c>
      <c r="J120" s="9">
        <v>3418022</v>
      </c>
      <c r="K120" s="10" t="s">
        <v>491</v>
      </c>
      <c r="L120" s="8"/>
    </row>
    <row r="121" spans="1:12" ht="27" x14ac:dyDescent="0.3">
      <c r="A121" s="11">
        <v>42</v>
      </c>
      <c r="B121" s="12" t="s">
        <v>345</v>
      </c>
      <c r="C121" s="11" t="s">
        <v>308</v>
      </c>
      <c r="D121" s="11" t="s">
        <v>309</v>
      </c>
      <c r="E121" s="13" t="s">
        <v>477</v>
      </c>
      <c r="F121" s="13"/>
      <c r="G121" s="13" t="s">
        <v>492</v>
      </c>
      <c r="H121" s="14">
        <v>3282570</v>
      </c>
      <c r="I121" s="12" t="s">
        <v>313</v>
      </c>
      <c r="J121" s="14">
        <v>3282570</v>
      </c>
      <c r="K121" s="15">
        <v>45209</v>
      </c>
      <c r="L121" s="13"/>
    </row>
    <row r="122" spans="1:12" ht="27" x14ac:dyDescent="0.3">
      <c r="A122" s="6">
        <v>43</v>
      </c>
      <c r="B122" s="7" t="s">
        <v>345</v>
      </c>
      <c r="C122" s="6" t="s">
        <v>308</v>
      </c>
      <c r="D122" s="6" t="s">
        <v>309</v>
      </c>
      <c r="E122" s="8" t="s">
        <v>477</v>
      </c>
      <c r="F122" s="8"/>
      <c r="G122" s="8" t="s">
        <v>493</v>
      </c>
      <c r="H122" s="9">
        <v>3312478</v>
      </c>
      <c r="I122" s="7" t="s">
        <v>313</v>
      </c>
      <c r="J122" s="9">
        <v>3312478</v>
      </c>
      <c r="K122" s="10" t="s">
        <v>494</v>
      </c>
      <c r="L122" s="8"/>
    </row>
    <row r="123" spans="1:12" ht="27.75" thickBot="1" x14ac:dyDescent="0.35">
      <c r="A123" s="11">
        <v>44</v>
      </c>
      <c r="B123" s="12" t="s">
        <v>345</v>
      </c>
      <c r="C123" s="11" t="s">
        <v>308</v>
      </c>
      <c r="D123" s="11" t="s">
        <v>309</v>
      </c>
      <c r="E123" s="13" t="s">
        <v>477</v>
      </c>
      <c r="F123" s="13"/>
      <c r="G123" s="13" t="s">
        <v>495</v>
      </c>
      <c r="H123" s="14">
        <v>3322143</v>
      </c>
      <c r="I123" s="12" t="s">
        <v>313</v>
      </c>
      <c r="J123" s="14">
        <v>3322143</v>
      </c>
      <c r="K123" s="15">
        <v>45272</v>
      </c>
      <c r="L123" s="13"/>
    </row>
    <row r="124" spans="1:12" ht="15" thickTop="1" thickBot="1" x14ac:dyDescent="0.35">
      <c r="A124" s="16"/>
      <c r="B124" s="16" t="s">
        <v>355</v>
      </c>
      <c r="C124" s="16"/>
      <c r="D124" s="16"/>
      <c r="E124" s="16"/>
      <c r="F124" s="16"/>
      <c r="G124" s="16"/>
      <c r="H124" s="16"/>
      <c r="I124" s="16"/>
      <c r="J124" s="17">
        <v>85649433.055899993</v>
      </c>
      <c r="K124" s="18"/>
      <c r="L124" s="16"/>
    </row>
    <row r="125" spans="1:12" ht="41.25" thickTop="1" x14ac:dyDescent="0.3">
      <c r="A125" s="6">
        <v>45</v>
      </c>
      <c r="B125" s="7" t="s">
        <v>38</v>
      </c>
      <c r="C125" s="6" t="s">
        <v>308</v>
      </c>
      <c r="D125" s="6" t="s">
        <v>356</v>
      </c>
      <c r="E125" s="8" t="s">
        <v>496</v>
      </c>
      <c r="F125" s="8" t="s">
        <v>358</v>
      </c>
      <c r="G125" s="8" t="s">
        <v>496</v>
      </c>
      <c r="H125" s="9">
        <v>3860</v>
      </c>
      <c r="I125" s="7" t="s">
        <v>319</v>
      </c>
      <c r="J125" s="9">
        <v>87969.4</v>
      </c>
      <c r="K125" s="10" t="s">
        <v>497</v>
      </c>
      <c r="L125" s="8" t="s">
        <v>498</v>
      </c>
    </row>
    <row r="126" spans="1:12" ht="40.5" x14ac:dyDescent="0.3">
      <c r="A126" s="11">
        <v>46</v>
      </c>
      <c r="B126" s="12" t="s">
        <v>38</v>
      </c>
      <c r="C126" s="11" t="s">
        <v>308</v>
      </c>
      <c r="D126" s="11" t="s">
        <v>356</v>
      </c>
      <c r="E126" s="13" t="s">
        <v>359</v>
      </c>
      <c r="F126" s="13" t="s">
        <v>358</v>
      </c>
      <c r="G126" s="13" t="s">
        <v>359</v>
      </c>
      <c r="H126" s="14">
        <v>8616</v>
      </c>
      <c r="I126" s="12" t="s">
        <v>319</v>
      </c>
      <c r="J126" s="14">
        <v>196358.63999999998</v>
      </c>
      <c r="K126" s="15" t="s">
        <v>499</v>
      </c>
      <c r="L126" s="13" t="s">
        <v>500</v>
      </c>
    </row>
    <row r="127" spans="1:12" ht="27" x14ac:dyDescent="0.3">
      <c r="A127" s="6">
        <v>47</v>
      </c>
      <c r="B127" s="7" t="s">
        <v>38</v>
      </c>
      <c r="C127" s="6" t="s">
        <v>308</v>
      </c>
      <c r="D127" s="6" t="s">
        <v>356</v>
      </c>
      <c r="E127" s="8" t="s">
        <v>411</v>
      </c>
      <c r="F127" s="8" t="s">
        <v>358</v>
      </c>
      <c r="G127" s="8" t="s">
        <v>411</v>
      </c>
      <c r="H127" s="9">
        <v>1372</v>
      </c>
      <c r="I127" s="7" t="s">
        <v>319</v>
      </c>
      <c r="J127" s="9">
        <v>31267.879999999997</v>
      </c>
      <c r="K127" s="10">
        <v>45007</v>
      </c>
      <c r="L127" s="8" t="s">
        <v>501</v>
      </c>
    </row>
    <row r="128" spans="1:12" ht="121.5" x14ac:dyDescent="0.3">
      <c r="A128" s="11">
        <v>48</v>
      </c>
      <c r="B128" s="12" t="s">
        <v>38</v>
      </c>
      <c r="C128" s="11" t="s">
        <v>308</v>
      </c>
      <c r="D128" s="11" t="s">
        <v>356</v>
      </c>
      <c r="E128" s="13" t="s">
        <v>502</v>
      </c>
      <c r="F128" s="13" t="s">
        <v>503</v>
      </c>
      <c r="G128" s="13" t="s">
        <v>502</v>
      </c>
      <c r="H128" s="14">
        <v>20067</v>
      </c>
      <c r="I128" s="12" t="s">
        <v>319</v>
      </c>
      <c r="J128" s="14">
        <v>457326.93</v>
      </c>
      <c r="K128" s="15">
        <v>45035</v>
      </c>
      <c r="L128" s="13" t="s">
        <v>504</v>
      </c>
    </row>
    <row r="129" spans="1:12" ht="202.5" x14ac:dyDescent="0.3">
      <c r="A129" s="6">
        <v>49</v>
      </c>
      <c r="B129" s="7" t="s">
        <v>38</v>
      </c>
      <c r="C129" s="6" t="s">
        <v>308</v>
      </c>
      <c r="D129" s="6" t="s">
        <v>356</v>
      </c>
      <c r="E129" s="8" t="s">
        <v>505</v>
      </c>
      <c r="F129" s="8" t="s">
        <v>358</v>
      </c>
      <c r="G129" s="8" t="s">
        <v>505</v>
      </c>
      <c r="H129" s="9">
        <v>45250</v>
      </c>
      <c r="I129" s="7" t="s">
        <v>319</v>
      </c>
      <c r="J129" s="9">
        <v>1031247.5</v>
      </c>
      <c r="K129" s="10" t="s">
        <v>506</v>
      </c>
      <c r="L129" s="8" t="s">
        <v>507</v>
      </c>
    </row>
    <row r="130" spans="1:12" ht="256.5" x14ac:dyDescent="0.3">
      <c r="A130" s="11">
        <v>50</v>
      </c>
      <c r="B130" s="12" t="s">
        <v>38</v>
      </c>
      <c r="C130" s="11" t="s">
        <v>308</v>
      </c>
      <c r="D130" s="11" t="s">
        <v>356</v>
      </c>
      <c r="E130" s="13" t="s">
        <v>508</v>
      </c>
      <c r="F130" s="13" t="s">
        <v>358</v>
      </c>
      <c r="G130" s="13" t="s">
        <v>508</v>
      </c>
      <c r="H130" s="14">
        <v>40240</v>
      </c>
      <c r="I130" s="12" t="s">
        <v>319</v>
      </c>
      <c r="J130" s="14">
        <v>917069.6</v>
      </c>
      <c r="K130" s="15" t="s">
        <v>509</v>
      </c>
      <c r="L130" s="13" t="s">
        <v>510</v>
      </c>
    </row>
    <row r="131" spans="1:12" ht="40.5" x14ac:dyDescent="0.3">
      <c r="A131" s="6">
        <v>51</v>
      </c>
      <c r="B131" s="7" t="s">
        <v>38</v>
      </c>
      <c r="C131" s="6" t="s">
        <v>308</v>
      </c>
      <c r="D131" s="6" t="s">
        <v>356</v>
      </c>
      <c r="E131" s="8" t="s">
        <v>511</v>
      </c>
      <c r="F131" s="8" t="s">
        <v>358</v>
      </c>
      <c r="G131" s="8" t="s">
        <v>511</v>
      </c>
      <c r="H131" s="9">
        <v>3313</v>
      </c>
      <c r="I131" s="7" t="s">
        <v>319</v>
      </c>
      <c r="J131" s="9">
        <v>75503.27</v>
      </c>
      <c r="K131" s="10">
        <v>45157</v>
      </c>
      <c r="L131" s="8" t="s">
        <v>512</v>
      </c>
    </row>
    <row r="132" spans="1:12" ht="162" x14ac:dyDescent="0.3">
      <c r="A132" s="11">
        <v>52</v>
      </c>
      <c r="B132" s="12" t="s">
        <v>38</v>
      </c>
      <c r="C132" s="11" t="s">
        <v>308</v>
      </c>
      <c r="D132" s="11" t="s">
        <v>356</v>
      </c>
      <c r="E132" s="13" t="s">
        <v>513</v>
      </c>
      <c r="F132" s="13" t="s">
        <v>358</v>
      </c>
      <c r="G132" s="13" t="s">
        <v>513</v>
      </c>
      <c r="H132" s="14">
        <v>13609</v>
      </c>
      <c r="I132" s="12" t="s">
        <v>319</v>
      </c>
      <c r="J132" s="14">
        <v>310149.11</v>
      </c>
      <c r="K132" s="15">
        <v>45156</v>
      </c>
      <c r="L132" s="13" t="s">
        <v>514</v>
      </c>
    </row>
    <row r="133" spans="1:12" ht="121.5" x14ac:dyDescent="0.3">
      <c r="A133" s="6">
        <v>53</v>
      </c>
      <c r="B133" s="7" t="s">
        <v>38</v>
      </c>
      <c r="C133" s="6" t="s">
        <v>308</v>
      </c>
      <c r="D133" s="6" t="s">
        <v>356</v>
      </c>
      <c r="E133" s="8" t="s">
        <v>460</v>
      </c>
      <c r="F133" s="8" t="s">
        <v>358</v>
      </c>
      <c r="G133" s="8" t="s">
        <v>460</v>
      </c>
      <c r="H133" s="9">
        <v>1508</v>
      </c>
      <c r="I133" s="7" t="s">
        <v>319</v>
      </c>
      <c r="J133" s="9">
        <v>34367.32</v>
      </c>
      <c r="K133" s="10" t="s">
        <v>461</v>
      </c>
      <c r="L133" s="8" t="s">
        <v>462</v>
      </c>
    </row>
    <row r="134" spans="1:12" ht="256.5" x14ac:dyDescent="0.3">
      <c r="A134" s="11">
        <v>54</v>
      </c>
      <c r="B134" s="12" t="s">
        <v>38</v>
      </c>
      <c r="C134" s="11" t="s">
        <v>308</v>
      </c>
      <c r="D134" s="11" t="s">
        <v>356</v>
      </c>
      <c r="E134" s="13" t="s">
        <v>515</v>
      </c>
      <c r="F134" s="13" t="s">
        <v>358</v>
      </c>
      <c r="G134" s="13" t="s">
        <v>515</v>
      </c>
      <c r="H134" s="14">
        <v>47956</v>
      </c>
      <c r="I134" s="12" t="s">
        <v>319</v>
      </c>
      <c r="J134" s="14">
        <v>1092917.24</v>
      </c>
      <c r="K134" s="15" t="s">
        <v>516</v>
      </c>
      <c r="L134" s="13" t="s">
        <v>517</v>
      </c>
    </row>
    <row r="135" spans="1:12" ht="121.5" x14ac:dyDescent="0.3">
      <c r="A135" s="6">
        <v>55</v>
      </c>
      <c r="B135" s="7" t="s">
        <v>173</v>
      </c>
      <c r="C135" s="6" t="s">
        <v>308</v>
      </c>
      <c r="D135" s="6" t="s">
        <v>356</v>
      </c>
      <c r="E135" s="8" t="s">
        <v>321</v>
      </c>
      <c r="F135" s="8" t="s">
        <v>387</v>
      </c>
      <c r="G135" s="8" t="s">
        <v>321</v>
      </c>
      <c r="H135" s="9">
        <v>5454</v>
      </c>
      <c r="I135" s="7" t="s">
        <v>319</v>
      </c>
      <c r="J135" s="9">
        <v>124296.65999999999</v>
      </c>
      <c r="K135" s="10" t="s">
        <v>518</v>
      </c>
      <c r="L135" s="8" t="s">
        <v>519</v>
      </c>
    </row>
    <row r="136" spans="1:12" ht="162" x14ac:dyDescent="0.3">
      <c r="A136" s="11">
        <v>56</v>
      </c>
      <c r="B136" s="12" t="s">
        <v>173</v>
      </c>
      <c r="C136" s="11" t="s">
        <v>308</v>
      </c>
      <c r="D136" s="11" t="s">
        <v>356</v>
      </c>
      <c r="E136" s="13" t="s">
        <v>321</v>
      </c>
      <c r="F136" s="13" t="s">
        <v>387</v>
      </c>
      <c r="G136" s="13" t="s">
        <v>321</v>
      </c>
      <c r="H136" s="14">
        <v>5530</v>
      </c>
      <c r="I136" s="12" t="s">
        <v>319</v>
      </c>
      <c r="J136" s="14">
        <v>126028.7</v>
      </c>
      <c r="K136" s="15" t="s">
        <v>520</v>
      </c>
      <c r="L136" s="13" t="s">
        <v>521</v>
      </c>
    </row>
    <row r="137" spans="1:12" ht="175.5" x14ac:dyDescent="0.3">
      <c r="A137" s="6">
        <v>57</v>
      </c>
      <c r="B137" s="7" t="s">
        <v>173</v>
      </c>
      <c r="C137" s="6" t="s">
        <v>308</v>
      </c>
      <c r="D137" s="6" t="s">
        <v>356</v>
      </c>
      <c r="E137" s="8" t="s">
        <v>321</v>
      </c>
      <c r="F137" s="8" t="s">
        <v>387</v>
      </c>
      <c r="G137" s="8" t="s">
        <v>321</v>
      </c>
      <c r="H137" s="9">
        <v>7435</v>
      </c>
      <c r="I137" s="7" t="s">
        <v>319</v>
      </c>
      <c r="J137" s="9">
        <v>169443.65</v>
      </c>
      <c r="K137" s="10" t="s">
        <v>522</v>
      </c>
      <c r="L137" s="8" t="s">
        <v>523</v>
      </c>
    </row>
    <row r="138" spans="1:12" ht="135" x14ac:dyDescent="0.3">
      <c r="A138" s="11">
        <v>58</v>
      </c>
      <c r="B138" s="12" t="s">
        <v>173</v>
      </c>
      <c r="C138" s="11" t="s">
        <v>308</v>
      </c>
      <c r="D138" s="11" t="s">
        <v>356</v>
      </c>
      <c r="E138" s="13" t="s">
        <v>321</v>
      </c>
      <c r="F138" s="13" t="s">
        <v>387</v>
      </c>
      <c r="G138" s="13" t="s">
        <v>321</v>
      </c>
      <c r="H138" s="14">
        <v>7856</v>
      </c>
      <c r="I138" s="12" t="s">
        <v>319</v>
      </c>
      <c r="J138" s="14">
        <v>179038.24</v>
      </c>
      <c r="K138" s="15" t="s">
        <v>524</v>
      </c>
      <c r="L138" s="13" t="s">
        <v>525</v>
      </c>
    </row>
    <row r="139" spans="1:12" ht="108" x14ac:dyDescent="0.3">
      <c r="A139" s="6">
        <v>59</v>
      </c>
      <c r="B139" s="7" t="s">
        <v>173</v>
      </c>
      <c r="C139" s="6" t="s">
        <v>308</v>
      </c>
      <c r="D139" s="6" t="s">
        <v>356</v>
      </c>
      <c r="E139" s="8" t="s">
        <v>321</v>
      </c>
      <c r="F139" s="8" t="s">
        <v>387</v>
      </c>
      <c r="G139" s="8" t="s">
        <v>321</v>
      </c>
      <c r="H139" s="9">
        <v>6083</v>
      </c>
      <c r="I139" s="7" t="s">
        <v>319</v>
      </c>
      <c r="J139" s="9">
        <v>138631.57</v>
      </c>
      <c r="K139" s="10" t="s">
        <v>526</v>
      </c>
      <c r="L139" s="8" t="s">
        <v>527</v>
      </c>
    </row>
    <row r="140" spans="1:12" ht="94.5" x14ac:dyDescent="0.3">
      <c r="A140" s="11">
        <v>60</v>
      </c>
      <c r="B140" s="12" t="s">
        <v>173</v>
      </c>
      <c r="C140" s="11" t="s">
        <v>308</v>
      </c>
      <c r="D140" s="11" t="s">
        <v>356</v>
      </c>
      <c r="E140" s="13" t="s">
        <v>321</v>
      </c>
      <c r="F140" s="13" t="s">
        <v>387</v>
      </c>
      <c r="G140" s="13" t="s">
        <v>321</v>
      </c>
      <c r="H140" s="14">
        <v>12064</v>
      </c>
      <c r="I140" s="12" t="s">
        <v>319</v>
      </c>
      <c r="J140" s="14">
        <v>274938.56</v>
      </c>
      <c r="K140" s="15" t="s">
        <v>528</v>
      </c>
      <c r="L140" s="13" t="s">
        <v>529</v>
      </c>
    </row>
    <row r="141" spans="1:12" ht="54" x14ac:dyDescent="0.3">
      <c r="A141" s="6">
        <v>61</v>
      </c>
      <c r="B141" s="7" t="s">
        <v>173</v>
      </c>
      <c r="C141" s="6" t="s">
        <v>308</v>
      </c>
      <c r="D141" s="6" t="s">
        <v>356</v>
      </c>
      <c r="E141" s="8" t="s">
        <v>321</v>
      </c>
      <c r="F141" s="8" t="s">
        <v>324</v>
      </c>
      <c r="G141" s="8" t="s">
        <v>321</v>
      </c>
      <c r="H141" s="9">
        <v>2104</v>
      </c>
      <c r="I141" s="7" t="s">
        <v>319</v>
      </c>
      <c r="J141" s="9">
        <v>47950.159999999996</v>
      </c>
      <c r="K141" s="10" t="s">
        <v>530</v>
      </c>
      <c r="L141" s="8" t="s">
        <v>531</v>
      </c>
    </row>
    <row r="142" spans="1:12" ht="94.5" x14ac:dyDescent="0.3">
      <c r="A142" s="11">
        <v>62</v>
      </c>
      <c r="B142" s="12" t="s">
        <v>173</v>
      </c>
      <c r="C142" s="11" t="s">
        <v>308</v>
      </c>
      <c r="D142" s="11" t="s">
        <v>356</v>
      </c>
      <c r="E142" s="13" t="s">
        <v>321</v>
      </c>
      <c r="F142" s="13" t="s">
        <v>387</v>
      </c>
      <c r="G142" s="13" t="s">
        <v>321</v>
      </c>
      <c r="H142" s="14">
        <v>13530</v>
      </c>
      <c r="I142" s="12" t="s">
        <v>319</v>
      </c>
      <c r="J142" s="14">
        <v>308348.7</v>
      </c>
      <c r="K142" s="15" t="s">
        <v>532</v>
      </c>
      <c r="L142" s="13" t="s">
        <v>533</v>
      </c>
    </row>
    <row r="143" spans="1:12" ht="121.5" x14ac:dyDescent="0.3">
      <c r="A143" s="6">
        <v>63</v>
      </c>
      <c r="B143" s="7" t="s">
        <v>173</v>
      </c>
      <c r="C143" s="6" t="s">
        <v>308</v>
      </c>
      <c r="D143" s="6" t="s">
        <v>356</v>
      </c>
      <c r="E143" s="8" t="s">
        <v>321</v>
      </c>
      <c r="F143" s="8" t="s">
        <v>387</v>
      </c>
      <c r="G143" s="8" t="s">
        <v>321</v>
      </c>
      <c r="H143" s="9">
        <v>14019</v>
      </c>
      <c r="I143" s="7" t="s">
        <v>319</v>
      </c>
      <c r="J143" s="9">
        <v>319493.01</v>
      </c>
      <c r="K143" s="10" t="s">
        <v>534</v>
      </c>
      <c r="L143" s="8" t="s">
        <v>535</v>
      </c>
    </row>
    <row r="144" spans="1:12" ht="54" x14ac:dyDescent="0.3">
      <c r="A144" s="11">
        <v>64</v>
      </c>
      <c r="B144" s="12" t="s">
        <v>173</v>
      </c>
      <c r="C144" s="11" t="s">
        <v>308</v>
      </c>
      <c r="D144" s="11" t="s">
        <v>356</v>
      </c>
      <c r="E144" s="13" t="s">
        <v>321</v>
      </c>
      <c r="F144" s="13" t="s">
        <v>387</v>
      </c>
      <c r="G144" s="13" t="s">
        <v>321</v>
      </c>
      <c r="H144" s="14">
        <v>10364</v>
      </c>
      <c r="I144" s="12" t="s">
        <v>319</v>
      </c>
      <c r="J144" s="14">
        <v>236195.56</v>
      </c>
      <c r="K144" s="15" t="s">
        <v>536</v>
      </c>
      <c r="L144" s="13" t="s">
        <v>537</v>
      </c>
    </row>
    <row r="145" spans="1:12" ht="189" x14ac:dyDescent="0.3">
      <c r="A145" s="6">
        <v>65</v>
      </c>
      <c r="B145" s="7" t="s">
        <v>173</v>
      </c>
      <c r="C145" s="6" t="s">
        <v>308</v>
      </c>
      <c r="D145" s="6" t="s">
        <v>356</v>
      </c>
      <c r="E145" s="8" t="s">
        <v>321</v>
      </c>
      <c r="F145" s="8" t="s">
        <v>387</v>
      </c>
      <c r="G145" s="8" t="s">
        <v>321</v>
      </c>
      <c r="H145" s="9">
        <v>7821</v>
      </c>
      <c r="I145" s="7" t="s">
        <v>319</v>
      </c>
      <c r="J145" s="9">
        <v>178240.59</v>
      </c>
      <c r="K145" s="10" t="s">
        <v>538</v>
      </c>
      <c r="L145" s="8" t="s">
        <v>539</v>
      </c>
    </row>
    <row r="146" spans="1:12" ht="67.5" x14ac:dyDescent="0.3">
      <c r="A146" s="11">
        <v>66</v>
      </c>
      <c r="B146" s="12" t="s">
        <v>173</v>
      </c>
      <c r="C146" s="11" t="s">
        <v>308</v>
      </c>
      <c r="D146" s="11" t="s">
        <v>356</v>
      </c>
      <c r="E146" s="13" t="s">
        <v>321</v>
      </c>
      <c r="F146" s="13" t="s">
        <v>387</v>
      </c>
      <c r="G146" s="13" t="s">
        <v>321</v>
      </c>
      <c r="H146" s="14">
        <v>11468</v>
      </c>
      <c r="I146" s="12" t="s">
        <v>319</v>
      </c>
      <c r="J146" s="14">
        <v>261355.72</v>
      </c>
      <c r="K146" s="15" t="s">
        <v>540</v>
      </c>
      <c r="L146" s="13" t="s">
        <v>541</v>
      </c>
    </row>
    <row r="147" spans="1:12" ht="14.25" thickBot="1" x14ac:dyDescent="0.35">
      <c r="A147" s="6">
        <v>67</v>
      </c>
      <c r="B147" s="7" t="s">
        <v>173</v>
      </c>
      <c r="C147" s="6" t="s">
        <v>308</v>
      </c>
      <c r="D147" s="6" t="s">
        <v>356</v>
      </c>
      <c r="E147" s="8" t="s">
        <v>321</v>
      </c>
      <c r="F147" s="8" t="s">
        <v>318</v>
      </c>
      <c r="G147" s="8" t="s">
        <v>321</v>
      </c>
      <c r="H147" s="9">
        <v>226063</v>
      </c>
      <c r="I147" s="7" t="s">
        <v>319</v>
      </c>
      <c r="J147" s="9">
        <v>5151975.7699999996</v>
      </c>
      <c r="K147" s="10">
        <v>45273</v>
      </c>
      <c r="L147" s="8" t="s">
        <v>542</v>
      </c>
    </row>
    <row r="148" spans="1:12" ht="15" thickTop="1" thickBot="1" x14ac:dyDescent="0.35">
      <c r="A148" s="16"/>
      <c r="B148" s="16" t="s">
        <v>402</v>
      </c>
      <c r="C148" s="16"/>
      <c r="D148" s="16"/>
      <c r="E148" s="16"/>
      <c r="F148" s="16"/>
      <c r="G148" s="16"/>
      <c r="H148" s="16"/>
      <c r="I148" s="16"/>
      <c r="J148" s="17">
        <v>11750113.779999999</v>
      </c>
      <c r="K148" s="18"/>
      <c r="L148" s="16"/>
    </row>
    <row r="149" spans="1:12" ht="15" thickTop="1" thickBot="1" x14ac:dyDescent="0.35">
      <c r="A149" s="19"/>
      <c r="B149" s="19" t="s">
        <v>403</v>
      </c>
      <c r="C149" s="19"/>
      <c r="D149" s="19"/>
      <c r="E149" s="19"/>
      <c r="F149" s="19"/>
      <c r="G149" s="19"/>
      <c r="H149" s="19"/>
      <c r="I149" s="19"/>
      <c r="J149" s="20">
        <v>97399546.835899994</v>
      </c>
      <c r="K149" s="21"/>
      <c r="L149" s="19"/>
    </row>
    <row r="150" spans="1:12" ht="41.25" thickTop="1" x14ac:dyDescent="0.3">
      <c r="A150" s="11">
        <v>68</v>
      </c>
      <c r="B150" s="12" t="s">
        <v>171</v>
      </c>
      <c r="C150" s="11" t="s">
        <v>404</v>
      </c>
      <c r="D150" s="11" t="s">
        <v>309</v>
      </c>
      <c r="E150" s="13" t="s">
        <v>543</v>
      </c>
      <c r="F150" s="13" t="s">
        <v>544</v>
      </c>
      <c r="G150" s="13" t="s">
        <v>545</v>
      </c>
      <c r="H150" s="14">
        <v>448</v>
      </c>
      <c r="I150" s="12" t="s">
        <v>319</v>
      </c>
      <c r="J150" s="14">
        <v>10209.92</v>
      </c>
      <c r="K150" s="15">
        <v>44962</v>
      </c>
      <c r="L150" s="13"/>
    </row>
    <row r="151" spans="1:12" ht="40.5" x14ac:dyDescent="0.3">
      <c r="A151" s="6">
        <v>69</v>
      </c>
      <c r="B151" s="7" t="s">
        <v>171</v>
      </c>
      <c r="C151" s="6" t="s">
        <v>404</v>
      </c>
      <c r="D151" s="6" t="s">
        <v>309</v>
      </c>
      <c r="E151" s="8" t="s">
        <v>546</v>
      </c>
      <c r="F151" s="8" t="s">
        <v>547</v>
      </c>
      <c r="G151" s="8" t="s">
        <v>548</v>
      </c>
      <c r="H151" s="9">
        <v>90</v>
      </c>
      <c r="I151" s="7" t="s">
        <v>319</v>
      </c>
      <c r="J151" s="9">
        <v>2051.1</v>
      </c>
      <c r="K151" s="10">
        <v>45093</v>
      </c>
      <c r="L151" s="8"/>
    </row>
    <row r="152" spans="1:12" ht="54" x14ac:dyDescent="0.3">
      <c r="A152" s="11">
        <v>70</v>
      </c>
      <c r="B152" s="12" t="s">
        <v>171</v>
      </c>
      <c r="C152" s="11" t="s">
        <v>404</v>
      </c>
      <c r="D152" s="11" t="s">
        <v>309</v>
      </c>
      <c r="E152" s="13" t="s">
        <v>549</v>
      </c>
      <c r="F152" s="13" t="s">
        <v>550</v>
      </c>
      <c r="G152" s="13" t="s">
        <v>407</v>
      </c>
      <c r="H152" s="14">
        <v>448</v>
      </c>
      <c r="I152" s="12" t="s">
        <v>319</v>
      </c>
      <c r="J152" s="14">
        <v>10209.92</v>
      </c>
      <c r="K152" s="15">
        <v>45047</v>
      </c>
      <c r="L152" s="13"/>
    </row>
    <row r="153" spans="1:12" ht="67.5" x14ac:dyDescent="0.3">
      <c r="A153" s="6">
        <v>71</v>
      </c>
      <c r="B153" s="7" t="s">
        <v>171</v>
      </c>
      <c r="C153" s="6" t="s">
        <v>404</v>
      </c>
      <c r="D153" s="6" t="s">
        <v>309</v>
      </c>
      <c r="E153" s="8" t="s">
        <v>551</v>
      </c>
      <c r="F153" s="8" t="s">
        <v>552</v>
      </c>
      <c r="G153" s="8" t="s">
        <v>407</v>
      </c>
      <c r="H153" s="9">
        <v>224</v>
      </c>
      <c r="I153" s="7" t="s">
        <v>319</v>
      </c>
      <c r="J153" s="9">
        <v>5104.96</v>
      </c>
      <c r="K153" s="10">
        <v>45096</v>
      </c>
      <c r="L153" s="8"/>
    </row>
    <row r="154" spans="1:12" ht="40.5" x14ac:dyDescent="0.3">
      <c r="A154" s="11">
        <v>72</v>
      </c>
      <c r="B154" s="12" t="s">
        <v>171</v>
      </c>
      <c r="C154" s="11" t="s">
        <v>404</v>
      </c>
      <c r="D154" s="11" t="s">
        <v>309</v>
      </c>
      <c r="E154" s="13" t="s">
        <v>553</v>
      </c>
      <c r="F154" s="13" t="s">
        <v>554</v>
      </c>
      <c r="G154" s="13" t="s">
        <v>555</v>
      </c>
      <c r="H154" s="14">
        <v>672</v>
      </c>
      <c r="I154" s="12" t="s">
        <v>319</v>
      </c>
      <c r="J154" s="14">
        <v>15314.88</v>
      </c>
      <c r="K154" s="15">
        <v>45130</v>
      </c>
      <c r="L154" s="13"/>
    </row>
    <row r="155" spans="1:12" ht="40.5" x14ac:dyDescent="0.3">
      <c r="A155" s="6">
        <v>73</v>
      </c>
      <c r="B155" s="7" t="s">
        <v>171</v>
      </c>
      <c r="C155" s="6" t="s">
        <v>404</v>
      </c>
      <c r="D155" s="6" t="s">
        <v>309</v>
      </c>
      <c r="E155" s="8" t="s">
        <v>556</v>
      </c>
      <c r="F155" s="8" t="s">
        <v>557</v>
      </c>
      <c r="G155" s="8" t="s">
        <v>548</v>
      </c>
      <c r="H155" s="9">
        <v>224</v>
      </c>
      <c r="I155" s="7" t="s">
        <v>319</v>
      </c>
      <c r="J155" s="9">
        <v>5104.96</v>
      </c>
      <c r="K155" s="10">
        <v>45208</v>
      </c>
      <c r="L155" s="8"/>
    </row>
    <row r="156" spans="1:12" ht="27" x14ac:dyDescent="0.3">
      <c r="A156" s="11">
        <v>74</v>
      </c>
      <c r="B156" s="12" t="s">
        <v>171</v>
      </c>
      <c r="C156" s="11" t="s">
        <v>404</v>
      </c>
      <c r="D156" s="11" t="s">
        <v>309</v>
      </c>
      <c r="E156" s="13" t="s">
        <v>558</v>
      </c>
      <c r="F156" s="13" t="s">
        <v>559</v>
      </c>
      <c r="G156" s="13" t="s">
        <v>442</v>
      </c>
      <c r="H156" s="14">
        <v>220</v>
      </c>
      <c r="I156" s="12" t="s">
        <v>319</v>
      </c>
      <c r="J156" s="14">
        <v>5013.8</v>
      </c>
      <c r="K156" s="15"/>
      <c r="L156" s="13"/>
    </row>
    <row r="157" spans="1:12" ht="40.5" x14ac:dyDescent="0.3">
      <c r="A157" s="6">
        <v>75</v>
      </c>
      <c r="B157" s="7" t="s">
        <v>171</v>
      </c>
      <c r="C157" s="6" t="s">
        <v>404</v>
      </c>
      <c r="D157" s="6" t="s">
        <v>309</v>
      </c>
      <c r="E157" s="8" t="s">
        <v>560</v>
      </c>
      <c r="F157" s="8" t="s">
        <v>561</v>
      </c>
      <c r="G157" s="8" t="s">
        <v>562</v>
      </c>
      <c r="H157" s="9">
        <v>110</v>
      </c>
      <c r="I157" s="7" t="s">
        <v>319</v>
      </c>
      <c r="J157" s="9">
        <v>2506.9</v>
      </c>
      <c r="K157" s="10">
        <v>45241</v>
      </c>
      <c r="L157" s="8"/>
    </row>
    <row r="158" spans="1:12" ht="27" x14ac:dyDescent="0.3">
      <c r="A158" s="11">
        <v>76</v>
      </c>
      <c r="B158" s="12" t="s">
        <v>171</v>
      </c>
      <c r="C158" s="11" t="s">
        <v>404</v>
      </c>
      <c r="D158" s="11" t="s">
        <v>309</v>
      </c>
      <c r="E158" s="13" t="s">
        <v>563</v>
      </c>
      <c r="F158" s="13" t="s">
        <v>564</v>
      </c>
      <c r="G158" s="13" t="s">
        <v>565</v>
      </c>
      <c r="H158" s="14">
        <v>88</v>
      </c>
      <c r="I158" s="12" t="s">
        <v>319</v>
      </c>
      <c r="J158" s="14">
        <v>2005.52</v>
      </c>
      <c r="K158" s="15">
        <v>45268</v>
      </c>
      <c r="L158" s="13"/>
    </row>
    <row r="159" spans="1:12" ht="40.5" x14ac:dyDescent="0.3">
      <c r="A159" s="6">
        <v>77</v>
      </c>
      <c r="B159" s="7" t="s">
        <v>171</v>
      </c>
      <c r="C159" s="6" t="s">
        <v>404</v>
      </c>
      <c r="D159" s="6" t="s">
        <v>309</v>
      </c>
      <c r="E159" s="8" t="s">
        <v>566</v>
      </c>
      <c r="F159" s="8" t="s">
        <v>567</v>
      </c>
      <c r="G159" s="8" t="s">
        <v>568</v>
      </c>
      <c r="H159" s="9">
        <v>4568</v>
      </c>
      <c r="I159" s="7" t="s">
        <v>319</v>
      </c>
      <c r="J159" s="9">
        <v>104104.72</v>
      </c>
      <c r="K159" s="10">
        <v>45278</v>
      </c>
      <c r="L159" s="8"/>
    </row>
    <row r="160" spans="1:12" ht="40.5" x14ac:dyDescent="0.3">
      <c r="A160" s="11">
        <v>78</v>
      </c>
      <c r="B160" s="12" t="s">
        <v>171</v>
      </c>
      <c r="C160" s="11" t="s">
        <v>404</v>
      </c>
      <c r="D160" s="11" t="s">
        <v>309</v>
      </c>
      <c r="E160" s="13" t="s">
        <v>566</v>
      </c>
      <c r="F160" s="13" t="s">
        <v>569</v>
      </c>
      <c r="G160" s="13" t="s">
        <v>568</v>
      </c>
      <c r="H160" s="14">
        <v>2198</v>
      </c>
      <c r="I160" s="12" t="s">
        <v>319</v>
      </c>
      <c r="J160" s="14">
        <v>50092.42</v>
      </c>
      <c r="K160" s="15">
        <v>45272</v>
      </c>
      <c r="L160" s="13"/>
    </row>
    <row r="161" spans="1:12" x14ac:dyDescent="0.3">
      <c r="A161" s="6">
        <v>79</v>
      </c>
      <c r="B161" s="7" t="s">
        <v>80</v>
      </c>
      <c r="C161" s="6" t="s">
        <v>404</v>
      </c>
      <c r="D161" s="6" t="s">
        <v>309</v>
      </c>
      <c r="E161" s="8"/>
      <c r="F161" s="8"/>
      <c r="G161" s="8"/>
      <c r="H161" s="9">
        <v>23000</v>
      </c>
      <c r="I161" s="7" t="s">
        <v>319</v>
      </c>
      <c r="J161" s="9">
        <v>524170</v>
      </c>
      <c r="K161" s="10"/>
      <c r="L161" s="8"/>
    </row>
    <row r="162" spans="1:12" ht="27" x14ac:dyDescent="0.3">
      <c r="A162" s="11">
        <v>80</v>
      </c>
      <c r="B162" s="12" t="s">
        <v>38</v>
      </c>
      <c r="C162" s="11" t="s">
        <v>404</v>
      </c>
      <c r="D162" s="11" t="s">
        <v>309</v>
      </c>
      <c r="E162" s="13" t="s">
        <v>359</v>
      </c>
      <c r="F162" s="13"/>
      <c r="G162" s="13" t="s">
        <v>359</v>
      </c>
      <c r="H162" s="14">
        <v>10379</v>
      </c>
      <c r="I162" s="12" t="s">
        <v>319</v>
      </c>
      <c r="J162" s="14">
        <v>236537.41</v>
      </c>
      <c r="K162" s="15">
        <v>45094</v>
      </c>
      <c r="L162" s="13" t="s">
        <v>570</v>
      </c>
    </row>
    <row r="163" spans="1:12" ht="40.5" x14ac:dyDescent="0.3">
      <c r="A163" s="6">
        <v>81</v>
      </c>
      <c r="B163" s="7" t="s">
        <v>38</v>
      </c>
      <c r="C163" s="6" t="s">
        <v>404</v>
      </c>
      <c r="D163" s="6" t="s">
        <v>309</v>
      </c>
      <c r="E163" s="8" t="s">
        <v>359</v>
      </c>
      <c r="F163" s="8"/>
      <c r="G163" s="8" t="s">
        <v>359</v>
      </c>
      <c r="H163" s="9">
        <v>10379</v>
      </c>
      <c r="I163" s="7" t="s">
        <v>319</v>
      </c>
      <c r="J163" s="9">
        <v>236537.41</v>
      </c>
      <c r="K163" s="10">
        <v>45094</v>
      </c>
      <c r="L163" s="8" t="s">
        <v>571</v>
      </c>
    </row>
    <row r="164" spans="1:12" ht="27" x14ac:dyDescent="0.3">
      <c r="A164" s="11">
        <v>82</v>
      </c>
      <c r="B164" s="12" t="s">
        <v>38</v>
      </c>
      <c r="C164" s="11" t="s">
        <v>404</v>
      </c>
      <c r="D164" s="11" t="s">
        <v>309</v>
      </c>
      <c r="E164" s="13" t="s">
        <v>359</v>
      </c>
      <c r="F164" s="13"/>
      <c r="G164" s="13" t="s">
        <v>359</v>
      </c>
      <c r="H164" s="14">
        <v>849</v>
      </c>
      <c r="I164" s="12" t="s">
        <v>319</v>
      </c>
      <c r="J164" s="14">
        <v>19348.71</v>
      </c>
      <c r="K164" s="15">
        <v>45156</v>
      </c>
      <c r="L164" s="13" t="s">
        <v>572</v>
      </c>
    </row>
    <row r="165" spans="1:12" ht="27" x14ac:dyDescent="0.3">
      <c r="A165" s="6">
        <v>83</v>
      </c>
      <c r="B165" s="7" t="s">
        <v>38</v>
      </c>
      <c r="C165" s="6" t="s">
        <v>404</v>
      </c>
      <c r="D165" s="6" t="s">
        <v>309</v>
      </c>
      <c r="E165" s="8" t="s">
        <v>359</v>
      </c>
      <c r="F165" s="8"/>
      <c r="G165" s="8" t="s">
        <v>359</v>
      </c>
      <c r="H165" s="9">
        <v>222</v>
      </c>
      <c r="I165" s="7" t="s">
        <v>319</v>
      </c>
      <c r="J165" s="9">
        <v>5059.38</v>
      </c>
      <c r="K165" s="10">
        <v>45156</v>
      </c>
      <c r="L165" s="8" t="s">
        <v>573</v>
      </c>
    </row>
    <row r="166" spans="1:12" ht="40.5" x14ac:dyDescent="0.3">
      <c r="A166" s="11">
        <v>84</v>
      </c>
      <c r="B166" s="12" t="s">
        <v>38</v>
      </c>
      <c r="C166" s="11" t="s">
        <v>404</v>
      </c>
      <c r="D166" s="11" t="s">
        <v>309</v>
      </c>
      <c r="E166" s="13" t="s">
        <v>574</v>
      </c>
      <c r="F166" s="13"/>
      <c r="G166" s="13" t="s">
        <v>574</v>
      </c>
      <c r="H166" s="14">
        <v>3721</v>
      </c>
      <c r="I166" s="12" t="s">
        <v>319</v>
      </c>
      <c r="J166" s="14">
        <v>84801.59</v>
      </c>
      <c r="K166" s="15"/>
      <c r="L166" s="13" t="s">
        <v>575</v>
      </c>
    </row>
    <row r="167" spans="1:12" ht="54" x14ac:dyDescent="0.3">
      <c r="A167" s="6">
        <v>85</v>
      </c>
      <c r="B167" s="7" t="s">
        <v>38</v>
      </c>
      <c r="C167" s="6" t="s">
        <v>404</v>
      </c>
      <c r="D167" s="6" t="s">
        <v>309</v>
      </c>
      <c r="E167" s="8" t="s">
        <v>411</v>
      </c>
      <c r="F167" s="8"/>
      <c r="G167" s="8" t="s">
        <v>411</v>
      </c>
      <c r="H167" s="9">
        <v>2210</v>
      </c>
      <c r="I167" s="7" t="s">
        <v>319</v>
      </c>
      <c r="J167" s="9">
        <v>50365.9</v>
      </c>
      <c r="K167" s="10">
        <v>45251</v>
      </c>
      <c r="L167" s="8" t="s">
        <v>576</v>
      </c>
    </row>
    <row r="168" spans="1:12" ht="54" x14ac:dyDescent="0.3">
      <c r="A168" s="11">
        <v>86</v>
      </c>
      <c r="B168" s="12" t="s">
        <v>173</v>
      </c>
      <c r="C168" s="11" t="s">
        <v>404</v>
      </c>
      <c r="D168" s="11" t="s">
        <v>309</v>
      </c>
      <c r="E168" s="13"/>
      <c r="F168" s="13"/>
      <c r="G168" s="13"/>
      <c r="H168" s="14">
        <v>624</v>
      </c>
      <c r="I168" s="12" t="s">
        <v>319</v>
      </c>
      <c r="J168" s="14">
        <v>14220.96</v>
      </c>
      <c r="K168" s="15" t="s">
        <v>577</v>
      </c>
      <c r="L168" s="13" t="s">
        <v>578</v>
      </c>
    </row>
    <row r="169" spans="1:12" ht="54" x14ac:dyDescent="0.3">
      <c r="A169" s="6">
        <v>87</v>
      </c>
      <c r="B169" s="7" t="s">
        <v>173</v>
      </c>
      <c r="C169" s="6" t="s">
        <v>404</v>
      </c>
      <c r="D169" s="6" t="s">
        <v>309</v>
      </c>
      <c r="E169" s="8"/>
      <c r="F169" s="8"/>
      <c r="G169" s="8"/>
      <c r="H169" s="9">
        <v>513</v>
      </c>
      <c r="I169" s="7" t="s">
        <v>319</v>
      </c>
      <c r="J169" s="9">
        <v>11691.27</v>
      </c>
      <c r="K169" s="10" t="s">
        <v>579</v>
      </c>
      <c r="L169" s="8" t="s">
        <v>580</v>
      </c>
    </row>
    <row r="170" spans="1:12" ht="27" x14ac:dyDescent="0.3">
      <c r="A170" s="11">
        <v>88</v>
      </c>
      <c r="B170" s="12" t="s">
        <v>89</v>
      </c>
      <c r="C170" s="11" t="s">
        <v>404</v>
      </c>
      <c r="D170" s="11" t="s">
        <v>309</v>
      </c>
      <c r="E170" s="13" t="s">
        <v>416</v>
      </c>
      <c r="F170" s="13" t="s">
        <v>581</v>
      </c>
      <c r="G170" s="13" t="s">
        <v>91</v>
      </c>
      <c r="H170" s="14">
        <v>9108</v>
      </c>
      <c r="I170" s="12" t="s">
        <v>459</v>
      </c>
      <c r="J170" s="14">
        <v>9108</v>
      </c>
      <c r="K170" s="15">
        <v>44957</v>
      </c>
      <c r="L170" s="13"/>
    </row>
    <row r="171" spans="1:12" x14ac:dyDescent="0.3">
      <c r="A171" s="6">
        <v>89</v>
      </c>
      <c r="B171" s="7" t="s">
        <v>89</v>
      </c>
      <c r="C171" s="6" t="s">
        <v>404</v>
      </c>
      <c r="D171" s="6" t="s">
        <v>309</v>
      </c>
      <c r="E171" s="8" t="s">
        <v>416</v>
      </c>
      <c r="F171" s="8" t="s">
        <v>582</v>
      </c>
      <c r="G171" s="8" t="s">
        <v>91</v>
      </c>
      <c r="H171" s="9">
        <v>309864</v>
      </c>
      <c r="I171" s="7" t="s">
        <v>459</v>
      </c>
      <c r="J171" s="9">
        <v>309864</v>
      </c>
      <c r="K171" s="10">
        <v>44958</v>
      </c>
      <c r="L171" s="8"/>
    </row>
    <row r="172" spans="1:12" x14ac:dyDescent="0.3">
      <c r="A172" s="11">
        <v>90</v>
      </c>
      <c r="B172" s="12" t="s">
        <v>89</v>
      </c>
      <c r="C172" s="11" t="s">
        <v>404</v>
      </c>
      <c r="D172" s="11" t="s">
        <v>309</v>
      </c>
      <c r="E172" s="13" t="s">
        <v>416</v>
      </c>
      <c r="F172" s="13" t="s">
        <v>582</v>
      </c>
      <c r="G172" s="13" t="s">
        <v>91</v>
      </c>
      <c r="H172" s="14">
        <v>8108</v>
      </c>
      <c r="I172" s="12" t="s">
        <v>459</v>
      </c>
      <c r="J172" s="14">
        <v>8108</v>
      </c>
      <c r="K172" s="15">
        <v>44992</v>
      </c>
      <c r="L172" s="13"/>
    </row>
    <row r="173" spans="1:12" ht="27" x14ac:dyDescent="0.3">
      <c r="A173" s="6">
        <v>91</v>
      </c>
      <c r="B173" s="7" t="s">
        <v>89</v>
      </c>
      <c r="C173" s="6" t="s">
        <v>404</v>
      </c>
      <c r="D173" s="6" t="s">
        <v>309</v>
      </c>
      <c r="E173" s="8" t="s">
        <v>416</v>
      </c>
      <c r="F173" s="8" t="s">
        <v>583</v>
      </c>
      <c r="G173" s="8" t="s">
        <v>91</v>
      </c>
      <c r="H173" s="9">
        <v>145000</v>
      </c>
      <c r="I173" s="7" t="s">
        <v>459</v>
      </c>
      <c r="J173" s="9">
        <v>145000</v>
      </c>
      <c r="K173" s="10">
        <v>45041</v>
      </c>
      <c r="L173" s="8"/>
    </row>
    <row r="174" spans="1:12" ht="40.5" x14ac:dyDescent="0.3">
      <c r="A174" s="11">
        <v>92</v>
      </c>
      <c r="B174" s="12" t="s">
        <v>89</v>
      </c>
      <c r="C174" s="11" t="s">
        <v>404</v>
      </c>
      <c r="D174" s="11" t="s">
        <v>309</v>
      </c>
      <c r="E174" s="13" t="s">
        <v>416</v>
      </c>
      <c r="F174" s="13" t="s">
        <v>584</v>
      </c>
      <c r="G174" s="13" t="s">
        <v>91</v>
      </c>
      <c r="H174" s="14">
        <v>133360</v>
      </c>
      <c r="I174" s="12" t="s">
        <v>459</v>
      </c>
      <c r="J174" s="14">
        <v>133360</v>
      </c>
      <c r="K174" s="15">
        <v>45029</v>
      </c>
      <c r="L174" s="13"/>
    </row>
    <row r="175" spans="1:12" ht="40.5" x14ac:dyDescent="0.3">
      <c r="A175" s="6">
        <v>93</v>
      </c>
      <c r="B175" s="7" t="s">
        <v>89</v>
      </c>
      <c r="C175" s="6" t="s">
        <v>404</v>
      </c>
      <c r="D175" s="6" t="s">
        <v>309</v>
      </c>
      <c r="E175" s="8" t="s">
        <v>416</v>
      </c>
      <c r="F175" s="8" t="s">
        <v>585</v>
      </c>
      <c r="G175" s="8" t="s">
        <v>91</v>
      </c>
      <c r="H175" s="9">
        <v>29100</v>
      </c>
      <c r="I175" s="7" t="s">
        <v>459</v>
      </c>
      <c r="J175" s="9">
        <v>29100</v>
      </c>
      <c r="K175" s="10">
        <v>45029</v>
      </c>
      <c r="L175" s="8"/>
    </row>
    <row r="176" spans="1:12" x14ac:dyDescent="0.3">
      <c r="A176" s="11">
        <v>94</v>
      </c>
      <c r="B176" s="12" t="s">
        <v>89</v>
      </c>
      <c r="C176" s="11" t="s">
        <v>404</v>
      </c>
      <c r="D176" s="11" t="s">
        <v>309</v>
      </c>
      <c r="E176" s="13" t="s">
        <v>416</v>
      </c>
      <c r="F176" s="13" t="s">
        <v>586</v>
      </c>
      <c r="G176" s="13" t="s">
        <v>91</v>
      </c>
      <c r="H176" s="14">
        <v>427765</v>
      </c>
      <c r="I176" s="12" t="s">
        <v>459</v>
      </c>
      <c r="J176" s="14">
        <v>427765</v>
      </c>
      <c r="K176" s="15">
        <v>45187</v>
      </c>
      <c r="L176" s="13"/>
    </row>
    <row r="177" spans="1:12" ht="40.5" x14ac:dyDescent="0.3">
      <c r="A177" s="6">
        <v>95</v>
      </c>
      <c r="B177" s="7" t="s">
        <v>89</v>
      </c>
      <c r="C177" s="6" t="s">
        <v>404</v>
      </c>
      <c r="D177" s="6" t="s">
        <v>309</v>
      </c>
      <c r="E177" s="8" t="s">
        <v>587</v>
      </c>
      <c r="F177" s="8" t="s">
        <v>586</v>
      </c>
      <c r="G177" s="8" t="s">
        <v>91</v>
      </c>
      <c r="H177" s="9">
        <v>26975</v>
      </c>
      <c r="I177" s="7" t="s">
        <v>459</v>
      </c>
      <c r="J177" s="9">
        <v>26975</v>
      </c>
      <c r="K177" s="10">
        <v>45188</v>
      </c>
      <c r="L177" s="8"/>
    </row>
    <row r="178" spans="1:12" ht="40.5" x14ac:dyDescent="0.3">
      <c r="A178" s="11">
        <v>96</v>
      </c>
      <c r="B178" s="12" t="s">
        <v>89</v>
      </c>
      <c r="C178" s="11" t="s">
        <v>404</v>
      </c>
      <c r="D178" s="11" t="s">
        <v>309</v>
      </c>
      <c r="E178" s="13" t="s">
        <v>587</v>
      </c>
      <c r="F178" s="13" t="s">
        <v>586</v>
      </c>
      <c r="G178" s="13" t="s">
        <v>91</v>
      </c>
      <c r="H178" s="14">
        <v>30200</v>
      </c>
      <c r="I178" s="12" t="s">
        <v>459</v>
      </c>
      <c r="J178" s="14">
        <v>30200</v>
      </c>
      <c r="K178" s="15">
        <v>45188</v>
      </c>
      <c r="L178" s="13"/>
    </row>
    <row r="179" spans="1:12" ht="40.5" x14ac:dyDescent="0.3">
      <c r="A179" s="6">
        <v>97</v>
      </c>
      <c r="B179" s="7" t="s">
        <v>89</v>
      </c>
      <c r="C179" s="6" t="s">
        <v>404</v>
      </c>
      <c r="D179" s="6" t="s">
        <v>309</v>
      </c>
      <c r="E179" s="8" t="s">
        <v>587</v>
      </c>
      <c r="F179" s="8" t="s">
        <v>586</v>
      </c>
      <c r="G179" s="8" t="s">
        <v>91</v>
      </c>
      <c r="H179" s="9">
        <v>186185</v>
      </c>
      <c r="I179" s="7" t="s">
        <v>459</v>
      </c>
      <c r="J179" s="9">
        <v>186185</v>
      </c>
      <c r="K179" s="10">
        <v>45188</v>
      </c>
      <c r="L179" s="8"/>
    </row>
    <row r="180" spans="1:12" ht="40.5" x14ac:dyDescent="0.3">
      <c r="A180" s="11">
        <v>98</v>
      </c>
      <c r="B180" s="12" t="s">
        <v>89</v>
      </c>
      <c r="C180" s="11" t="s">
        <v>404</v>
      </c>
      <c r="D180" s="11" t="s">
        <v>309</v>
      </c>
      <c r="E180" s="13" t="s">
        <v>587</v>
      </c>
      <c r="F180" s="13" t="s">
        <v>586</v>
      </c>
      <c r="G180" s="13" t="s">
        <v>91</v>
      </c>
      <c r="H180" s="14">
        <v>15680</v>
      </c>
      <c r="I180" s="12" t="s">
        <v>459</v>
      </c>
      <c r="J180" s="14">
        <v>15680</v>
      </c>
      <c r="K180" s="15">
        <v>45188</v>
      </c>
      <c r="L180" s="13"/>
    </row>
    <row r="181" spans="1:12" ht="40.5" x14ac:dyDescent="0.3">
      <c r="A181" s="6">
        <v>99</v>
      </c>
      <c r="B181" s="7" t="s">
        <v>89</v>
      </c>
      <c r="C181" s="6" t="s">
        <v>404</v>
      </c>
      <c r="D181" s="6" t="s">
        <v>309</v>
      </c>
      <c r="E181" s="8" t="s">
        <v>587</v>
      </c>
      <c r="F181" s="8" t="s">
        <v>586</v>
      </c>
      <c r="G181" s="8" t="s">
        <v>91</v>
      </c>
      <c r="H181" s="9">
        <v>155000</v>
      </c>
      <c r="I181" s="7" t="s">
        <v>459</v>
      </c>
      <c r="J181" s="9">
        <v>155000</v>
      </c>
      <c r="K181" s="10">
        <v>45188</v>
      </c>
      <c r="L181" s="8"/>
    </row>
    <row r="182" spans="1:12" x14ac:dyDescent="0.3">
      <c r="A182" s="11">
        <v>100</v>
      </c>
      <c r="B182" s="12" t="s">
        <v>89</v>
      </c>
      <c r="C182" s="11" t="s">
        <v>404</v>
      </c>
      <c r="D182" s="11" t="s">
        <v>309</v>
      </c>
      <c r="E182" s="13" t="s">
        <v>416</v>
      </c>
      <c r="F182" s="13" t="s">
        <v>586</v>
      </c>
      <c r="G182" s="13" t="s">
        <v>91</v>
      </c>
      <c r="H182" s="14">
        <v>33713</v>
      </c>
      <c r="I182" s="12" t="s">
        <v>459</v>
      </c>
      <c r="J182" s="14">
        <v>33713</v>
      </c>
      <c r="K182" s="15">
        <v>45192</v>
      </c>
      <c r="L182" s="13"/>
    </row>
    <row r="183" spans="1:12" ht="27" x14ac:dyDescent="0.3">
      <c r="A183" s="6">
        <v>101</v>
      </c>
      <c r="B183" s="7" t="s">
        <v>89</v>
      </c>
      <c r="C183" s="6" t="s">
        <v>404</v>
      </c>
      <c r="D183" s="6" t="s">
        <v>309</v>
      </c>
      <c r="E183" s="8" t="s">
        <v>416</v>
      </c>
      <c r="F183" s="8" t="s">
        <v>588</v>
      </c>
      <c r="G183" s="8" t="s">
        <v>91</v>
      </c>
      <c r="H183" s="9">
        <v>34500</v>
      </c>
      <c r="I183" s="7" t="s">
        <v>459</v>
      </c>
      <c r="J183" s="9">
        <v>34500</v>
      </c>
      <c r="K183" s="10">
        <v>45172</v>
      </c>
      <c r="L183" s="8"/>
    </row>
    <row r="184" spans="1:12" ht="27" x14ac:dyDescent="0.3">
      <c r="A184" s="11">
        <v>102</v>
      </c>
      <c r="B184" s="12" t="s">
        <v>89</v>
      </c>
      <c r="C184" s="11" t="s">
        <v>404</v>
      </c>
      <c r="D184" s="11" t="s">
        <v>309</v>
      </c>
      <c r="E184" s="13" t="s">
        <v>416</v>
      </c>
      <c r="F184" s="13" t="s">
        <v>588</v>
      </c>
      <c r="G184" s="13" t="s">
        <v>91</v>
      </c>
      <c r="H184" s="14">
        <v>11242</v>
      </c>
      <c r="I184" s="12" t="s">
        <v>459</v>
      </c>
      <c r="J184" s="14">
        <v>11242</v>
      </c>
      <c r="K184" s="15">
        <v>45172</v>
      </c>
      <c r="L184" s="13"/>
    </row>
    <row r="185" spans="1:12" ht="54" x14ac:dyDescent="0.3">
      <c r="A185" s="6">
        <v>103</v>
      </c>
      <c r="B185" s="7" t="s">
        <v>89</v>
      </c>
      <c r="C185" s="6" t="s">
        <v>404</v>
      </c>
      <c r="D185" s="6" t="s">
        <v>309</v>
      </c>
      <c r="E185" s="8" t="s">
        <v>416</v>
      </c>
      <c r="F185" s="8" t="s">
        <v>589</v>
      </c>
      <c r="G185" s="8" t="s">
        <v>91</v>
      </c>
      <c r="H185" s="9">
        <v>359528</v>
      </c>
      <c r="I185" s="7" t="s">
        <v>459</v>
      </c>
      <c r="J185" s="9">
        <v>359528</v>
      </c>
      <c r="K185" s="10">
        <v>45244</v>
      </c>
      <c r="L185" s="8"/>
    </row>
    <row r="186" spans="1:12" ht="27" x14ac:dyDescent="0.3">
      <c r="A186" s="11">
        <v>104</v>
      </c>
      <c r="B186" s="12" t="s">
        <v>89</v>
      </c>
      <c r="C186" s="11" t="s">
        <v>404</v>
      </c>
      <c r="D186" s="11" t="s">
        <v>309</v>
      </c>
      <c r="E186" s="13" t="s">
        <v>416</v>
      </c>
      <c r="F186" s="13" t="s">
        <v>590</v>
      </c>
      <c r="G186" s="13" t="s">
        <v>91</v>
      </c>
      <c r="H186" s="14">
        <v>518615</v>
      </c>
      <c r="I186" s="12" t="s">
        <v>459</v>
      </c>
      <c r="J186" s="14">
        <v>518615</v>
      </c>
      <c r="K186" s="15">
        <v>45218</v>
      </c>
      <c r="L186" s="13"/>
    </row>
    <row r="187" spans="1:12" ht="27" x14ac:dyDescent="0.3">
      <c r="A187" s="6">
        <v>105</v>
      </c>
      <c r="B187" s="7" t="s">
        <v>89</v>
      </c>
      <c r="C187" s="6" t="s">
        <v>404</v>
      </c>
      <c r="D187" s="6" t="s">
        <v>309</v>
      </c>
      <c r="E187" s="8" t="s">
        <v>416</v>
      </c>
      <c r="F187" s="8" t="s">
        <v>591</v>
      </c>
      <c r="G187" s="8" t="s">
        <v>91</v>
      </c>
      <c r="H187" s="9">
        <v>126480</v>
      </c>
      <c r="I187" s="7" t="s">
        <v>459</v>
      </c>
      <c r="J187" s="9">
        <v>126480</v>
      </c>
      <c r="K187" s="10">
        <v>45251</v>
      </c>
      <c r="L187" s="8"/>
    </row>
    <row r="188" spans="1:12" x14ac:dyDescent="0.3">
      <c r="A188" s="11">
        <v>106</v>
      </c>
      <c r="B188" s="12" t="s">
        <v>89</v>
      </c>
      <c r="C188" s="11" t="s">
        <v>404</v>
      </c>
      <c r="D188" s="11" t="s">
        <v>309</v>
      </c>
      <c r="E188" s="13" t="s">
        <v>416</v>
      </c>
      <c r="F188" s="13" t="s">
        <v>592</v>
      </c>
      <c r="G188" s="13" t="s">
        <v>91</v>
      </c>
      <c r="H188" s="14">
        <v>545500</v>
      </c>
      <c r="I188" s="12" t="s">
        <v>459</v>
      </c>
      <c r="J188" s="14">
        <v>545500</v>
      </c>
      <c r="K188" s="15">
        <v>45251</v>
      </c>
      <c r="L188" s="13"/>
    </row>
    <row r="189" spans="1:12" ht="54.75" thickBot="1" x14ac:dyDescent="0.35">
      <c r="A189" s="6">
        <v>107</v>
      </c>
      <c r="B189" s="7" t="s">
        <v>89</v>
      </c>
      <c r="C189" s="6" t="s">
        <v>404</v>
      </c>
      <c r="D189" s="6" t="s">
        <v>309</v>
      </c>
      <c r="E189" s="8" t="s">
        <v>416</v>
      </c>
      <c r="F189" s="8" t="s">
        <v>593</v>
      </c>
      <c r="G189" s="8" t="s">
        <v>91</v>
      </c>
      <c r="H189" s="9">
        <v>56950</v>
      </c>
      <c r="I189" s="7" t="s">
        <v>459</v>
      </c>
      <c r="J189" s="9">
        <v>56950</v>
      </c>
      <c r="K189" s="10">
        <v>45268</v>
      </c>
      <c r="L189" s="8"/>
    </row>
    <row r="190" spans="1:12" ht="15" thickTop="1" thickBot="1" x14ac:dyDescent="0.35">
      <c r="A190" s="16"/>
      <c r="B190" s="16" t="s">
        <v>437</v>
      </c>
      <c r="C190" s="16"/>
      <c r="D190" s="16"/>
      <c r="E190" s="16"/>
      <c r="F190" s="16"/>
      <c r="G190" s="16"/>
      <c r="H190" s="16"/>
      <c r="I190" s="16"/>
      <c r="J190" s="17">
        <v>4557324.7299999995</v>
      </c>
      <c r="K190" s="18"/>
      <c r="L190" s="16"/>
    </row>
    <row r="191" spans="1:12" ht="41.25" thickTop="1" x14ac:dyDescent="0.3">
      <c r="A191" s="11">
        <v>108</v>
      </c>
      <c r="B191" s="12" t="s">
        <v>171</v>
      </c>
      <c r="C191" s="11" t="s">
        <v>404</v>
      </c>
      <c r="D191" s="11" t="s">
        <v>356</v>
      </c>
      <c r="E191" s="13" t="s">
        <v>594</v>
      </c>
      <c r="F191" s="13" t="s">
        <v>595</v>
      </c>
      <c r="G191" s="13" t="s">
        <v>568</v>
      </c>
      <c r="H191" s="14">
        <v>5305</v>
      </c>
      <c r="I191" s="12" t="s">
        <v>319</v>
      </c>
      <c r="J191" s="14">
        <v>120900.95</v>
      </c>
      <c r="K191" s="15"/>
      <c r="L191" s="13" t="s">
        <v>596</v>
      </c>
    </row>
    <row r="192" spans="1:12" ht="40.5" x14ac:dyDescent="0.3">
      <c r="A192" s="6">
        <v>109</v>
      </c>
      <c r="B192" s="7" t="s">
        <v>171</v>
      </c>
      <c r="C192" s="6" t="s">
        <v>404</v>
      </c>
      <c r="D192" s="6" t="s">
        <v>356</v>
      </c>
      <c r="E192" s="8" t="s">
        <v>597</v>
      </c>
      <c r="F192" s="8" t="s">
        <v>598</v>
      </c>
      <c r="G192" s="8" t="s">
        <v>407</v>
      </c>
      <c r="H192" s="9">
        <v>104</v>
      </c>
      <c r="I192" s="7" t="s">
        <v>319</v>
      </c>
      <c r="J192" s="9">
        <v>2370.16</v>
      </c>
      <c r="K192" s="10"/>
      <c r="L192" s="8" t="s">
        <v>599</v>
      </c>
    </row>
    <row r="193" spans="1:12" ht="54" x14ac:dyDescent="0.3">
      <c r="A193" s="11">
        <v>110</v>
      </c>
      <c r="B193" s="12" t="s">
        <v>171</v>
      </c>
      <c r="C193" s="11" t="s">
        <v>404</v>
      </c>
      <c r="D193" s="11" t="s">
        <v>356</v>
      </c>
      <c r="E193" s="13" t="s">
        <v>600</v>
      </c>
      <c r="F193" s="13" t="s">
        <v>601</v>
      </c>
      <c r="G193" s="13" t="s">
        <v>407</v>
      </c>
      <c r="H193" s="14">
        <v>114</v>
      </c>
      <c r="I193" s="12" t="s">
        <v>319</v>
      </c>
      <c r="J193" s="14">
        <v>2598.06</v>
      </c>
      <c r="K193" s="15"/>
      <c r="L193" s="13" t="s">
        <v>602</v>
      </c>
    </row>
    <row r="194" spans="1:12" ht="40.5" x14ac:dyDescent="0.3">
      <c r="A194" s="6">
        <v>111</v>
      </c>
      <c r="B194" s="7" t="s">
        <v>171</v>
      </c>
      <c r="C194" s="6" t="s">
        <v>404</v>
      </c>
      <c r="D194" s="6" t="s">
        <v>356</v>
      </c>
      <c r="E194" s="8" t="s">
        <v>597</v>
      </c>
      <c r="F194" s="8" t="s">
        <v>603</v>
      </c>
      <c r="G194" s="8" t="s">
        <v>407</v>
      </c>
      <c r="H194" s="9">
        <v>493</v>
      </c>
      <c r="I194" s="7" t="s">
        <v>319</v>
      </c>
      <c r="J194" s="9">
        <v>11235.47</v>
      </c>
      <c r="K194" s="10"/>
      <c r="L194" s="8" t="s">
        <v>604</v>
      </c>
    </row>
    <row r="195" spans="1:12" ht="40.5" x14ac:dyDescent="0.3">
      <c r="A195" s="11">
        <v>112</v>
      </c>
      <c r="B195" s="12" t="s">
        <v>171</v>
      </c>
      <c r="C195" s="11" t="s">
        <v>404</v>
      </c>
      <c r="D195" s="11" t="s">
        <v>356</v>
      </c>
      <c r="E195" s="13" t="s">
        <v>605</v>
      </c>
      <c r="F195" s="13" t="s">
        <v>606</v>
      </c>
      <c r="G195" s="13" t="s">
        <v>407</v>
      </c>
      <c r="H195" s="14">
        <v>205</v>
      </c>
      <c r="I195" s="12" t="s">
        <v>319</v>
      </c>
      <c r="J195" s="14">
        <v>4671.95</v>
      </c>
      <c r="K195" s="15"/>
      <c r="L195" s="13" t="s">
        <v>604</v>
      </c>
    </row>
    <row r="196" spans="1:12" ht="40.5" x14ac:dyDescent="0.3">
      <c r="A196" s="6">
        <v>113</v>
      </c>
      <c r="B196" s="7" t="s">
        <v>171</v>
      </c>
      <c r="C196" s="6" t="s">
        <v>404</v>
      </c>
      <c r="D196" s="6" t="s">
        <v>356</v>
      </c>
      <c r="E196" s="8" t="s">
        <v>607</v>
      </c>
      <c r="F196" s="8" t="s">
        <v>603</v>
      </c>
      <c r="G196" s="8" t="s">
        <v>407</v>
      </c>
      <c r="H196" s="9">
        <v>580</v>
      </c>
      <c r="I196" s="7" t="s">
        <v>319</v>
      </c>
      <c r="J196" s="9">
        <v>13218.199999999999</v>
      </c>
      <c r="K196" s="10"/>
      <c r="L196" s="8" t="s">
        <v>604</v>
      </c>
    </row>
    <row r="197" spans="1:12" ht="40.5" x14ac:dyDescent="0.3">
      <c r="A197" s="11">
        <v>114</v>
      </c>
      <c r="B197" s="12" t="s">
        <v>171</v>
      </c>
      <c r="C197" s="11" t="s">
        <v>404</v>
      </c>
      <c r="D197" s="11" t="s">
        <v>356</v>
      </c>
      <c r="E197" s="13" t="s">
        <v>608</v>
      </c>
      <c r="F197" s="13" t="s">
        <v>609</v>
      </c>
      <c r="G197" s="13" t="s">
        <v>407</v>
      </c>
      <c r="H197" s="14">
        <v>305</v>
      </c>
      <c r="I197" s="12" t="s">
        <v>319</v>
      </c>
      <c r="J197" s="14">
        <v>6950.95</v>
      </c>
      <c r="K197" s="15"/>
      <c r="L197" s="13" t="s">
        <v>610</v>
      </c>
    </row>
    <row r="198" spans="1:12" ht="27" x14ac:dyDescent="0.3">
      <c r="A198" s="6">
        <v>115</v>
      </c>
      <c r="B198" s="7" t="s">
        <v>171</v>
      </c>
      <c r="C198" s="6" t="s">
        <v>404</v>
      </c>
      <c r="D198" s="6" t="s">
        <v>356</v>
      </c>
      <c r="E198" s="8" t="s">
        <v>444</v>
      </c>
      <c r="F198" s="8" t="s">
        <v>445</v>
      </c>
      <c r="G198" s="8" t="s">
        <v>444</v>
      </c>
      <c r="H198" s="9">
        <v>1639229</v>
      </c>
      <c r="I198" s="7" t="s">
        <v>319</v>
      </c>
      <c r="J198" s="9">
        <v>37358028.909999996</v>
      </c>
      <c r="K198" s="10"/>
      <c r="L198" s="8" t="s">
        <v>446</v>
      </c>
    </row>
    <row r="199" spans="1:12" ht="27" x14ac:dyDescent="0.3">
      <c r="A199" s="11">
        <v>116</v>
      </c>
      <c r="B199" s="12" t="s">
        <v>52</v>
      </c>
      <c r="C199" s="11" t="s">
        <v>404</v>
      </c>
      <c r="D199" s="11" t="s">
        <v>356</v>
      </c>
      <c r="E199" s="13" t="s">
        <v>343</v>
      </c>
      <c r="F199" s="13" t="s">
        <v>449</v>
      </c>
      <c r="G199" s="13" t="s">
        <v>450</v>
      </c>
      <c r="H199" s="14">
        <v>220000</v>
      </c>
      <c r="I199" s="12" t="s">
        <v>313</v>
      </c>
      <c r="J199" s="14">
        <v>220000</v>
      </c>
      <c r="K199" s="15"/>
      <c r="L199" s="13" t="s">
        <v>451</v>
      </c>
    </row>
    <row r="200" spans="1:12" ht="27" x14ac:dyDescent="0.3">
      <c r="A200" s="6">
        <v>117</v>
      </c>
      <c r="B200" s="7" t="s">
        <v>345</v>
      </c>
      <c r="C200" s="6" t="s">
        <v>404</v>
      </c>
      <c r="D200" s="6" t="s">
        <v>356</v>
      </c>
      <c r="E200" s="8"/>
      <c r="F200" s="8"/>
      <c r="G200" s="8"/>
      <c r="H200" s="9">
        <v>1339501</v>
      </c>
      <c r="I200" s="7" t="s">
        <v>313</v>
      </c>
      <c r="J200" s="9">
        <v>1339501</v>
      </c>
      <c r="K200" s="10"/>
      <c r="L200" s="8" t="s">
        <v>452</v>
      </c>
    </row>
    <row r="201" spans="1:12" ht="27" x14ac:dyDescent="0.3">
      <c r="A201" s="11">
        <v>118</v>
      </c>
      <c r="B201" s="12" t="s">
        <v>345</v>
      </c>
      <c r="C201" s="11" t="s">
        <v>404</v>
      </c>
      <c r="D201" s="11" t="s">
        <v>356</v>
      </c>
      <c r="E201" s="13"/>
      <c r="F201" s="13"/>
      <c r="G201" s="13"/>
      <c r="H201" s="14">
        <v>2405970</v>
      </c>
      <c r="I201" s="12" t="s">
        <v>313</v>
      </c>
      <c r="J201" s="14">
        <v>2405970</v>
      </c>
      <c r="K201" s="15"/>
      <c r="L201" s="13" t="s">
        <v>453</v>
      </c>
    </row>
    <row r="202" spans="1:12" ht="27.75" thickBot="1" x14ac:dyDescent="0.35">
      <c r="A202" s="6">
        <v>119</v>
      </c>
      <c r="B202" s="7" t="s">
        <v>175</v>
      </c>
      <c r="C202" s="6" t="s">
        <v>404</v>
      </c>
      <c r="D202" s="6" t="s">
        <v>356</v>
      </c>
      <c r="E202" s="8" t="s">
        <v>343</v>
      </c>
      <c r="F202" s="8" t="s">
        <v>449</v>
      </c>
      <c r="G202" s="8" t="s">
        <v>450</v>
      </c>
      <c r="H202" s="9">
        <v>340000</v>
      </c>
      <c r="I202" s="7" t="s">
        <v>313</v>
      </c>
      <c r="J202" s="9">
        <v>340000</v>
      </c>
      <c r="K202" s="10"/>
      <c r="L202" s="8" t="s">
        <v>451</v>
      </c>
    </row>
    <row r="203" spans="1:12" ht="15" thickTop="1" thickBot="1" x14ac:dyDescent="0.35">
      <c r="A203" s="16"/>
      <c r="B203" s="16" t="s">
        <v>454</v>
      </c>
      <c r="C203" s="16"/>
      <c r="D203" s="16"/>
      <c r="E203" s="16"/>
      <c r="F203" s="16"/>
      <c r="G203" s="16"/>
      <c r="H203" s="16"/>
      <c r="I203" s="16"/>
      <c r="J203" s="17">
        <v>41825445.649999999</v>
      </c>
      <c r="K203" s="18"/>
      <c r="L203" s="16"/>
    </row>
    <row r="204" spans="1:12" ht="15" thickTop="1" thickBot="1" x14ac:dyDescent="0.35">
      <c r="A204" s="19"/>
      <c r="B204" s="19" t="s">
        <v>455</v>
      </c>
      <c r="C204" s="19"/>
      <c r="D204" s="19"/>
      <c r="E204" s="19"/>
      <c r="F204" s="19"/>
      <c r="G204" s="19"/>
      <c r="H204" s="19"/>
      <c r="I204" s="19"/>
      <c r="J204" s="20">
        <v>46382771.379999995</v>
      </c>
      <c r="K204" s="21"/>
      <c r="L204" s="19"/>
    </row>
    <row r="205" spans="1:12" ht="15" thickTop="1" thickBot="1" x14ac:dyDescent="0.35">
      <c r="A205" s="19"/>
      <c r="B205" s="19" t="s">
        <v>456</v>
      </c>
      <c r="C205" s="19"/>
      <c r="D205" s="19"/>
      <c r="E205" s="19"/>
      <c r="F205" s="19"/>
      <c r="G205" s="19"/>
      <c r="H205" s="19"/>
      <c r="I205" s="19"/>
      <c r="J205" s="20">
        <v>143782318.2159</v>
      </c>
      <c r="K205" s="21"/>
      <c r="L205" s="19"/>
    </row>
    <row r="206" spans="1:12" ht="14.25" thickTop="1" x14ac:dyDescent="0.3"/>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EFB85-8ABC-49F0-B79F-7D82DB69B21B}">
  <dimension ref="A1:J57"/>
  <sheetViews>
    <sheetView showGridLines="0" workbookViewId="0"/>
  </sheetViews>
  <sheetFormatPr defaultRowHeight="15" x14ac:dyDescent="0.25"/>
  <cols>
    <col min="1" max="1" width="32.42578125" bestFit="1" customWidth="1"/>
    <col min="3" max="3" width="22.140625" bestFit="1" customWidth="1"/>
    <col min="5" max="5" width="28.85546875" bestFit="1" customWidth="1"/>
    <col min="7" max="7" width="8.7109375" style="31"/>
    <col min="8" max="8" width="10.85546875" style="31" bestFit="1" customWidth="1"/>
    <col min="9" max="9" width="10.85546875" style="32" bestFit="1" customWidth="1"/>
    <col min="10" max="10" width="34.140625" bestFit="1" customWidth="1"/>
  </cols>
  <sheetData>
    <row r="1" spans="1:10" s="2" customFormat="1" ht="13.5" x14ac:dyDescent="0.3">
      <c r="E1" s="3"/>
      <c r="F1" s="3"/>
      <c r="G1" s="3"/>
    </row>
    <row r="2" spans="1:10" s="2" customFormat="1" ht="18" x14ac:dyDescent="0.35">
      <c r="A2" s="66" t="s">
        <v>611</v>
      </c>
      <c r="E2" s="3"/>
      <c r="F2" s="3"/>
      <c r="G2" s="3"/>
    </row>
    <row r="3" spans="1:10" s="2" customFormat="1" x14ac:dyDescent="0.3">
      <c r="A3" s="1"/>
      <c r="E3" s="3"/>
      <c r="F3" s="3"/>
      <c r="G3" s="3"/>
    </row>
    <row r="4" spans="1:10" s="2" customFormat="1" ht="18" x14ac:dyDescent="0.35">
      <c r="A4" s="33">
        <v>2022</v>
      </c>
      <c r="E4" s="3"/>
      <c r="F4" s="3"/>
      <c r="G4" s="3"/>
    </row>
    <row r="5" spans="1:10" s="2" customFormat="1" ht="13.5" x14ac:dyDescent="0.3">
      <c r="E5" s="3"/>
      <c r="F5" s="3"/>
      <c r="G5" s="3"/>
    </row>
    <row r="6" spans="1:10" ht="27.75" thickBot="1" x14ac:dyDescent="0.3">
      <c r="A6" s="4" t="s">
        <v>26</v>
      </c>
      <c r="B6" s="4"/>
      <c r="C6" s="4" t="s">
        <v>612</v>
      </c>
      <c r="D6" s="4" t="s">
        <v>303</v>
      </c>
      <c r="E6" s="4" t="s">
        <v>304</v>
      </c>
      <c r="F6" s="4" t="s">
        <v>305</v>
      </c>
      <c r="G6" s="4" t="s">
        <v>306</v>
      </c>
      <c r="H6" s="24" t="s">
        <v>613</v>
      </c>
      <c r="I6" s="4" t="s">
        <v>94</v>
      </c>
      <c r="J6" s="4" t="s">
        <v>614</v>
      </c>
    </row>
    <row r="7" spans="1:10" ht="15.75" thickTop="1" x14ac:dyDescent="0.25">
      <c r="A7" s="7" t="s">
        <v>38</v>
      </c>
      <c r="B7" s="6">
        <v>2022</v>
      </c>
      <c r="C7" s="7" t="s">
        <v>615</v>
      </c>
      <c r="D7" s="7" t="s">
        <v>616</v>
      </c>
      <c r="E7" s="7" t="s">
        <v>617</v>
      </c>
      <c r="F7" s="9">
        <v>81872</v>
      </c>
      <c r="G7" s="6" t="s">
        <v>319</v>
      </c>
      <c r="H7" s="25">
        <f t="shared" ref="H7:H33" si="0">IF(G7="USD",F7*18.839,F7)</f>
        <v>1542386.6079999998</v>
      </c>
      <c r="I7" s="26">
        <v>44581</v>
      </c>
      <c r="J7" s="7" t="s">
        <v>618</v>
      </c>
    </row>
    <row r="8" spans="1:10" x14ac:dyDescent="0.25">
      <c r="A8" s="12" t="s">
        <v>38</v>
      </c>
      <c r="B8" s="11">
        <v>2022</v>
      </c>
      <c r="C8" s="12" t="s">
        <v>321</v>
      </c>
      <c r="D8" s="12" t="s">
        <v>616</v>
      </c>
      <c r="E8" s="12" t="s">
        <v>321</v>
      </c>
      <c r="F8" s="27">
        <v>704</v>
      </c>
      <c r="G8" s="11" t="s">
        <v>319</v>
      </c>
      <c r="H8" s="28">
        <f t="shared" si="0"/>
        <v>13262.655999999999</v>
      </c>
      <c r="I8" s="29"/>
      <c r="J8" s="12" t="s">
        <v>619</v>
      </c>
    </row>
    <row r="9" spans="1:10" x14ac:dyDescent="0.25">
      <c r="A9" s="7" t="s">
        <v>173</v>
      </c>
      <c r="B9" s="6">
        <v>2022</v>
      </c>
      <c r="C9" s="7" t="s">
        <v>615</v>
      </c>
      <c r="D9" s="7" t="s">
        <v>616</v>
      </c>
      <c r="E9" s="7" t="s">
        <v>321</v>
      </c>
      <c r="F9" s="9">
        <v>107296</v>
      </c>
      <c r="G9" s="6" t="s">
        <v>319</v>
      </c>
      <c r="H9" s="30">
        <f t="shared" si="0"/>
        <v>2021349.3439999998</v>
      </c>
      <c r="I9" s="26">
        <v>44568</v>
      </c>
      <c r="J9" s="7" t="s">
        <v>620</v>
      </c>
    </row>
    <row r="10" spans="1:10" x14ac:dyDescent="0.25">
      <c r="A10" s="12" t="s">
        <v>173</v>
      </c>
      <c r="B10" s="11">
        <v>2022</v>
      </c>
      <c r="C10" s="12" t="s">
        <v>615</v>
      </c>
      <c r="D10" s="12" t="s">
        <v>616</v>
      </c>
      <c r="E10" s="12" t="s">
        <v>617</v>
      </c>
      <c r="F10" s="27">
        <v>81872</v>
      </c>
      <c r="G10" s="11" t="s">
        <v>319</v>
      </c>
      <c r="H10" s="28">
        <f t="shared" si="0"/>
        <v>1542386.6079999998</v>
      </c>
      <c r="I10" s="29">
        <v>44568</v>
      </c>
      <c r="J10" s="12" t="s">
        <v>621</v>
      </c>
    </row>
    <row r="11" spans="1:10" x14ac:dyDescent="0.25">
      <c r="A11" s="7" t="s">
        <v>333</v>
      </c>
      <c r="B11" s="6">
        <v>2022</v>
      </c>
      <c r="C11" s="7" t="s">
        <v>615</v>
      </c>
      <c r="D11" s="7" t="s">
        <v>616</v>
      </c>
      <c r="E11" s="7" t="s">
        <v>617</v>
      </c>
      <c r="F11" s="9">
        <v>1207</v>
      </c>
      <c r="G11" s="6" t="s">
        <v>319</v>
      </c>
      <c r="H11" s="30">
        <f t="shared" si="0"/>
        <v>22738.672999999999</v>
      </c>
      <c r="I11" s="26" t="s">
        <v>334</v>
      </c>
      <c r="J11" s="7"/>
    </row>
    <row r="12" spans="1:10" x14ac:dyDescent="0.25">
      <c r="A12" s="12" t="s">
        <v>464</v>
      </c>
      <c r="B12" s="11">
        <v>2022</v>
      </c>
      <c r="C12" s="12" t="s">
        <v>622</v>
      </c>
      <c r="D12" s="12" t="s">
        <v>616</v>
      </c>
      <c r="E12" s="12" t="s">
        <v>617</v>
      </c>
      <c r="F12" s="27">
        <v>6485</v>
      </c>
      <c r="G12" s="11" t="s">
        <v>319</v>
      </c>
      <c r="H12" s="28">
        <f t="shared" si="0"/>
        <v>122170.91499999999</v>
      </c>
      <c r="I12" s="29">
        <v>44796</v>
      </c>
      <c r="J12" s="12" t="s">
        <v>618</v>
      </c>
    </row>
    <row r="13" spans="1:10" x14ac:dyDescent="0.25">
      <c r="A13" s="7" t="s">
        <v>335</v>
      </c>
      <c r="B13" s="6">
        <v>2022</v>
      </c>
      <c r="C13" s="7" t="s">
        <v>615</v>
      </c>
      <c r="D13" s="7" t="s">
        <v>623</v>
      </c>
      <c r="E13" s="7" t="s">
        <v>624</v>
      </c>
      <c r="F13" s="9">
        <v>6485</v>
      </c>
      <c r="G13" s="6" t="s">
        <v>319</v>
      </c>
      <c r="H13" s="30">
        <f t="shared" si="0"/>
        <v>122170.91499999999</v>
      </c>
      <c r="I13" s="26">
        <v>44796</v>
      </c>
      <c r="J13" s="7" t="s">
        <v>618</v>
      </c>
    </row>
    <row r="14" spans="1:10" x14ac:dyDescent="0.25">
      <c r="A14" s="12" t="s">
        <v>89</v>
      </c>
      <c r="B14" s="11">
        <v>2022</v>
      </c>
      <c r="C14" s="12" t="s">
        <v>625</v>
      </c>
      <c r="D14" s="12" t="s">
        <v>626</v>
      </c>
      <c r="E14" s="12" t="s">
        <v>91</v>
      </c>
      <c r="F14" s="27">
        <v>267667</v>
      </c>
      <c r="G14" s="11" t="s">
        <v>313</v>
      </c>
      <c r="H14" s="28">
        <f t="shared" si="0"/>
        <v>267667</v>
      </c>
      <c r="I14" s="29">
        <v>44768</v>
      </c>
      <c r="J14" s="12"/>
    </row>
    <row r="15" spans="1:10" x14ac:dyDescent="0.25">
      <c r="A15" s="7" t="s">
        <v>89</v>
      </c>
      <c r="B15" s="6">
        <v>2022</v>
      </c>
      <c r="C15" s="7" t="s">
        <v>625</v>
      </c>
      <c r="D15" s="7" t="s">
        <v>627</v>
      </c>
      <c r="E15" s="7" t="s">
        <v>91</v>
      </c>
      <c r="F15" s="9">
        <v>141394</v>
      </c>
      <c r="G15" s="6" t="s">
        <v>313</v>
      </c>
      <c r="H15" s="30">
        <f t="shared" si="0"/>
        <v>141394</v>
      </c>
      <c r="I15" s="26">
        <v>44881</v>
      </c>
      <c r="J15" s="7"/>
    </row>
    <row r="16" spans="1:10" x14ac:dyDescent="0.25">
      <c r="A16" s="12" t="s">
        <v>89</v>
      </c>
      <c r="B16" s="11">
        <v>2022</v>
      </c>
      <c r="C16" s="12" t="s">
        <v>625</v>
      </c>
      <c r="D16" s="12" t="s">
        <v>628</v>
      </c>
      <c r="E16" s="12" t="s">
        <v>91</v>
      </c>
      <c r="F16" s="27">
        <v>161681</v>
      </c>
      <c r="G16" s="11" t="s">
        <v>313</v>
      </c>
      <c r="H16" s="28">
        <f t="shared" si="0"/>
        <v>161681</v>
      </c>
      <c r="I16" s="29">
        <v>44881</v>
      </c>
      <c r="J16" s="12"/>
    </row>
    <row r="17" spans="1:10" x14ac:dyDescent="0.25">
      <c r="A17" s="7" t="s">
        <v>89</v>
      </c>
      <c r="B17" s="6">
        <v>2022</v>
      </c>
      <c r="C17" s="7" t="s">
        <v>625</v>
      </c>
      <c r="D17" s="7" t="s">
        <v>629</v>
      </c>
      <c r="E17" s="7" t="s">
        <v>91</v>
      </c>
      <c r="F17" s="9">
        <v>14350</v>
      </c>
      <c r="G17" s="6" t="s">
        <v>313</v>
      </c>
      <c r="H17" s="30">
        <f t="shared" si="0"/>
        <v>14350</v>
      </c>
      <c r="I17" s="26">
        <v>44811</v>
      </c>
      <c r="J17" s="7"/>
    </row>
    <row r="18" spans="1:10" x14ac:dyDescent="0.25">
      <c r="A18" s="12" t="s">
        <v>89</v>
      </c>
      <c r="B18" s="11">
        <v>2022</v>
      </c>
      <c r="C18" s="12" t="s">
        <v>625</v>
      </c>
      <c r="D18" s="12" t="s">
        <v>421</v>
      </c>
      <c r="E18" s="12" t="s">
        <v>91</v>
      </c>
      <c r="F18" s="27">
        <v>198614</v>
      </c>
      <c r="G18" s="11" t="s">
        <v>313</v>
      </c>
      <c r="H18" s="28">
        <f t="shared" si="0"/>
        <v>198614</v>
      </c>
      <c r="I18" s="29">
        <v>44811</v>
      </c>
      <c r="J18" s="12"/>
    </row>
    <row r="19" spans="1:10" x14ac:dyDescent="0.25">
      <c r="A19" s="7" t="s">
        <v>89</v>
      </c>
      <c r="B19" s="6">
        <v>2022</v>
      </c>
      <c r="C19" s="7" t="s">
        <v>625</v>
      </c>
      <c r="D19" s="7" t="s">
        <v>630</v>
      </c>
      <c r="E19" s="7" t="s">
        <v>91</v>
      </c>
      <c r="F19" s="9">
        <v>1724880</v>
      </c>
      <c r="G19" s="6" t="s">
        <v>313</v>
      </c>
      <c r="H19" s="30">
        <f t="shared" si="0"/>
        <v>1724880</v>
      </c>
      <c r="I19" s="26">
        <v>44852</v>
      </c>
      <c r="J19" s="7"/>
    </row>
    <row r="20" spans="1:10" x14ac:dyDescent="0.25">
      <c r="A20" s="12" t="s">
        <v>89</v>
      </c>
      <c r="B20" s="11">
        <v>2022</v>
      </c>
      <c r="C20" s="12" t="s">
        <v>625</v>
      </c>
      <c r="D20" s="12" t="s">
        <v>631</v>
      </c>
      <c r="E20" s="12" t="s">
        <v>91</v>
      </c>
      <c r="F20" s="27">
        <v>9000</v>
      </c>
      <c r="G20" s="11" t="s">
        <v>313</v>
      </c>
      <c r="H20" s="28">
        <f t="shared" si="0"/>
        <v>9000</v>
      </c>
      <c r="I20" s="29">
        <v>44904</v>
      </c>
      <c r="J20" s="12"/>
    </row>
    <row r="21" spans="1:10" x14ac:dyDescent="0.25">
      <c r="A21" s="7" t="s">
        <v>89</v>
      </c>
      <c r="B21" s="6">
        <v>2022</v>
      </c>
      <c r="C21" s="7" t="s">
        <v>625</v>
      </c>
      <c r="D21" s="7" t="s">
        <v>632</v>
      </c>
      <c r="E21" s="7" t="s">
        <v>91</v>
      </c>
      <c r="F21" s="9">
        <v>2600</v>
      </c>
      <c r="G21" s="6" t="s">
        <v>313</v>
      </c>
      <c r="H21" s="30">
        <f t="shared" si="0"/>
        <v>2600</v>
      </c>
      <c r="I21" s="26">
        <v>44923</v>
      </c>
      <c r="J21" s="7"/>
    </row>
    <row r="22" spans="1:10" x14ac:dyDescent="0.25">
      <c r="A22" s="12" t="s">
        <v>89</v>
      </c>
      <c r="B22" s="11">
        <v>2022</v>
      </c>
      <c r="C22" s="12" t="s">
        <v>625</v>
      </c>
      <c r="D22" s="12" t="s">
        <v>633</v>
      </c>
      <c r="E22" s="12" t="s">
        <v>91</v>
      </c>
      <c r="F22" s="27">
        <v>267667</v>
      </c>
      <c r="G22" s="11" t="s">
        <v>313</v>
      </c>
      <c r="H22" s="28">
        <f t="shared" si="0"/>
        <v>267667</v>
      </c>
      <c r="I22" s="29">
        <v>44768</v>
      </c>
      <c r="J22" s="12"/>
    </row>
    <row r="23" spans="1:10" x14ac:dyDescent="0.25">
      <c r="A23" s="7" t="s">
        <v>89</v>
      </c>
      <c r="B23" s="6">
        <v>2022</v>
      </c>
      <c r="C23" s="7" t="s">
        <v>625</v>
      </c>
      <c r="D23" s="7" t="s">
        <v>634</v>
      </c>
      <c r="E23" s="7" t="s">
        <v>91</v>
      </c>
      <c r="F23" s="9">
        <v>420919</v>
      </c>
      <c r="G23" s="6" t="s">
        <v>313</v>
      </c>
      <c r="H23" s="30">
        <f t="shared" si="0"/>
        <v>420919</v>
      </c>
      <c r="I23" s="26">
        <v>44771</v>
      </c>
      <c r="J23" s="7"/>
    </row>
    <row r="24" spans="1:10" x14ac:dyDescent="0.25">
      <c r="A24" s="12" t="s">
        <v>89</v>
      </c>
      <c r="B24" s="11">
        <v>2022</v>
      </c>
      <c r="C24" s="12" t="s">
        <v>625</v>
      </c>
      <c r="D24" s="12" t="s">
        <v>635</v>
      </c>
      <c r="E24" s="12" t="s">
        <v>91</v>
      </c>
      <c r="F24" s="27">
        <v>100000</v>
      </c>
      <c r="G24" s="11" t="s">
        <v>313</v>
      </c>
      <c r="H24" s="28">
        <f t="shared" si="0"/>
        <v>100000</v>
      </c>
      <c r="I24" s="29">
        <v>44734</v>
      </c>
      <c r="J24" s="12"/>
    </row>
    <row r="25" spans="1:10" x14ac:dyDescent="0.25">
      <c r="A25" s="7" t="s">
        <v>89</v>
      </c>
      <c r="B25" s="6">
        <v>2022</v>
      </c>
      <c r="C25" s="7" t="s">
        <v>625</v>
      </c>
      <c r="D25" s="7" t="s">
        <v>636</v>
      </c>
      <c r="E25" s="7" t="s">
        <v>91</v>
      </c>
      <c r="F25" s="9">
        <v>28900</v>
      </c>
      <c r="G25" s="6" t="s">
        <v>313</v>
      </c>
      <c r="H25" s="30">
        <f t="shared" si="0"/>
        <v>28900</v>
      </c>
      <c r="I25" s="26">
        <v>44888</v>
      </c>
      <c r="J25" s="7"/>
    </row>
    <row r="26" spans="1:10" x14ac:dyDescent="0.25">
      <c r="A26" s="12" t="s">
        <v>89</v>
      </c>
      <c r="B26" s="11">
        <v>2022</v>
      </c>
      <c r="C26" s="12" t="s">
        <v>625</v>
      </c>
      <c r="D26" s="12" t="s">
        <v>637</v>
      </c>
      <c r="E26" s="12" t="s">
        <v>91</v>
      </c>
      <c r="F26" s="27">
        <v>3188566</v>
      </c>
      <c r="G26" s="11" t="s">
        <v>313</v>
      </c>
      <c r="H26" s="28">
        <f t="shared" si="0"/>
        <v>3188566</v>
      </c>
      <c r="I26" s="29">
        <v>44894</v>
      </c>
      <c r="J26" s="12"/>
    </row>
    <row r="27" spans="1:10" x14ac:dyDescent="0.25">
      <c r="A27" s="7" t="s">
        <v>89</v>
      </c>
      <c r="B27" s="6">
        <v>2022</v>
      </c>
      <c r="C27" s="7" t="s">
        <v>625</v>
      </c>
      <c r="D27" s="7" t="s">
        <v>638</v>
      </c>
      <c r="E27" s="7" t="s">
        <v>91</v>
      </c>
      <c r="F27" s="9">
        <v>3000</v>
      </c>
      <c r="G27" s="6" t="s">
        <v>313</v>
      </c>
      <c r="H27" s="30">
        <f t="shared" si="0"/>
        <v>3000</v>
      </c>
      <c r="I27" s="26">
        <v>44894</v>
      </c>
      <c r="J27" s="7"/>
    </row>
    <row r="28" spans="1:10" x14ac:dyDescent="0.25">
      <c r="A28" s="12" t="s">
        <v>174</v>
      </c>
      <c r="B28" s="11">
        <v>2022</v>
      </c>
      <c r="C28" s="12" t="s">
        <v>639</v>
      </c>
      <c r="D28" s="12" t="s">
        <v>640</v>
      </c>
      <c r="E28" s="12" t="s">
        <v>30</v>
      </c>
      <c r="F28" s="27">
        <v>184150</v>
      </c>
      <c r="G28" s="11" t="s">
        <v>313</v>
      </c>
      <c r="H28" s="28">
        <f t="shared" si="0"/>
        <v>184150</v>
      </c>
      <c r="I28" s="29">
        <v>44563</v>
      </c>
      <c r="J28" s="12"/>
    </row>
    <row r="29" spans="1:10" x14ac:dyDescent="0.25">
      <c r="A29" s="7" t="s">
        <v>174</v>
      </c>
      <c r="B29" s="6">
        <v>2022</v>
      </c>
      <c r="C29" s="7" t="s">
        <v>639</v>
      </c>
      <c r="D29" s="7" t="s">
        <v>640</v>
      </c>
      <c r="E29" s="7" t="s">
        <v>30</v>
      </c>
      <c r="F29" s="9">
        <v>176096</v>
      </c>
      <c r="G29" s="6" t="s">
        <v>313</v>
      </c>
      <c r="H29" s="30">
        <f t="shared" si="0"/>
        <v>176096</v>
      </c>
      <c r="I29" s="26">
        <v>44594</v>
      </c>
      <c r="J29" s="7"/>
    </row>
    <row r="30" spans="1:10" x14ac:dyDescent="0.25">
      <c r="A30" s="12" t="s">
        <v>174</v>
      </c>
      <c r="B30" s="11">
        <v>2022</v>
      </c>
      <c r="C30" s="12" t="s">
        <v>639</v>
      </c>
      <c r="D30" s="12" t="s">
        <v>641</v>
      </c>
      <c r="E30" s="12" t="s">
        <v>30</v>
      </c>
      <c r="F30" s="27">
        <v>150527</v>
      </c>
      <c r="G30" s="11" t="s">
        <v>313</v>
      </c>
      <c r="H30" s="28">
        <f t="shared" si="0"/>
        <v>150527</v>
      </c>
      <c r="I30" s="29" t="s">
        <v>642</v>
      </c>
      <c r="J30" s="12"/>
    </row>
    <row r="31" spans="1:10" x14ac:dyDescent="0.25">
      <c r="A31" s="7" t="s">
        <v>174</v>
      </c>
      <c r="B31" s="6">
        <v>2022</v>
      </c>
      <c r="C31" s="7" t="s">
        <v>639</v>
      </c>
      <c r="D31" s="7" t="s">
        <v>643</v>
      </c>
      <c r="E31" s="7" t="s">
        <v>30</v>
      </c>
      <c r="F31" s="9">
        <v>23520</v>
      </c>
      <c r="G31" s="6" t="s">
        <v>319</v>
      </c>
      <c r="H31" s="30">
        <f t="shared" si="0"/>
        <v>443093.27999999997</v>
      </c>
      <c r="I31" s="26">
        <v>44594</v>
      </c>
      <c r="J31" s="7"/>
    </row>
    <row r="32" spans="1:10" x14ac:dyDescent="0.25">
      <c r="A32" s="12" t="s">
        <v>60</v>
      </c>
      <c r="B32" s="11">
        <v>2022</v>
      </c>
      <c r="C32" s="12" t="s">
        <v>644</v>
      </c>
      <c r="D32" s="12"/>
      <c r="E32" s="12" t="s">
        <v>645</v>
      </c>
      <c r="F32" s="27">
        <v>197061</v>
      </c>
      <c r="G32" s="11" t="s">
        <v>319</v>
      </c>
      <c r="H32" s="28">
        <f t="shared" si="0"/>
        <v>3712432.1789999995</v>
      </c>
      <c r="I32" s="29">
        <v>44690</v>
      </c>
      <c r="J32" s="12"/>
    </row>
    <row r="33" spans="1:10" ht="15.75" thickBot="1" x14ac:dyDescent="0.3">
      <c r="A33" s="7" t="s">
        <v>60</v>
      </c>
      <c r="B33" s="6">
        <v>2022</v>
      </c>
      <c r="C33" s="7" t="s">
        <v>646</v>
      </c>
      <c r="D33" s="7"/>
      <c r="E33" s="7" t="s">
        <v>645</v>
      </c>
      <c r="F33" s="9">
        <v>29095</v>
      </c>
      <c r="G33" s="6" t="s">
        <v>319</v>
      </c>
      <c r="H33" s="30">
        <f t="shared" si="0"/>
        <v>548120.70499999996</v>
      </c>
      <c r="I33" s="26">
        <v>44756</v>
      </c>
      <c r="J33" s="7"/>
    </row>
    <row r="34" spans="1:10" s="22" customFormat="1" thickTop="1" thickBot="1" x14ac:dyDescent="0.35">
      <c r="A34" s="19" t="s">
        <v>647</v>
      </c>
      <c r="B34" s="19"/>
      <c r="C34" s="19"/>
      <c r="D34" s="19"/>
      <c r="E34" s="19"/>
      <c r="F34" s="19"/>
      <c r="G34" s="19"/>
      <c r="H34" s="20">
        <f>SUM(H7:H33)</f>
        <v>17130122.882999998</v>
      </c>
      <c r="I34" s="19"/>
      <c r="J34" s="20"/>
    </row>
    <row r="35" spans="1:10" s="2" customFormat="1" ht="14.25" thickTop="1" x14ac:dyDescent="0.3">
      <c r="E35" s="3"/>
      <c r="F35" s="3"/>
      <c r="G35" s="3"/>
    </row>
    <row r="36" spans="1:10" s="2" customFormat="1" ht="18" x14ac:dyDescent="0.35">
      <c r="A36" s="33">
        <v>2023</v>
      </c>
      <c r="E36" s="3"/>
      <c r="F36" s="3"/>
      <c r="G36" s="3"/>
    </row>
    <row r="37" spans="1:10" s="2" customFormat="1" ht="13.5" x14ac:dyDescent="0.3">
      <c r="E37" s="3"/>
      <c r="F37" s="3"/>
      <c r="G37" s="3"/>
    </row>
    <row r="38" spans="1:10" ht="27.75" thickBot="1" x14ac:dyDescent="0.3">
      <c r="A38" s="4" t="s">
        <v>26</v>
      </c>
      <c r="B38" s="4"/>
      <c r="C38" s="4" t="s">
        <v>612</v>
      </c>
      <c r="D38" s="4" t="s">
        <v>303</v>
      </c>
      <c r="E38" s="4" t="s">
        <v>304</v>
      </c>
      <c r="F38" s="4" t="s">
        <v>305</v>
      </c>
      <c r="G38" s="4" t="s">
        <v>306</v>
      </c>
      <c r="H38" s="24" t="s">
        <v>613</v>
      </c>
      <c r="I38" s="4" t="s">
        <v>94</v>
      </c>
      <c r="J38" s="4" t="s">
        <v>614</v>
      </c>
    </row>
    <row r="39" spans="1:10" ht="15.75" thickTop="1" x14ac:dyDescent="0.25">
      <c r="A39" s="7" t="s">
        <v>38</v>
      </c>
      <c r="B39" s="6">
        <v>2023</v>
      </c>
      <c r="C39" s="7" t="s">
        <v>615</v>
      </c>
      <c r="D39" s="7" t="s">
        <v>616</v>
      </c>
      <c r="E39" s="7" t="s">
        <v>648</v>
      </c>
      <c r="F39" s="9">
        <v>135541</v>
      </c>
      <c r="G39" s="6" t="s">
        <v>319</v>
      </c>
      <c r="H39" s="30">
        <f t="shared" ref="H39:H55" si="1">IF(G39="USD",F39*22.79,F39)</f>
        <v>3088979.3899999997</v>
      </c>
      <c r="I39" s="26"/>
      <c r="J39" s="7" t="s">
        <v>649</v>
      </c>
    </row>
    <row r="40" spans="1:10" x14ac:dyDescent="0.25">
      <c r="A40" s="12" t="s">
        <v>38</v>
      </c>
      <c r="B40" s="11">
        <v>2023</v>
      </c>
      <c r="C40" s="12" t="s">
        <v>321</v>
      </c>
      <c r="D40" s="12" t="s">
        <v>616</v>
      </c>
      <c r="E40" s="12" t="s">
        <v>321</v>
      </c>
      <c r="F40" s="27">
        <v>704</v>
      </c>
      <c r="G40" s="11" t="s">
        <v>319</v>
      </c>
      <c r="H40" s="28">
        <f t="shared" si="1"/>
        <v>16044.16</v>
      </c>
      <c r="I40" s="29"/>
      <c r="J40" s="12" t="s">
        <v>619</v>
      </c>
    </row>
    <row r="41" spans="1:10" x14ac:dyDescent="0.25">
      <c r="A41" s="7" t="s">
        <v>333</v>
      </c>
      <c r="B41" s="6">
        <v>2023</v>
      </c>
      <c r="C41" s="7" t="s">
        <v>615</v>
      </c>
      <c r="D41" s="7" t="s">
        <v>623</v>
      </c>
      <c r="E41" s="7" t="s">
        <v>617</v>
      </c>
      <c r="F41" s="9">
        <v>8943</v>
      </c>
      <c r="G41" s="6" t="s">
        <v>319</v>
      </c>
      <c r="H41" s="30">
        <f t="shared" si="1"/>
        <v>203810.97</v>
      </c>
      <c r="I41" s="26">
        <v>45075</v>
      </c>
      <c r="J41" s="7" t="s">
        <v>649</v>
      </c>
    </row>
    <row r="42" spans="1:10" x14ac:dyDescent="0.25">
      <c r="A42" s="12" t="s">
        <v>464</v>
      </c>
      <c r="B42" s="11">
        <v>2023</v>
      </c>
      <c r="C42" s="12" t="s">
        <v>615</v>
      </c>
      <c r="D42" s="12" t="s">
        <v>623</v>
      </c>
      <c r="E42" s="12" t="s">
        <v>617</v>
      </c>
      <c r="F42" s="27">
        <v>8943</v>
      </c>
      <c r="G42" s="11" t="s">
        <v>319</v>
      </c>
      <c r="H42" s="28">
        <f t="shared" si="1"/>
        <v>203810.97</v>
      </c>
      <c r="I42" s="29">
        <v>45075</v>
      </c>
      <c r="J42" s="12" t="s">
        <v>649</v>
      </c>
    </row>
    <row r="43" spans="1:10" x14ac:dyDescent="0.25">
      <c r="A43" s="7" t="s">
        <v>335</v>
      </c>
      <c r="B43" s="6">
        <v>2023</v>
      </c>
      <c r="C43" s="7" t="s">
        <v>615</v>
      </c>
      <c r="D43" s="7" t="s">
        <v>623</v>
      </c>
      <c r="E43" s="7" t="s">
        <v>617</v>
      </c>
      <c r="F43" s="9">
        <v>8943</v>
      </c>
      <c r="G43" s="6" t="s">
        <v>319</v>
      </c>
      <c r="H43" s="30">
        <f t="shared" si="1"/>
        <v>203810.97</v>
      </c>
      <c r="I43" s="26">
        <v>45075</v>
      </c>
      <c r="J43" s="7" t="s">
        <v>649</v>
      </c>
    </row>
    <row r="44" spans="1:10" x14ac:dyDescent="0.25">
      <c r="A44" s="12" t="s">
        <v>89</v>
      </c>
      <c r="B44" s="11">
        <v>2023</v>
      </c>
      <c r="C44" s="12" t="s">
        <v>416</v>
      </c>
      <c r="D44" s="12" t="s">
        <v>650</v>
      </c>
      <c r="E44" s="12" t="s">
        <v>91</v>
      </c>
      <c r="F44" s="27">
        <v>373948</v>
      </c>
      <c r="G44" s="11" t="s">
        <v>313</v>
      </c>
      <c r="H44" s="28">
        <f t="shared" si="1"/>
        <v>373948</v>
      </c>
      <c r="I44" s="29">
        <v>44977</v>
      </c>
      <c r="J44" s="12"/>
    </row>
    <row r="45" spans="1:10" x14ac:dyDescent="0.25">
      <c r="A45" s="7" t="s">
        <v>89</v>
      </c>
      <c r="B45" s="6">
        <v>2023</v>
      </c>
      <c r="C45" s="7" t="s">
        <v>416</v>
      </c>
      <c r="D45" s="7" t="s">
        <v>651</v>
      </c>
      <c r="E45" s="7" t="s">
        <v>91</v>
      </c>
      <c r="F45" s="9">
        <v>3360734</v>
      </c>
      <c r="G45" s="6" t="s">
        <v>313</v>
      </c>
      <c r="H45" s="30">
        <f t="shared" si="1"/>
        <v>3360734</v>
      </c>
      <c r="I45" s="26">
        <v>45036</v>
      </c>
      <c r="J45" s="7"/>
    </row>
    <row r="46" spans="1:10" x14ac:dyDescent="0.25">
      <c r="A46" s="12" t="s">
        <v>174</v>
      </c>
      <c r="B46" s="11">
        <v>2023</v>
      </c>
      <c r="C46" s="12" t="s">
        <v>639</v>
      </c>
      <c r="D46" s="12" t="s">
        <v>652</v>
      </c>
      <c r="E46" s="12" t="s">
        <v>30</v>
      </c>
      <c r="F46" s="27">
        <v>248580</v>
      </c>
      <c r="G46" s="11" t="s">
        <v>313</v>
      </c>
      <c r="H46" s="28">
        <f t="shared" si="1"/>
        <v>248580</v>
      </c>
      <c r="I46" s="29" t="s">
        <v>653</v>
      </c>
      <c r="J46" s="12"/>
    </row>
    <row r="47" spans="1:10" x14ac:dyDescent="0.25">
      <c r="A47" s="7" t="s">
        <v>174</v>
      </c>
      <c r="B47" s="6">
        <v>2023</v>
      </c>
      <c r="C47" s="7" t="s">
        <v>639</v>
      </c>
      <c r="D47" s="7" t="s">
        <v>652</v>
      </c>
      <c r="E47" s="7" t="s">
        <v>30</v>
      </c>
      <c r="F47" s="9">
        <v>201425</v>
      </c>
      <c r="G47" s="6" t="s">
        <v>313</v>
      </c>
      <c r="H47" s="30">
        <f t="shared" si="1"/>
        <v>201425</v>
      </c>
      <c r="I47" s="26" t="s">
        <v>654</v>
      </c>
      <c r="J47" s="7"/>
    </row>
    <row r="48" spans="1:10" x14ac:dyDescent="0.25">
      <c r="A48" s="12" t="s">
        <v>174</v>
      </c>
      <c r="B48" s="11">
        <v>2023</v>
      </c>
      <c r="C48" s="12" t="s">
        <v>655</v>
      </c>
      <c r="D48" s="12" t="s">
        <v>652</v>
      </c>
      <c r="E48" s="12" t="s">
        <v>30</v>
      </c>
      <c r="F48" s="27">
        <v>124800</v>
      </c>
      <c r="G48" s="11" t="s">
        <v>313</v>
      </c>
      <c r="H48" s="28">
        <f t="shared" si="1"/>
        <v>124800</v>
      </c>
      <c r="I48" s="29" t="s">
        <v>656</v>
      </c>
      <c r="J48" s="12"/>
    </row>
    <row r="49" spans="1:10" x14ac:dyDescent="0.25">
      <c r="A49" s="7" t="s">
        <v>174</v>
      </c>
      <c r="B49" s="6">
        <v>2023</v>
      </c>
      <c r="C49" s="7" t="s">
        <v>657</v>
      </c>
      <c r="D49" s="7" t="s">
        <v>652</v>
      </c>
      <c r="E49" s="7" t="s">
        <v>30</v>
      </c>
      <c r="F49" s="9">
        <v>20638</v>
      </c>
      <c r="G49" s="6" t="s">
        <v>319</v>
      </c>
      <c r="H49" s="30">
        <f t="shared" si="1"/>
        <v>470340.01999999996</v>
      </c>
      <c r="I49" s="26" t="s">
        <v>658</v>
      </c>
      <c r="J49" s="7"/>
    </row>
    <row r="50" spans="1:10" x14ac:dyDescent="0.25">
      <c r="A50" s="12" t="s">
        <v>174</v>
      </c>
      <c r="B50" s="11">
        <v>2023</v>
      </c>
      <c r="C50" s="12" t="s">
        <v>657</v>
      </c>
      <c r="D50" s="12" t="s">
        <v>652</v>
      </c>
      <c r="E50" s="12" t="s">
        <v>30</v>
      </c>
      <c r="F50" s="27">
        <v>59905</v>
      </c>
      <c r="G50" s="11" t="s">
        <v>319</v>
      </c>
      <c r="H50" s="28">
        <f t="shared" si="1"/>
        <v>1365234.95</v>
      </c>
      <c r="I50" s="29">
        <v>44929</v>
      </c>
      <c r="J50" s="12"/>
    </row>
    <row r="51" spans="1:10" x14ac:dyDescent="0.25">
      <c r="A51" s="7" t="s">
        <v>174</v>
      </c>
      <c r="B51" s="6">
        <v>2023</v>
      </c>
      <c r="C51" s="7" t="s">
        <v>657</v>
      </c>
      <c r="D51" s="7" t="s">
        <v>652</v>
      </c>
      <c r="E51" s="7" t="s">
        <v>30</v>
      </c>
      <c r="F51" s="9">
        <v>9439</v>
      </c>
      <c r="G51" s="6" t="s">
        <v>319</v>
      </c>
      <c r="H51" s="30">
        <f t="shared" si="1"/>
        <v>215114.81</v>
      </c>
      <c r="I51" s="26">
        <v>45081</v>
      </c>
      <c r="J51" s="7"/>
    </row>
    <row r="52" spans="1:10" x14ac:dyDescent="0.25">
      <c r="A52" s="12" t="s">
        <v>174</v>
      </c>
      <c r="B52" s="11">
        <v>2023</v>
      </c>
      <c r="C52" s="12" t="s">
        <v>657</v>
      </c>
      <c r="D52" s="12" t="s">
        <v>652</v>
      </c>
      <c r="E52" s="12" t="s">
        <v>30</v>
      </c>
      <c r="F52" s="27">
        <v>69684</v>
      </c>
      <c r="G52" s="11" t="s">
        <v>319</v>
      </c>
      <c r="H52" s="28">
        <f t="shared" si="1"/>
        <v>1588098.3599999999</v>
      </c>
      <c r="I52" s="29" t="s">
        <v>659</v>
      </c>
      <c r="J52" s="12"/>
    </row>
    <row r="53" spans="1:10" x14ac:dyDescent="0.25">
      <c r="A53" s="7" t="s">
        <v>60</v>
      </c>
      <c r="B53" s="6">
        <v>2023</v>
      </c>
      <c r="C53" s="7" t="s">
        <v>644</v>
      </c>
      <c r="D53" s="7"/>
      <c r="E53" s="7" t="s">
        <v>645</v>
      </c>
      <c r="F53" s="9">
        <v>186740.41</v>
      </c>
      <c r="G53" s="6" t="s">
        <v>319</v>
      </c>
      <c r="H53" s="30">
        <f t="shared" si="1"/>
        <v>4255813.9439000003</v>
      </c>
      <c r="I53" s="26">
        <v>45124</v>
      </c>
      <c r="J53" s="7"/>
    </row>
    <row r="54" spans="1:10" x14ac:dyDescent="0.25">
      <c r="A54" s="12" t="s">
        <v>60</v>
      </c>
      <c r="B54" s="11">
        <v>2023</v>
      </c>
      <c r="C54" s="12" t="s">
        <v>646</v>
      </c>
      <c r="D54" s="12"/>
      <c r="E54" s="12" t="s">
        <v>645</v>
      </c>
      <c r="F54" s="27">
        <v>29293.95</v>
      </c>
      <c r="G54" s="11" t="s">
        <v>319</v>
      </c>
      <c r="H54" s="28">
        <f t="shared" si="1"/>
        <v>667609.12049999996</v>
      </c>
      <c r="I54" s="29">
        <v>45124</v>
      </c>
      <c r="J54" s="12"/>
    </row>
    <row r="55" spans="1:10" ht="15.75" thickBot="1" x14ac:dyDescent="0.3">
      <c r="A55" s="7" t="s">
        <v>60</v>
      </c>
      <c r="B55" s="6">
        <v>2023</v>
      </c>
      <c r="C55" s="7" t="s">
        <v>660</v>
      </c>
      <c r="D55" s="7"/>
      <c r="E55" s="7" t="s">
        <v>661</v>
      </c>
      <c r="F55" s="9">
        <v>452.58</v>
      </c>
      <c r="G55" s="6" t="s">
        <v>319</v>
      </c>
      <c r="H55" s="30">
        <f t="shared" si="1"/>
        <v>10314.298199999999</v>
      </c>
      <c r="I55" s="26">
        <v>44972</v>
      </c>
      <c r="J55" s="7"/>
    </row>
    <row r="56" spans="1:10" s="22" customFormat="1" thickTop="1" thickBot="1" x14ac:dyDescent="0.35">
      <c r="A56" s="19" t="s">
        <v>647</v>
      </c>
      <c r="B56" s="19"/>
      <c r="C56" s="19"/>
      <c r="D56" s="19"/>
      <c r="E56" s="19"/>
      <c r="F56" s="19"/>
      <c r="G56" s="19"/>
      <c r="H56" s="20">
        <f>SUM(H39:H55)</f>
        <v>16598468.9626</v>
      </c>
      <c r="I56" s="19"/>
      <c r="J56" s="20"/>
    </row>
    <row r="57" spans="1:10" ht="15.75" thickTop="1"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6BE86-6F84-464A-BCFA-A443B3BF0798}">
  <dimension ref="A2:K82"/>
  <sheetViews>
    <sheetView showGridLines="0" workbookViewId="0"/>
  </sheetViews>
  <sheetFormatPr defaultColWidth="8.7109375" defaultRowHeight="16.5" x14ac:dyDescent="0.3"/>
  <cols>
    <col min="1" max="1" width="3.85546875" style="181" customWidth="1"/>
    <col min="2" max="2" width="10.85546875" style="102" bestFit="1" customWidth="1"/>
    <col min="3" max="3" width="10.28515625" style="102" customWidth="1"/>
    <col min="4" max="4" width="10.140625" style="102" customWidth="1"/>
    <col min="5" max="5" width="9.7109375" style="102" customWidth="1"/>
    <col min="6" max="6" width="9.42578125" style="102" customWidth="1"/>
    <col min="7" max="7" width="45.85546875" style="102" customWidth="1"/>
    <col min="8" max="8" width="33.140625" style="102" customWidth="1"/>
    <col min="9" max="9" width="6.5703125" style="102" bestFit="1" customWidth="1"/>
    <col min="10" max="10" width="7.42578125" style="102" bestFit="1" customWidth="1"/>
    <col min="11" max="11" width="24.85546875" style="102" customWidth="1"/>
    <col min="12" max="16384" width="8.7109375" style="102"/>
  </cols>
  <sheetData>
    <row r="2" spans="1:11" ht="18" x14ac:dyDescent="0.3">
      <c r="A2" s="103" t="s">
        <v>905</v>
      </c>
    </row>
    <row r="4" spans="1:11" x14ac:dyDescent="0.3">
      <c r="A4" s="182" t="s">
        <v>906</v>
      </c>
    </row>
    <row r="6" spans="1:11" ht="41.25" thickBot="1" x14ac:dyDescent="0.35">
      <c r="A6" s="177" t="s">
        <v>191</v>
      </c>
      <c r="B6" s="167" t="s">
        <v>728</v>
      </c>
      <c r="C6" s="167" t="s">
        <v>729</v>
      </c>
      <c r="D6" s="167" t="s">
        <v>730</v>
      </c>
      <c r="E6" s="167" t="s">
        <v>731</v>
      </c>
      <c r="F6" s="167" t="s">
        <v>732</v>
      </c>
      <c r="G6" s="167" t="s">
        <v>733</v>
      </c>
      <c r="H6" s="167" t="s">
        <v>734</v>
      </c>
      <c r="I6" s="167" t="s">
        <v>735</v>
      </c>
      <c r="J6" s="167" t="s">
        <v>736</v>
      </c>
      <c r="K6" s="167" t="s">
        <v>737</v>
      </c>
    </row>
    <row r="7" spans="1:11" ht="17.25" thickTop="1" x14ac:dyDescent="0.3">
      <c r="A7" s="178">
        <v>1</v>
      </c>
      <c r="B7" s="171" t="s">
        <v>738</v>
      </c>
      <c r="C7" s="171" t="s">
        <v>739</v>
      </c>
      <c r="D7" s="172">
        <v>43182</v>
      </c>
      <c r="E7" s="172">
        <v>43367</v>
      </c>
      <c r="F7" s="172">
        <v>46654</v>
      </c>
      <c r="G7" s="171" t="s">
        <v>740</v>
      </c>
      <c r="H7" s="171" t="s">
        <v>741</v>
      </c>
      <c r="I7" s="173">
        <v>69.8</v>
      </c>
      <c r="J7" s="171" t="s">
        <v>742</v>
      </c>
      <c r="K7" s="171" t="s">
        <v>743</v>
      </c>
    </row>
    <row r="8" spans="1:11" x14ac:dyDescent="0.3">
      <c r="A8" s="179">
        <v>2</v>
      </c>
      <c r="B8" s="168" t="s">
        <v>738</v>
      </c>
      <c r="C8" s="168" t="s">
        <v>744</v>
      </c>
      <c r="D8" s="169">
        <v>43294</v>
      </c>
      <c r="E8" s="169">
        <v>43314</v>
      </c>
      <c r="F8" s="169">
        <v>46601</v>
      </c>
      <c r="G8" s="168" t="s">
        <v>745</v>
      </c>
      <c r="H8" s="168" t="s">
        <v>746</v>
      </c>
      <c r="I8" s="170">
        <v>82.72</v>
      </c>
      <c r="J8" s="168" t="s">
        <v>742</v>
      </c>
      <c r="K8" s="168" t="s">
        <v>743</v>
      </c>
    </row>
    <row r="9" spans="1:11" x14ac:dyDescent="0.3">
      <c r="A9" s="178">
        <v>3</v>
      </c>
      <c r="B9" s="171" t="s">
        <v>738</v>
      </c>
      <c r="C9" s="171" t="s">
        <v>747</v>
      </c>
      <c r="D9" s="172">
        <v>43264</v>
      </c>
      <c r="E9" s="172">
        <v>43312</v>
      </c>
      <c r="F9" s="172">
        <v>46599</v>
      </c>
      <c r="G9" s="171" t="s">
        <v>748</v>
      </c>
      <c r="H9" s="171" t="s">
        <v>749</v>
      </c>
      <c r="I9" s="173">
        <v>57.0901</v>
      </c>
      <c r="J9" s="171" t="s">
        <v>742</v>
      </c>
      <c r="K9" s="171" t="s">
        <v>743</v>
      </c>
    </row>
    <row r="10" spans="1:11" x14ac:dyDescent="0.3">
      <c r="A10" s="179">
        <v>4</v>
      </c>
      <c r="B10" s="168" t="s">
        <v>738</v>
      </c>
      <c r="C10" s="168" t="s">
        <v>750</v>
      </c>
      <c r="D10" s="169">
        <v>43146</v>
      </c>
      <c r="E10" s="169">
        <v>43161</v>
      </c>
      <c r="F10" s="169">
        <v>46448</v>
      </c>
      <c r="G10" s="168" t="s">
        <v>751</v>
      </c>
      <c r="H10" s="168" t="s">
        <v>749</v>
      </c>
      <c r="I10" s="170">
        <v>71.3</v>
      </c>
      <c r="J10" s="168" t="s">
        <v>742</v>
      </c>
      <c r="K10" s="168" t="s">
        <v>743</v>
      </c>
    </row>
    <row r="11" spans="1:11" x14ac:dyDescent="0.3">
      <c r="A11" s="178">
        <v>5</v>
      </c>
      <c r="B11" s="171" t="s">
        <v>738</v>
      </c>
      <c r="C11" s="171" t="s">
        <v>752</v>
      </c>
      <c r="D11" s="172">
        <v>43146</v>
      </c>
      <c r="E11" s="172">
        <v>43161</v>
      </c>
      <c r="F11" s="172">
        <v>46448</v>
      </c>
      <c r="G11" s="171" t="s">
        <v>753</v>
      </c>
      <c r="H11" s="171" t="s">
        <v>749</v>
      </c>
      <c r="I11" s="173">
        <v>90.01</v>
      </c>
      <c r="J11" s="171" t="s">
        <v>742</v>
      </c>
      <c r="K11" s="171" t="s">
        <v>743</v>
      </c>
    </row>
    <row r="12" spans="1:11" x14ac:dyDescent="0.3">
      <c r="A12" s="179">
        <v>6</v>
      </c>
      <c r="B12" s="168" t="s">
        <v>738</v>
      </c>
      <c r="C12" s="168" t="s">
        <v>754</v>
      </c>
      <c r="D12" s="169">
        <v>43052</v>
      </c>
      <c r="E12" s="169">
        <v>43119</v>
      </c>
      <c r="F12" s="169">
        <v>46406</v>
      </c>
      <c r="G12" s="168" t="s">
        <v>755</v>
      </c>
      <c r="H12" s="168" t="s">
        <v>756</v>
      </c>
      <c r="I12" s="170">
        <v>30.58</v>
      </c>
      <c r="J12" s="168" t="s">
        <v>742</v>
      </c>
      <c r="K12" s="168" t="s">
        <v>743</v>
      </c>
    </row>
    <row r="13" spans="1:11" x14ac:dyDescent="0.3">
      <c r="A13" s="178">
        <v>7</v>
      </c>
      <c r="B13" s="171" t="s">
        <v>738</v>
      </c>
      <c r="C13" s="171" t="s">
        <v>757</v>
      </c>
      <c r="D13" s="172">
        <v>42957</v>
      </c>
      <c r="E13" s="172">
        <v>42996</v>
      </c>
      <c r="F13" s="172">
        <v>46283</v>
      </c>
      <c r="G13" s="171" t="s">
        <v>758</v>
      </c>
      <c r="H13" s="171" t="s">
        <v>759</v>
      </c>
      <c r="I13" s="173">
        <v>112.11239999999999</v>
      </c>
      <c r="J13" s="171" t="s">
        <v>742</v>
      </c>
      <c r="K13" s="171" t="s">
        <v>743</v>
      </c>
    </row>
    <row r="14" spans="1:11" x14ac:dyDescent="0.3">
      <c r="A14" s="179">
        <v>8</v>
      </c>
      <c r="B14" s="168" t="s">
        <v>738</v>
      </c>
      <c r="C14" s="168" t="s">
        <v>760</v>
      </c>
      <c r="D14" s="169">
        <v>42874</v>
      </c>
      <c r="E14" s="169">
        <v>42951</v>
      </c>
      <c r="F14" s="169">
        <v>46238</v>
      </c>
      <c r="G14" s="168" t="s">
        <v>761</v>
      </c>
      <c r="H14" s="168" t="s">
        <v>762</v>
      </c>
      <c r="I14" s="170">
        <v>64.430000000000007</v>
      </c>
      <c r="J14" s="168" t="s">
        <v>742</v>
      </c>
      <c r="K14" s="168" t="s">
        <v>743</v>
      </c>
    </row>
    <row r="15" spans="1:11" x14ac:dyDescent="0.3">
      <c r="A15" s="178">
        <v>9</v>
      </c>
      <c r="B15" s="171" t="s">
        <v>738</v>
      </c>
      <c r="C15" s="171" t="s">
        <v>763</v>
      </c>
      <c r="D15" s="172">
        <v>42874</v>
      </c>
      <c r="E15" s="172">
        <v>42943</v>
      </c>
      <c r="F15" s="172">
        <v>45480</v>
      </c>
      <c r="G15" s="171" t="s">
        <v>764</v>
      </c>
      <c r="H15" s="171" t="s">
        <v>765</v>
      </c>
      <c r="I15" s="173">
        <v>115.42</v>
      </c>
      <c r="J15" s="171" t="s">
        <v>742</v>
      </c>
      <c r="K15" s="171" t="s">
        <v>743</v>
      </c>
    </row>
    <row r="16" spans="1:11" x14ac:dyDescent="0.3">
      <c r="A16" s="179">
        <v>10</v>
      </c>
      <c r="B16" s="168" t="s">
        <v>738</v>
      </c>
      <c r="C16" s="168" t="s">
        <v>766</v>
      </c>
      <c r="D16" s="169">
        <v>42577</v>
      </c>
      <c r="E16" s="169">
        <v>42759</v>
      </c>
      <c r="F16" s="169">
        <v>45314</v>
      </c>
      <c r="G16" s="168" t="s">
        <v>767</v>
      </c>
      <c r="H16" s="168" t="s">
        <v>756</v>
      </c>
      <c r="I16" s="170">
        <v>71.05</v>
      </c>
      <c r="J16" s="168" t="s">
        <v>742</v>
      </c>
      <c r="K16" s="168" t="s">
        <v>743</v>
      </c>
    </row>
    <row r="17" spans="1:11" x14ac:dyDescent="0.3">
      <c r="A17" s="178">
        <v>11</v>
      </c>
      <c r="B17" s="171" t="s">
        <v>768</v>
      </c>
      <c r="C17" s="171" t="s">
        <v>769</v>
      </c>
      <c r="D17" s="172">
        <v>44952</v>
      </c>
      <c r="E17" s="172">
        <v>45055</v>
      </c>
      <c r="F17" s="172">
        <v>70622</v>
      </c>
      <c r="G17" s="171" t="s">
        <v>770</v>
      </c>
      <c r="H17" s="171" t="s">
        <v>771</v>
      </c>
      <c r="I17" s="173">
        <v>84.715999999999994</v>
      </c>
      <c r="J17" s="171" t="s">
        <v>772</v>
      </c>
      <c r="K17" s="171" t="s">
        <v>743</v>
      </c>
    </row>
    <row r="18" spans="1:11" x14ac:dyDescent="0.3">
      <c r="A18" s="179">
        <v>12</v>
      </c>
      <c r="B18" s="168" t="s">
        <v>768</v>
      </c>
      <c r="C18" s="168" t="s">
        <v>773</v>
      </c>
      <c r="D18" s="169">
        <v>44916</v>
      </c>
      <c r="E18" s="169">
        <v>44981</v>
      </c>
      <c r="F18" s="169">
        <v>70548</v>
      </c>
      <c r="G18" s="168" t="s">
        <v>774</v>
      </c>
      <c r="H18" s="168" t="s">
        <v>775</v>
      </c>
      <c r="I18" s="170">
        <v>79.87</v>
      </c>
      <c r="J18" s="168" t="s">
        <v>772</v>
      </c>
      <c r="K18" s="168" t="s">
        <v>743</v>
      </c>
    </row>
    <row r="19" spans="1:11" x14ac:dyDescent="0.3">
      <c r="A19" s="178">
        <v>13</v>
      </c>
      <c r="B19" s="171" t="s">
        <v>768</v>
      </c>
      <c r="C19" s="171" t="s">
        <v>776</v>
      </c>
      <c r="D19" s="172">
        <v>44648</v>
      </c>
      <c r="E19" s="172">
        <v>44958</v>
      </c>
      <c r="F19" s="172">
        <v>45454</v>
      </c>
      <c r="G19" s="171" t="s">
        <v>777</v>
      </c>
      <c r="H19" s="171" t="s">
        <v>756</v>
      </c>
      <c r="I19" s="173">
        <v>92.16</v>
      </c>
      <c r="J19" s="171" t="s">
        <v>772</v>
      </c>
      <c r="K19" s="171" t="s">
        <v>743</v>
      </c>
    </row>
    <row r="20" spans="1:11" x14ac:dyDescent="0.3">
      <c r="A20" s="179">
        <v>14</v>
      </c>
      <c r="B20" s="168" t="s">
        <v>768</v>
      </c>
      <c r="C20" s="168" t="s">
        <v>778</v>
      </c>
      <c r="D20" s="169">
        <v>44833</v>
      </c>
      <c r="E20" s="169">
        <v>44883</v>
      </c>
      <c r="F20" s="169">
        <v>70450</v>
      </c>
      <c r="G20" s="168" t="s">
        <v>779</v>
      </c>
      <c r="H20" s="168" t="s">
        <v>780</v>
      </c>
      <c r="I20" s="170">
        <v>123.83</v>
      </c>
      <c r="J20" s="168" t="s">
        <v>772</v>
      </c>
      <c r="K20" s="168" t="s">
        <v>743</v>
      </c>
    </row>
    <row r="21" spans="1:11" x14ac:dyDescent="0.3">
      <c r="A21" s="178">
        <v>15</v>
      </c>
      <c r="B21" s="171" t="s">
        <v>768</v>
      </c>
      <c r="C21" s="171" t="s">
        <v>781</v>
      </c>
      <c r="D21" s="172">
        <v>44833</v>
      </c>
      <c r="E21" s="172">
        <v>44883</v>
      </c>
      <c r="F21" s="172">
        <v>70450</v>
      </c>
      <c r="G21" s="171" t="s">
        <v>779</v>
      </c>
      <c r="H21" s="171" t="s">
        <v>780</v>
      </c>
      <c r="I21" s="173">
        <v>124.35</v>
      </c>
      <c r="J21" s="171" t="s">
        <v>772</v>
      </c>
      <c r="K21" s="171" t="s">
        <v>743</v>
      </c>
    </row>
    <row r="22" spans="1:11" x14ac:dyDescent="0.3">
      <c r="A22" s="179">
        <v>16</v>
      </c>
      <c r="B22" s="168" t="s">
        <v>768</v>
      </c>
      <c r="C22" s="168" t="s">
        <v>782</v>
      </c>
      <c r="D22" s="169">
        <v>44498</v>
      </c>
      <c r="E22" s="169">
        <v>44599</v>
      </c>
      <c r="F22" s="169">
        <v>45414</v>
      </c>
      <c r="G22" s="168" t="s">
        <v>783</v>
      </c>
      <c r="H22" s="168" t="s">
        <v>784</v>
      </c>
      <c r="I22" s="170">
        <v>120.39</v>
      </c>
      <c r="J22" s="168" t="s">
        <v>772</v>
      </c>
      <c r="K22" s="168" t="s">
        <v>743</v>
      </c>
    </row>
    <row r="23" spans="1:11" x14ac:dyDescent="0.3">
      <c r="A23" s="178">
        <v>17</v>
      </c>
      <c r="B23" s="171" t="s">
        <v>768</v>
      </c>
      <c r="C23" s="171" t="s">
        <v>785</v>
      </c>
      <c r="D23" s="172">
        <v>44264</v>
      </c>
      <c r="E23" s="172">
        <v>44501</v>
      </c>
      <c r="F23" s="172">
        <v>70067</v>
      </c>
      <c r="G23" s="171" t="s">
        <v>786</v>
      </c>
      <c r="H23" s="171" t="s">
        <v>787</v>
      </c>
      <c r="I23" s="173">
        <v>125.6</v>
      </c>
      <c r="J23" s="171" t="s">
        <v>772</v>
      </c>
      <c r="K23" s="171" t="s">
        <v>743</v>
      </c>
    </row>
    <row r="24" spans="1:11" x14ac:dyDescent="0.3">
      <c r="A24" s="179">
        <v>18</v>
      </c>
      <c r="B24" s="168" t="s">
        <v>768</v>
      </c>
      <c r="C24" s="168" t="s">
        <v>788</v>
      </c>
      <c r="D24" s="169">
        <v>44383</v>
      </c>
      <c r="E24" s="169">
        <v>44414</v>
      </c>
      <c r="F24" s="169">
        <v>69980</v>
      </c>
      <c r="G24" s="168" t="s">
        <v>789</v>
      </c>
      <c r="H24" s="168" t="s">
        <v>790</v>
      </c>
      <c r="I24" s="170">
        <v>116.22</v>
      </c>
      <c r="J24" s="168" t="s">
        <v>772</v>
      </c>
      <c r="K24" s="168" t="s">
        <v>743</v>
      </c>
    </row>
    <row r="25" spans="1:11" x14ac:dyDescent="0.3">
      <c r="A25" s="178">
        <v>19</v>
      </c>
      <c r="B25" s="171" t="s">
        <v>768</v>
      </c>
      <c r="C25" s="171" t="s">
        <v>791</v>
      </c>
      <c r="D25" s="172">
        <v>44154</v>
      </c>
      <c r="E25" s="172">
        <v>44344</v>
      </c>
      <c r="F25" s="172">
        <v>45414</v>
      </c>
      <c r="G25" s="171" t="s">
        <v>792</v>
      </c>
      <c r="H25" s="171" t="s">
        <v>780</v>
      </c>
      <c r="I25" s="173">
        <v>123.62</v>
      </c>
      <c r="J25" s="171" t="s">
        <v>772</v>
      </c>
      <c r="K25" s="171" t="s">
        <v>743</v>
      </c>
    </row>
    <row r="26" spans="1:11" x14ac:dyDescent="0.3">
      <c r="A26" s="179">
        <v>20</v>
      </c>
      <c r="B26" s="168" t="s">
        <v>768</v>
      </c>
      <c r="C26" s="168" t="s">
        <v>793</v>
      </c>
      <c r="D26" s="169">
        <v>44278</v>
      </c>
      <c r="E26" s="169">
        <v>44322</v>
      </c>
      <c r="F26" s="169">
        <v>69888</v>
      </c>
      <c r="G26" s="168" t="s">
        <v>794</v>
      </c>
      <c r="H26" s="168" t="s">
        <v>756</v>
      </c>
      <c r="I26" s="170">
        <v>124.28</v>
      </c>
      <c r="J26" s="168" t="s">
        <v>772</v>
      </c>
      <c r="K26" s="168" t="s">
        <v>743</v>
      </c>
    </row>
    <row r="27" spans="1:11" x14ac:dyDescent="0.3">
      <c r="A27" s="178">
        <v>21</v>
      </c>
      <c r="B27" s="171" t="s">
        <v>768</v>
      </c>
      <c r="C27" s="171" t="s">
        <v>795</v>
      </c>
      <c r="D27" s="172">
        <v>44253</v>
      </c>
      <c r="E27" s="172">
        <v>44307</v>
      </c>
      <c r="F27" s="172">
        <v>69873</v>
      </c>
      <c r="G27" s="171" t="s">
        <v>796</v>
      </c>
      <c r="H27" s="171" t="s">
        <v>797</v>
      </c>
      <c r="I27" s="173">
        <v>66.760000000000005</v>
      </c>
      <c r="J27" s="171" t="s">
        <v>772</v>
      </c>
      <c r="K27" s="171" t="s">
        <v>743</v>
      </c>
    </row>
    <row r="28" spans="1:11" x14ac:dyDescent="0.3">
      <c r="A28" s="179">
        <v>22</v>
      </c>
      <c r="B28" s="168" t="s">
        <v>768</v>
      </c>
      <c r="C28" s="168" t="s">
        <v>798</v>
      </c>
      <c r="D28" s="169">
        <v>43769</v>
      </c>
      <c r="E28" s="169">
        <v>43906</v>
      </c>
      <c r="F28" s="169">
        <v>69472</v>
      </c>
      <c r="G28" s="168" t="s">
        <v>799</v>
      </c>
      <c r="H28" s="168" t="s">
        <v>800</v>
      </c>
      <c r="I28" s="170">
        <v>124.35</v>
      </c>
      <c r="J28" s="168" t="s">
        <v>772</v>
      </c>
      <c r="K28" s="168" t="s">
        <v>743</v>
      </c>
    </row>
    <row r="29" spans="1:11" x14ac:dyDescent="0.3">
      <c r="A29" s="178">
        <v>23</v>
      </c>
      <c r="B29" s="171" t="s">
        <v>768</v>
      </c>
      <c r="C29" s="171" t="s">
        <v>801</v>
      </c>
      <c r="D29" s="172">
        <v>43789</v>
      </c>
      <c r="E29" s="172">
        <v>43837</v>
      </c>
      <c r="F29" s="172">
        <v>69404</v>
      </c>
      <c r="G29" s="171" t="s">
        <v>802</v>
      </c>
      <c r="H29" s="171" t="s">
        <v>784</v>
      </c>
      <c r="I29" s="173">
        <v>102.6</v>
      </c>
      <c r="J29" s="171" t="s">
        <v>772</v>
      </c>
      <c r="K29" s="171" t="s">
        <v>743</v>
      </c>
    </row>
    <row r="30" spans="1:11" x14ac:dyDescent="0.3">
      <c r="A30" s="179">
        <v>24</v>
      </c>
      <c r="B30" s="168" t="s">
        <v>768</v>
      </c>
      <c r="C30" s="168" t="s">
        <v>803</v>
      </c>
      <c r="D30" s="169">
        <v>43605</v>
      </c>
      <c r="E30" s="169">
        <v>43672</v>
      </c>
      <c r="F30" s="169">
        <v>69239</v>
      </c>
      <c r="G30" s="168" t="s">
        <v>66</v>
      </c>
      <c r="H30" s="168" t="s">
        <v>746</v>
      </c>
      <c r="I30" s="170">
        <v>130.38</v>
      </c>
      <c r="J30" s="168" t="s">
        <v>772</v>
      </c>
      <c r="K30" s="168" t="s">
        <v>743</v>
      </c>
    </row>
    <row r="31" spans="1:11" x14ac:dyDescent="0.3">
      <c r="A31" s="178">
        <v>25</v>
      </c>
      <c r="B31" s="171" t="s">
        <v>768</v>
      </c>
      <c r="C31" s="171" t="s">
        <v>804</v>
      </c>
      <c r="D31" s="172">
        <v>43377</v>
      </c>
      <c r="E31" s="172">
        <v>43608</v>
      </c>
      <c r="F31" s="172">
        <v>69175</v>
      </c>
      <c r="G31" s="171" t="s">
        <v>805</v>
      </c>
      <c r="H31" s="171" t="s">
        <v>800</v>
      </c>
      <c r="I31" s="173">
        <v>100</v>
      </c>
      <c r="J31" s="171" t="s">
        <v>772</v>
      </c>
      <c r="K31" s="171" t="s">
        <v>743</v>
      </c>
    </row>
    <row r="32" spans="1:11" x14ac:dyDescent="0.3">
      <c r="A32" s="179">
        <v>26</v>
      </c>
      <c r="B32" s="168" t="s">
        <v>768</v>
      </c>
      <c r="C32" s="168" t="s">
        <v>806</v>
      </c>
      <c r="D32" s="169">
        <v>42334</v>
      </c>
      <c r="E32" s="169">
        <v>43236</v>
      </c>
      <c r="F32" s="169">
        <v>68804</v>
      </c>
      <c r="G32" s="168" t="s">
        <v>68</v>
      </c>
      <c r="H32" s="168" t="s">
        <v>797</v>
      </c>
      <c r="I32" s="170">
        <v>9.9</v>
      </c>
      <c r="J32" s="168" t="s">
        <v>772</v>
      </c>
      <c r="K32" s="168" t="s">
        <v>743</v>
      </c>
    </row>
    <row r="33" spans="1:11" x14ac:dyDescent="0.3">
      <c r="A33" s="178">
        <v>27</v>
      </c>
      <c r="B33" s="171" t="s">
        <v>768</v>
      </c>
      <c r="C33" s="171" t="s">
        <v>807</v>
      </c>
      <c r="D33" s="172">
        <v>43090</v>
      </c>
      <c r="E33" s="172">
        <v>43104</v>
      </c>
      <c r="F33" s="172">
        <v>68671</v>
      </c>
      <c r="G33" s="171" t="s">
        <v>808</v>
      </c>
      <c r="H33" s="171" t="s">
        <v>756</v>
      </c>
      <c r="I33" s="173">
        <v>9.4600000000000009</v>
      </c>
      <c r="J33" s="171" t="s">
        <v>772</v>
      </c>
      <c r="K33" s="171" t="s">
        <v>743</v>
      </c>
    </row>
    <row r="34" spans="1:11" x14ac:dyDescent="0.3">
      <c r="A34" s="179">
        <v>28</v>
      </c>
      <c r="B34" s="168" t="s">
        <v>768</v>
      </c>
      <c r="C34" s="168" t="s">
        <v>809</v>
      </c>
      <c r="D34" s="169">
        <v>41624</v>
      </c>
      <c r="E34" s="169">
        <v>41667</v>
      </c>
      <c r="F34" s="169">
        <v>67234</v>
      </c>
      <c r="G34" s="168" t="s">
        <v>810</v>
      </c>
      <c r="H34" s="168" t="s">
        <v>790</v>
      </c>
      <c r="I34" s="170">
        <v>82.02</v>
      </c>
      <c r="J34" s="168" t="s">
        <v>772</v>
      </c>
      <c r="K34" s="168" t="s">
        <v>743</v>
      </c>
    </row>
    <row r="35" spans="1:11" x14ac:dyDescent="0.3">
      <c r="A35" s="178">
        <v>29</v>
      </c>
      <c r="B35" s="171" t="s">
        <v>768</v>
      </c>
      <c r="C35" s="171" t="s">
        <v>811</v>
      </c>
      <c r="D35" s="172">
        <v>41624</v>
      </c>
      <c r="E35" s="172">
        <v>41667</v>
      </c>
      <c r="F35" s="172">
        <v>67234</v>
      </c>
      <c r="G35" s="171" t="s">
        <v>812</v>
      </c>
      <c r="H35" s="171" t="s">
        <v>790</v>
      </c>
      <c r="I35" s="173">
        <v>118.86</v>
      </c>
      <c r="J35" s="171" t="s">
        <v>772</v>
      </c>
      <c r="K35" s="171" t="s">
        <v>743</v>
      </c>
    </row>
    <row r="36" spans="1:11" x14ac:dyDescent="0.3">
      <c r="A36" s="179">
        <v>30</v>
      </c>
      <c r="B36" s="168" t="s">
        <v>768</v>
      </c>
      <c r="C36" s="168" t="s">
        <v>813</v>
      </c>
      <c r="D36" s="169">
        <v>41624</v>
      </c>
      <c r="E36" s="169">
        <v>41667</v>
      </c>
      <c r="F36" s="169">
        <v>67234</v>
      </c>
      <c r="G36" s="168" t="s">
        <v>814</v>
      </c>
      <c r="H36" s="168" t="s">
        <v>790</v>
      </c>
      <c r="I36" s="170">
        <v>103.24</v>
      </c>
      <c r="J36" s="168" t="s">
        <v>772</v>
      </c>
      <c r="K36" s="168" t="s">
        <v>743</v>
      </c>
    </row>
    <row r="37" spans="1:11" x14ac:dyDescent="0.3">
      <c r="A37" s="178">
        <v>31</v>
      </c>
      <c r="B37" s="171" t="s">
        <v>768</v>
      </c>
      <c r="C37" s="171" t="s">
        <v>815</v>
      </c>
      <c r="D37" s="172">
        <v>41092</v>
      </c>
      <c r="E37" s="172">
        <v>41101</v>
      </c>
      <c r="F37" s="172">
        <v>50232</v>
      </c>
      <c r="G37" s="171" t="s">
        <v>175</v>
      </c>
      <c r="H37" s="171" t="s">
        <v>797</v>
      </c>
      <c r="I37" s="173">
        <v>124.82</v>
      </c>
      <c r="J37" s="171" t="s">
        <v>772</v>
      </c>
      <c r="K37" s="171" t="s">
        <v>743</v>
      </c>
    </row>
    <row r="38" spans="1:11" x14ac:dyDescent="0.3">
      <c r="A38" s="179">
        <v>32</v>
      </c>
      <c r="B38" s="168" t="s">
        <v>816</v>
      </c>
      <c r="C38" s="168" t="s">
        <v>817</v>
      </c>
      <c r="D38" s="169">
        <v>36892</v>
      </c>
      <c r="E38" s="169">
        <v>40430</v>
      </c>
      <c r="F38" s="169">
        <v>65998</v>
      </c>
      <c r="G38" s="168" t="s">
        <v>60</v>
      </c>
      <c r="H38" s="168" t="s">
        <v>818</v>
      </c>
      <c r="I38" s="170">
        <v>488.51</v>
      </c>
      <c r="J38" s="168" t="s">
        <v>772</v>
      </c>
      <c r="K38" s="168" t="s">
        <v>743</v>
      </c>
    </row>
    <row r="39" spans="1:11" x14ac:dyDescent="0.3">
      <c r="A39" s="178">
        <v>33</v>
      </c>
      <c r="B39" s="171" t="s">
        <v>816</v>
      </c>
      <c r="C39" s="171" t="s">
        <v>819</v>
      </c>
      <c r="D39" s="172">
        <v>36892</v>
      </c>
      <c r="E39" s="172">
        <v>38369</v>
      </c>
      <c r="F39" s="172">
        <v>63935</v>
      </c>
      <c r="G39" s="171" t="s">
        <v>820</v>
      </c>
      <c r="H39" s="171" t="s">
        <v>780</v>
      </c>
      <c r="I39" s="173">
        <v>321.73</v>
      </c>
      <c r="J39" s="171" t="s">
        <v>772</v>
      </c>
      <c r="K39" s="171" t="s">
        <v>743</v>
      </c>
    </row>
    <row r="40" spans="1:11" x14ac:dyDescent="0.3">
      <c r="A40" s="179">
        <v>34</v>
      </c>
      <c r="B40" s="168" t="s">
        <v>816</v>
      </c>
      <c r="C40" s="168" t="s">
        <v>821</v>
      </c>
      <c r="D40" s="169">
        <v>34731</v>
      </c>
      <c r="E40" s="169">
        <v>34902</v>
      </c>
      <c r="F40" s="169">
        <v>62295</v>
      </c>
      <c r="G40" s="168" t="s">
        <v>822</v>
      </c>
      <c r="H40" s="168" t="s">
        <v>797</v>
      </c>
      <c r="I40" s="170">
        <v>4</v>
      </c>
      <c r="J40" s="168" t="s">
        <v>772</v>
      </c>
      <c r="K40" s="168" t="s">
        <v>743</v>
      </c>
    </row>
    <row r="41" spans="1:11" x14ac:dyDescent="0.3">
      <c r="A41" s="178">
        <v>35</v>
      </c>
      <c r="B41" s="171" t="s">
        <v>823</v>
      </c>
      <c r="C41" s="171" t="s">
        <v>824</v>
      </c>
      <c r="D41" s="172">
        <v>45021</v>
      </c>
      <c r="E41" s="172">
        <v>45245</v>
      </c>
      <c r="F41" s="172">
        <v>49627</v>
      </c>
      <c r="G41" s="171" t="s">
        <v>825</v>
      </c>
      <c r="H41" s="171" t="s">
        <v>756</v>
      </c>
      <c r="I41" s="173">
        <v>38.49</v>
      </c>
      <c r="J41" s="171" t="s">
        <v>826</v>
      </c>
      <c r="K41" s="171" t="s">
        <v>743</v>
      </c>
    </row>
    <row r="42" spans="1:11" x14ac:dyDescent="0.3">
      <c r="A42" s="179">
        <v>36</v>
      </c>
      <c r="B42" s="168" t="s">
        <v>823</v>
      </c>
      <c r="C42" s="168" t="s">
        <v>827</v>
      </c>
      <c r="D42" s="169">
        <v>45048</v>
      </c>
      <c r="E42" s="169">
        <v>45245</v>
      </c>
      <c r="F42" s="169">
        <v>49627</v>
      </c>
      <c r="G42" s="168" t="s">
        <v>828</v>
      </c>
      <c r="H42" s="168" t="s">
        <v>829</v>
      </c>
      <c r="I42" s="170">
        <v>98.56</v>
      </c>
      <c r="J42" s="168" t="s">
        <v>826</v>
      </c>
      <c r="K42" s="168" t="s">
        <v>743</v>
      </c>
    </row>
    <row r="43" spans="1:11" x14ac:dyDescent="0.3">
      <c r="A43" s="178">
        <v>37</v>
      </c>
      <c r="B43" s="171" t="s">
        <v>823</v>
      </c>
      <c r="C43" s="171" t="s">
        <v>830</v>
      </c>
      <c r="D43" s="172">
        <v>45041</v>
      </c>
      <c r="E43" s="172">
        <v>45233</v>
      </c>
      <c r="F43" s="172">
        <v>49615</v>
      </c>
      <c r="G43" s="171" t="s">
        <v>831</v>
      </c>
      <c r="H43" s="171" t="s">
        <v>759</v>
      </c>
      <c r="I43" s="173">
        <v>99.760999999999996</v>
      </c>
      <c r="J43" s="171" t="s">
        <v>826</v>
      </c>
      <c r="K43" s="171" t="s">
        <v>743</v>
      </c>
    </row>
    <row r="44" spans="1:11" x14ac:dyDescent="0.3">
      <c r="A44" s="179">
        <v>38</v>
      </c>
      <c r="B44" s="168" t="s">
        <v>823</v>
      </c>
      <c r="C44" s="168" t="s">
        <v>832</v>
      </c>
      <c r="D44" s="169">
        <v>45062</v>
      </c>
      <c r="E44" s="169">
        <v>45224</v>
      </c>
      <c r="F44" s="169">
        <v>49606</v>
      </c>
      <c r="G44" s="168" t="s">
        <v>833</v>
      </c>
      <c r="H44" s="168" t="s">
        <v>834</v>
      </c>
      <c r="I44" s="170">
        <v>86.87</v>
      </c>
      <c r="J44" s="168" t="s">
        <v>826</v>
      </c>
      <c r="K44" s="168" t="s">
        <v>743</v>
      </c>
    </row>
    <row r="45" spans="1:11" x14ac:dyDescent="0.3">
      <c r="A45" s="178">
        <v>39</v>
      </c>
      <c r="B45" s="171" t="s">
        <v>823</v>
      </c>
      <c r="C45" s="171" t="s">
        <v>835</v>
      </c>
      <c r="D45" s="172">
        <v>44883</v>
      </c>
      <c r="E45" s="172">
        <v>45051</v>
      </c>
      <c r="F45" s="172">
        <v>49434</v>
      </c>
      <c r="G45" s="171" t="s">
        <v>836</v>
      </c>
      <c r="H45" s="171" t="s">
        <v>837</v>
      </c>
      <c r="I45" s="173">
        <v>99.62</v>
      </c>
      <c r="J45" s="171" t="s">
        <v>826</v>
      </c>
      <c r="K45" s="171" t="s">
        <v>743</v>
      </c>
    </row>
    <row r="46" spans="1:11" x14ac:dyDescent="0.3">
      <c r="A46" s="179">
        <v>40</v>
      </c>
      <c r="B46" s="168" t="s">
        <v>823</v>
      </c>
      <c r="C46" s="168" t="s">
        <v>838</v>
      </c>
      <c r="D46" s="169">
        <v>44972</v>
      </c>
      <c r="E46" s="169">
        <v>44988</v>
      </c>
      <c r="F46" s="169">
        <v>49370</v>
      </c>
      <c r="G46" s="168" t="s">
        <v>839</v>
      </c>
      <c r="H46" s="168" t="s">
        <v>759</v>
      </c>
      <c r="I46" s="170">
        <v>99.856999999999999</v>
      </c>
      <c r="J46" s="168" t="s">
        <v>826</v>
      </c>
      <c r="K46" s="168" t="s">
        <v>743</v>
      </c>
    </row>
    <row r="47" spans="1:11" x14ac:dyDescent="0.3">
      <c r="A47" s="178">
        <v>41</v>
      </c>
      <c r="B47" s="171" t="s">
        <v>823</v>
      </c>
      <c r="C47" s="171" t="s">
        <v>840</v>
      </c>
      <c r="D47" s="172">
        <v>44848</v>
      </c>
      <c r="E47" s="172">
        <v>44935</v>
      </c>
      <c r="F47" s="172">
        <v>49317</v>
      </c>
      <c r="G47" s="171" t="s">
        <v>841</v>
      </c>
      <c r="H47" s="171" t="s">
        <v>842</v>
      </c>
      <c r="I47" s="173">
        <v>99.284000000000006</v>
      </c>
      <c r="J47" s="171" t="s">
        <v>826</v>
      </c>
      <c r="K47" s="171" t="s">
        <v>743</v>
      </c>
    </row>
    <row r="48" spans="1:11" x14ac:dyDescent="0.3">
      <c r="A48" s="179">
        <v>42</v>
      </c>
      <c r="B48" s="168" t="s">
        <v>823</v>
      </c>
      <c r="C48" s="168" t="s">
        <v>843</v>
      </c>
      <c r="D48" s="169">
        <v>44869</v>
      </c>
      <c r="E48" s="169">
        <v>44897</v>
      </c>
      <c r="F48" s="169">
        <v>49279</v>
      </c>
      <c r="G48" s="168" t="s">
        <v>844</v>
      </c>
      <c r="H48" s="168" t="s">
        <v>741</v>
      </c>
      <c r="I48" s="170">
        <v>99.46</v>
      </c>
      <c r="J48" s="168" t="s">
        <v>826</v>
      </c>
      <c r="K48" s="168" t="s">
        <v>743</v>
      </c>
    </row>
    <row r="49" spans="1:11" x14ac:dyDescent="0.3">
      <c r="A49" s="178">
        <v>43</v>
      </c>
      <c r="B49" s="171" t="s">
        <v>823</v>
      </c>
      <c r="C49" s="171" t="s">
        <v>845</v>
      </c>
      <c r="D49" s="172">
        <v>44732</v>
      </c>
      <c r="E49" s="172">
        <v>44874</v>
      </c>
      <c r="F49" s="172">
        <v>49256</v>
      </c>
      <c r="G49" s="171" t="s">
        <v>758</v>
      </c>
      <c r="H49" s="171" t="s">
        <v>846</v>
      </c>
      <c r="I49" s="173">
        <v>99.67</v>
      </c>
      <c r="J49" s="171" t="s">
        <v>826</v>
      </c>
      <c r="K49" s="171" t="s">
        <v>743</v>
      </c>
    </row>
    <row r="50" spans="1:11" x14ac:dyDescent="0.3">
      <c r="A50" s="179">
        <v>44</v>
      </c>
      <c r="B50" s="168" t="s">
        <v>823</v>
      </c>
      <c r="C50" s="168" t="s">
        <v>847</v>
      </c>
      <c r="D50" s="169">
        <v>44574</v>
      </c>
      <c r="E50" s="169">
        <v>44853</v>
      </c>
      <c r="F50" s="169">
        <v>49235</v>
      </c>
      <c r="G50" s="168" t="s">
        <v>848</v>
      </c>
      <c r="H50" s="168" t="s">
        <v>756</v>
      </c>
      <c r="I50" s="170">
        <v>96.52</v>
      </c>
      <c r="J50" s="168" t="s">
        <v>826</v>
      </c>
      <c r="K50" s="168" t="s">
        <v>743</v>
      </c>
    </row>
    <row r="51" spans="1:11" x14ac:dyDescent="0.3">
      <c r="A51" s="178">
        <v>45</v>
      </c>
      <c r="B51" s="171" t="s">
        <v>823</v>
      </c>
      <c r="C51" s="171" t="s">
        <v>849</v>
      </c>
      <c r="D51" s="172">
        <v>44727</v>
      </c>
      <c r="E51" s="172">
        <v>44848</v>
      </c>
      <c r="F51" s="172">
        <v>49230</v>
      </c>
      <c r="G51" s="171" t="s">
        <v>850</v>
      </c>
      <c r="H51" s="171" t="s">
        <v>800</v>
      </c>
      <c r="I51" s="173">
        <v>31.835000000000001</v>
      </c>
      <c r="J51" s="171" t="s">
        <v>826</v>
      </c>
      <c r="K51" s="171" t="s">
        <v>743</v>
      </c>
    </row>
    <row r="52" spans="1:11" x14ac:dyDescent="0.3">
      <c r="A52" s="179">
        <v>46</v>
      </c>
      <c r="B52" s="168" t="s">
        <v>823</v>
      </c>
      <c r="C52" s="168" t="s">
        <v>851</v>
      </c>
      <c r="D52" s="169">
        <v>44739</v>
      </c>
      <c r="E52" s="169">
        <v>44832</v>
      </c>
      <c r="F52" s="169">
        <v>49214</v>
      </c>
      <c r="G52" s="168" t="s">
        <v>852</v>
      </c>
      <c r="H52" s="168" t="s">
        <v>853</v>
      </c>
      <c r="I52" s="170">
        <v>98.16</v>
      </c>
      <c r="J52" s="168" t="s">
        <v>826</v>
      </c>
      <c r="K52" s="168" t="s">
        <v>743</v>
      </c>
    </row>
    <row r="53" spans="1:11" x14ac:dyDescent="0.3">
      <c r="A53" s="178">
        <v>47</v>
      </c>
      <c r="B53" s="171" t="s">
        <v>823</v>
      </c>
      <c r="C53" s="171" t="s">
        <v>854</v>
      </c>
      <c r="D53" s="172">
        <v>44574</v>
      </c>
      <c r="E53" s="172">
        <v>44817</v>
      </c>
      <c r="F53" s="172">
        <v>49199</v>
      </c>
      <c r="G53" s="171" t="s">
        <v>855</v>
      </c>
      <c r="H53" s="171" t="s">
        <v>759</v>
      </c>
      <c r="I53" s="173">
        <v>96.45</v>
      </c>
      <c r="J53" s="171" t="s">
        <v>826</v>
      </c>
      <c r="K53" s="171" t="s">
        <v>743</v>
      </c>
    </row>
    <row r="54" spans="1:11" x14ac:dyDescent="0.3">
      <c r="A54" s="179">
        <v>48</v>
      </c>
      <c r="B54" s="168" t="s">
        <v>823</v>
      </c>
      <c r="C54" s="168" t="s">
        <v>856</v>
      </c>
      <c r="D54" s="169">
        <v>44680</v>
      </c>
      <c r="E54" s="169">
        <v>44791</v>
      </c>
      <c r="F54" s="169">
        <v>49173</v>
      </c>
      <c r="G54" s="168" t="s">
        <v>770</v>
      </c>
      <c r="H54" s="168" t="s">
        <v>771</v>
      </c>
      <c r="I54" s="170">
        <v>98.63</v>
      </c>
      <c r="J54" s="168" t="s">
        <v>826</v>
      </c>
      <c r="K54" s="168" t="s">
        <v>743</v>
      </c>
    </row>
    <row r="55" spans="1:11" x14ac:dyDescent="0.3">
      <c r="A55" s="178">
        <v>49</v>
      </c>
      <c r="B55" s="171" t="s">
        <v>823</v>
      </c>
      <c r="C55" s="171" t="s">
        <v>857</v>
      </c>
      <c r="D55" s="172">
        <v>44685</v>
      </c>
      <c r="E55" s="172">
        <v>44791</v>
      </c>
      <c r="F55" s="172">
        <v>49173</v>
      </c>
      <c r="G55" s="171" t="s">
        <v>858</v>
      </c>
      <c r="H55" s="171" t="s">
        <v>771</v>
      </c>
      <c r="I55" s="173">
        <v>94.07</v>
      </c>
      <c r="J55" s="171" t="s">
        <v>826</v>
      </c>
      <c r="K55" s="171" t="s">
        <v>743</v>
      </c>
    </row>
    <row r="56" spans="1:11" x14ac:dyDescent="0.3">
      <c r="A56" s="179">
        <v>50</v>
      </c>
      <c r="B56" s="168" t="s">
        <v>823</v>
      </c>
      <c r="C56" s="168" t="s">
        <v>859</v>
      </c>
      <c r="D56" s="169">
        <v>44434</v>
      </c>
      <c r="E56" s="169">
        <v>44761</v>
      </c>
      <c r="F56" s="169">
        <v>49143</v>
      </c>
      <c r="G56" s="168" t="s">
        <v>860</v>
      </c>
      <c r="H56" s="168" t="s">
        <v>756</v>
      </c>
      <c r="I56" s="170">
        <v>99.13</v>
      </c>
      <c r="J56" s="168" t="s">
        <v>826</v>
      </c>
      <c r="K56" s="168" t="s">
        <v>743</v>
      </c>
    </row>
    <row r="57" spans="1:11" x14ac:dyDescent="0.3">
      <c r="A57" s="178">
        <v>51</v>
      </c>
      <c r="B57" s="171" t="s">
        <v>823</v>
      </c>
      <c r="C57" s="171" t="s">
        <v>861</v>
      </c>
      <c r="D57" s="172">
        <v>44657</v>
      </c>
      <c r="E57" s="172">
        <v>44760</v>
      </c>
      <c r="F57" s="172">
        <v>49142</v>
      </c>
      <c r="G57" s="171" t="s">
        <v>862</v>
      </c>
      <c r="H57" s="171" t="s">
        <v>853</v>
      </c>
      <c r="I57" s="173">
        <v>49.23</v>
      </c>
      <c r="J57" s="171" t="s">
        <v>826</v>
      </c>
      <c r="K57" s="171" t="s">
        <v>743</v>
      </c>
    </row>
    <row r="58" spans="1:11" x14ac:dyDescent="0.3">
      <c r="A58" s="179">
        <v>52</v>
      </c>
      <c r="B58" s="168" t="s">
        <v>823</v>
      </c>
      <c r="C58" s="168" t="s">
        <v>863</v>
      </c>
      <c r="D58" s="169">
        <v>44524</v>
      </c>
      <c r="E58" s="169">
        <v>44735</v>
      </c>
      <c r="F58" s="169">
        <v>49117</v>
      </c>
      <c r="G58" s="168" t="s">
        <v>864</v>
      </c>
      <c r="H58" s="168" t="s">
        <v>756</v>
      </c>
      <c r="I58" s="170">
        <v>83.19</v>
      </c>
      <c r="J58" s="168" t="s">
        <v>826</v>
      </c>
      <c r="K58" s="168" t="s">
        <v>743</v>
      </c>
    </row>
    <row r="59" spans="1:11" x14ac:dyDescent="0.3">
      <c r="A59" s="178">
        <v>53</v>
      </c>
      <c r="B59" s="171" t="s">
        <v>823</v>
      </c>
      <c r="C59" s="171" t="s">
        <v>865</v>
      </c>
      <c r="D59" s="172">
        <v>44515</v>
      </c>
      <c r="E59" s="172">
        <v>44713</v>
      </c>
      <c r="F59" s="172">
        <v>49095</v>
      </c>
      <c r="G59" s="171" t="s">
        <v>866</v>
      </c>
      <c r="H59" s="171" t="s">
        <v>756</v>
      </c>
      <c r="I59" s="173">
        <v>12.23</v>
      </c>
      <c r="J59" s="171" t="s">
        <v>826</v>
      </c>
      <c r="K59" s="171" t="s">
        <v>743</v>
      </c>
    </row>
    <row r="60" spans="1:11" x14ac:dyDescent="0.3">
      <c r="A60" s="179">
        <v>54</v>
      </c>
      <c r="B60" s="168" t="s">
        <v>823</v>
      </c>
      <c r="C60" s="168" t="s">
        <v>867</v>
      </c>
      <c r="D60" s="169">
        <v>44517</v>
      </c>
      <c r="E60" s="169">
        <v>44711</v>
      </c>
      <c r="F60" s="169">
        <v>49093</v>
      </c>
      <c r="G60" s="168" t="s">
        <v>868</v>
      </c>
      <c r="H60" s="168" t="s">
        <v>756</v>
      </c>
      <c r="I60" s="170">
        <v>99.1</v>
      </c>
      <c r="J60" s="168" t="s">
        <v>826</v>
      </c>
      <c r="K60" s="168" t="s">
        <v>743</v>
      </c>
    </row>
    <row r="61" spans="1:11" x14ac:dyDescent="0.3">
      <c r="A61" s="178">
        <v>55</v>
      </c>
      <c r="B61" s="171" t="s">
        <v>823</v>
      </c>
      <c r="C61" s="171" t="s">
        <v>869</v>
      </c>
      <c r="D61" s="172">
        <v>44538</v>
      </c>
      <c r="E61" s="172">
        <v>44686</v>
      </c>
      <c r="F61" s="172">
        <v>49068</v>
      </c>
      <c r="G61" s="171" t="s">
        <v>770</v>
      </c>
      <c r="H61" s="171" t="s">
        <v>771</v>
      </c>
      <c r="I61" s="173">
        <v>99.6</v>
      </c>
      <c r="J61" s="171" t="s">
        <v>826</v>
      </c>
      <c r="K61" s="171" t="s">
        <v>743</v>
      </c>
    </row>
    <row r="62" spans="1:11" x14ac:dyDescent="0.3">
      <c r="A62" s="179">
        <v>56</v>
      </c>
      <c r="B62" s="168" t="s">
        <v>823</v>
      </c>
      <c r="C62" s="168" t="s">
        <v>870</v>
      </c>
      <c r="D62" s="169">
        <v>44540</v>
      </c>
      <c r="E62" s="169">
        <v>44685</v>
      </c>
      <c r="F62" s="169">
        <v>49067</v>
      </c>
      <c r="G62" s="168" t="s">
        <v>871</v>
      </c>
      <c r="H62" s="168" t="s">
        <v>797</v>
      </c>
      <c r="I62" s="170">
        <v>31.42</v>
      </c>
      <c r="J62" s="168" t="s">
        <v>826</v>
      </c>
      <c r="K62" s="168" t="s">
        <v>743</v>
      </c>
    </row>
    <row r="63" spans="1:11" x14ac:dyDescent="0.3">
      <c r="A63" s="178">
        <v>57</v>
      </c>
      <c r="B63" s="171" t="s">
        <v>823</v>
      </c>
      <c r="C63" s="171" t="s">
        <v>872</v>
      </c>
      <c r="D63" s="172">
        <v>44487</v>
      </c>
      <c r="E63" s="172">
        <v>44684</v>
      </c>
      <c r="F63" s="172">
        <v>49066</v>
      </c>
      <c r="G63" s="171" t="s">
        <v>873</v>
      </c>
      <c r="H63" s="171" t="s">
        <v>756</v>
      </c>
      <c r="I63" s="173">
        <v>99.94</v>
      </c>
      <c r="J63" s="171" t="s">
        <v>826</v>
      </c>
      <c r="K63" s="171" t="s">
        <v>743</v>
      </c>
    </row>
    <row r="64" spans="1:11" x14ac:dyDescent="0.3">
      <c r="A64" s="179">
        <v>58</v>
      </c>
      <c r="B64" s="168" t="s">
        <v>823</v>
      </c>
      <c r="C64" s="168" t="s">
        <v>874</v>
      </c>
      <c r="D64" s="169">
        <v>44343</v>
      </c>
      <c r="E64" s="169">
        <v>44608</v>
      </c>
      <c r="F64" s="169">
        <v>48990</v>
      </c>
      <c r="G64" s="168" t="s">
        <v>875</v>
      </c>
      <c r="H64" s="168" t="s">
        <v>775</v>
      </c>
      <c r="I64" s="170">
        <v>21.38</v>
      </c>
      <c r="J64" s="168" t="s">
        <v>826</v>
      </c>
      <c r="K64" s="168" t="s">
        <v>743</v>
      </c>
    </row>
    <row r="65" spans="1:11" x14ac:dyDescent="0.3">
      <c r="A65" s="178">
        <v>59</v>
      </c>
      <c r="B65" s="171" t="s">
        <v>823</v>
      </c>
      <c r="C65" s="171" t="s">
        <v>876</v>
      </c>
      <c r="D65" s="172">
        <v>44447</v>
      </c>
      <c r="E65" s="172">
        <v>44593</v>
      </c>
      <c r="F65" s="172">
        <v>48975</v>
      </c>
      <c r="G65" s="171" t="s">
        <v>877</v>
      </c>
      <c r="H65" s="171" t="s">
        <v>800</v>
      </c>
      <c r="I65" s="173">
        <v>10.029999999999999</v>
      </c>
      <c r="J65" s="171" t="s">
        <v>826</v>
      </c>
      <c r="K65" s="171" t="s">
        <v>743</v>
      </c>
    </row>
    <row r="66" spans="1:11" x14ac:dyDescent="0.3">
      <c r="A66" s="179">
        <v>60</v>
      </c>
      <c r="B66" s="168" t="s">
        <v>823</v>
      </c>
      <c r="C66" s="168" t="s">
        <v>878</v>
      </c>
      <c r="D66" s="169">
        <v>44271</v>
      </c>
      <c r="E66" s="169">
        <v>44491</v>
      </c>
      <c r="F66" s="169">
        <v>48873</v>
      </c>
      <c r="G66" s="168" t="s">
        <v>879</v>
      </c>
      <c r="H66" s="168" t="s">
        <v>756</v>
      </c>
      <c r="I66" s="170">
        <v>23.05</v>
      </c>
      <c r="J66" s="168" t="s">
        <v>826</v>
      </c>
      <c r="K66" s="168" t="s">
        <v>743</v>
      </c>
    </row>
    <row r="67" spans="1:11" x14ac:dyDescent="0.3">
      <c r="A67" s="178">
        <v>61</v>
      </c>
      <c r="B67" s="171" t="s">
        <v>823</v>
      </c>
      <c r="C67" s="171" t="s">
        <v>880</v>
      </c>
      <c r="D67" s="172">
        <v>44343</v>
      </c>
      <c r="E67" s="172">
        <v>44460</v>
      </c>
      <c r="F67" s="172">
        <v>48842</v>
      </c>
      <c r="G67" s="171" t="s">
        <v>881</v>
      </c>
      <c r="H67" s="171" t="s">
        <v>756</v>
      </c>
      <c r="I67" s="173">
        <v>73.86</v>
      </c>
      <c r="J67" s="171" t="s">
        <v>826</v>
      </c>
      <c r="K67" s="171" t="s">
        <v>743</v>
      </c>
    </row>
    <row r="68" spans="1:11" x14ac:dyDescent="0.3">
      <c r="A68" s="179">
        <v>62</v>
      </c>
      <c r="B68" s="168" t="s">
        <v>823</v>
      </c>
      <c r="C68" s="168" t="s">
        <v>882</v>
      </c>
      <c r="D68" s="169">
        <v>44258</v>
      </c>
      <c r="E68" s="169">
        <v>44432</v>
      </c>
      <c r="F68" s="169">
        <v>48814</v>
      </c>
      <c r="G68" s="168" t="s">
        <v>883</v>
      </c>
      <c r="H68" s="168" t="s">
        <v>756</v>
      </c>
      <c r="I68" s="170">
        <v>87.72</v>
      </c>
      <c r="J68" s="168" t="s">
        <v>826</v>
      </c>
      <c r="K68" s="168" t="s">
        <v>743</v>
      </c>
    </row>
    <row r="69" spans="1:11" x14ac:dyDescent="0.3">
      <c r="A69" s="178">
        <v>63</v>
      </c>
      <c r="B69" s="171" t="s">
        <v>823</v>
      </c>
      <c r="C69" s="171" t="s">
        <v>884</v>
      </c>
      <c r="D69" s="172">
        <v>44259</v>
      </c>
      <c r="E69" s="172">
        <v>44369</v>
      </c>
      <c r="F69" s="172">
        <v>48751</v>
      </c>
      <c r="G69" s="171" t="s">
        <v>751</v>
      </c>
      <c r="H69" s="171" t="s">
        <v>756</v>
      </c>
      <c r="I69" s="173">
        <v>18.8</v>
      </c>
      <c r="J69" s="171" t="s">
        <v>826</v>
      </c>
      <c r="K69" s="171" t="s">
        <v>743</v>
      </c>
    </row>
    <row r="70" spans="1:11" x14ac:dyDescent="0.3">
      <c r="A70" s="179">
        <v>64</v>
      </c>
      <c r="B70" s="168" t="s">
        <v>823</v>
      </c>
      <c r="C70" s="168" t="s">
        <v>885</v>
      </c>
      <c r="D70" s="169">
        <v>44238</v>
      </c>
      <c r="E70" s="169">
        <v>44330</v>
      </c>
      <c r="F70" s="169">
        <v>45456</v>
      </c>
      <c r="G70" s="168" t="s">
        <v>886</v>
      </c>
      <c r="H70" s="168" t="s">
        <v>756</v>
      </c>
      <c r="I70" s="170">
        <v>73.58</v>
      </c>
      <c r="J70" s="168" t="s">
        <v>826</v>
      </c>
      <c r="K70" s="168" t="s">
        <v>743</v>
      </c>
    </row>
    <row r="71" spans="1:11" x14ac:dyDescent="0.3">
      <c r="A71" s="178">
        <v>65</v>
      </c>
      <c r="B71" s="171" t="s">
        <v>823</v>
      </c>
      <c r="C71" s="171" t="s">
        <v>887</v>
      </c>
      <c r="D71" s="172">
        <v>44082</v>
      </c>
      <c r="E71" s="172">
        <v>44307</v>
      </c>
      <c r="F71" s="172">
        <v>48689</v>
      </c>
      <c r="G71" s="171" t="s">
        <v>888</v>
      </c>
      <c r="H71" s="171" t="s">
        <v>756</v>
      </c>
      <c r="I71" s="173">
        <v>33.840000000000003</v>
      </c>
      <c r="J71" s="171" t="s">
        <v>826</v>
      </c>
      <c r="K71" s="171" t="s">
        <v>743</v>
      </c>
    </row>
    <row r="72" spans="1:11" x14ac:dyDescent="0.3">
      <c r="A72" s="179">
        <v>66</v>
      </c>
      <c r="B72" s="168" t="s">
        <v>823</v>
      </c>
      <c r="C72" s="168" t="s">
        <v>889</v>
      </c>
      <c r="D72" s="169">
        <v>44152</v>
      </c>
      <c r="E72" s="169">
        <v>44287</v>
      </c>
      <c r="F72" s="169">
        <v>48669</v>
      </c>
      <c r="G72" s="168" t="s">
        <v>767</v>
      </c>
      <c r="H72" s="168" t="s">
        <v>756</v>
      </c>
      <c r="I72" s="170">
        <v>41.91</v>
      </c>
      <c r="J72" s="168" t="s">
        <v>826</v>
      </c>
      <c r="K72" s="168" t="s">
        <v>743</v>
      </c>
    </row>
    <row r="73" spans="1:11" x14ac:dyDescent="0.3">
      <c r="A73" s="178">
        <v>67</v>
      </c>
      <c r="B73" s="171" t="s">
        <v>823</v>
      </c>
      <c r="C73" s="171" t="s">
        <v>890</v>
      </c>
      <c r="D73" s="172">
        <v>44161</v>
      </c>
      <c r="E73" s="172">
        <v>44223</v>
      </c>
      <c r="F73" s="172">
        <v>45456</v>
      </c>
      <c r="G73" s="171" t="s">
        <v>891</v>
      </c>
      <c r="H73" s="171" t="s">
        <v>756</v>
      </c>
      <c r="I73" s="173">
        <v>88.31</v>
      </c>
      <c r="J73" s="171" t="s">
        <v>826</v>
      </c>
      <c r="K73" s="171" t="s">
        <v>743</v>
      </c>
    </row>
    <row r="74" spans="1:11" x14ac:dyDescent="0.3">
      <c r="A74" s="179">
        <v>68</v>
      </c>
      <c r="B74" s="168" t="s">
        <v>823</v>
      </c>
      <c r="C74" s="168" t="s">
        <v>892</v>
      </c>
      <c r="D74" s="169">
        <v>43984</v>
      </c>
      <c r="E74" s="169">
        <v>44216</v>
      </c>
      <c r="F74" s="169">
        <v>48598</v>
      </c>
      <c r="G74" s="168" t="s">
        <v>893</v>
      </c>
      <c r="H74" s="168" t="s">
        <v>741</v>
      </c>
      <c r="I74" s="170">
        <v>99.98</v>
      </c>
      <c r="J74" s="168" t="s">
        <v>826</v>
      </c>
      <c r="K74" s="168" t="s">
        <v>743</v>
      </c>
    </row>
    <row r="75" spans="1:11" x14ac:dyDescent="0.3">
      <c r="A75" s="178">
        <v>69</v>
      </c>
      <c r="B75" s="171" t="s">
        <v>823</v>
      </c>
      <c r="C75" s="171" t="s">
        <v>894</v>
      </c>
      <c r="D75" s="172">
        <v>44068</v>
      </c>
      <c r="E75" s="172">
        <v>44215</v>
      </c>
      <c r="F75" s="172">
        <v>48597</v>
      </c>
      <c r="G75" s="171" t="s">
        <v>895</v>
      </c>
      <c r="H75" s="171" t="s">
        <v>756</v>
      </c>
      <c r="I75" s="173">
        <v>63.48</v>
      </c>
      <c r="J75" s="171" t="s">
        <v>826</v>
      </c>
      <c r="K75" s="171" t="s">
        <v>743</v>
      </c>
    </row>
    <row r="76" spans="1:11" x14ac:dyDescent="0.3">
      <c r="A76" s="179">
        <v>70</v>
      </c>
      <c r="B76" s="168" t="s">
        <v>823</v>
      </c>
      <c r="C76" s="168" t="s">
        <v>896</v>
      </c>
      <c r="D76" s="169">
        <v>43748</v>
      </c>
      <c r="E76" s="169">
        <v>43797</v>
      </c>
      <c r="F76" s="169">
        <v>48179</v>
      </c>
      <c r="G76" s="168" t="s">
        <v>897</v>
      </c>
      <c r="H76" s="168" t="s">
        <v>741</v>
      </c>
      <c r="I76" s="170">
        <v>99.98</v>
      </c>
      <c r="J76" s="168" t="s">
        <v>826</v>
      </c>
      <c r="K76" s="168" t="s">
        <v>743</v>
      </c>
    </row>
    <row r="77" spans="1:11" x14ac:dyDescent="0.3">
      <c r="A77" s="178">
        <v>71</v>
      </c>
      <c r="B77" s="171" t="s">
        <v>823</v>
      </c>
      <c r="C77" s="171" t="s">
        <v>898</v>
      </c>
      <c r="D77" s="172">
        <v>43732</v>
      </c>
      <c r="E77" s="172">
        <v>43756</v>
      </c>
      <c r="F77" s="172">
        <v>48138</v>
      </c>
      <c r="G77" s="171" t="s">
        <v>875</v>
      </c>
      <c r="H77" s="171" t="s">
        <v>756</v>
      </c>
      <c r="I77" s="173">
        <v>99.72</v>
      </c>
      <c r="J77" s="171" t="s">
        <v>826</v>
      </c>
      <c r="K77" s="171" t="s">
        <v>743</v>
      </c>
    </row>
    <row r="78" spans="1:11" x14ac:dyDescent="0.3">
      <c r="A78" s="179">
        <v>72</v>
      </c>
      <c r="B78" s="168" t="s">
        <v>823</v>
      </c>
      <c r="C78" s="168" t="s">
        <v>899</v>
      </c>
      <c r="D78" s="169">
        <v>43595</v>
      </c>
      <c r="E78" s="169">
        <v>43752</v>
      </c>
      <c r="F78" s="169">
        <v>48134</v>
      </c>
      <c r="G78" s="168" t="s">
        <v>900</v>
      </c>
      <c r="H78" s="168" t="s">
        <v>749</v>
      </c>
      <c r="I78" s="170">
        <v>2.73</v>
      </c>
      <c r="J78" s="168" t="s">
        <v>826</v>
      </c>
      <c r="K78" s="168" t="s">
        <v>743</v>
      </c>
    </row>
    <row r="79" spans="1:11" x14ac:dyDescent="0.3">
      <c r="A79" s="178">
        <v>73</v>
      </c>
      <c r="B79" s="171" t="s">
        <v>823</v>
      </c>
      <c r="C79" s="171" t="s">
        <v>901</v>
      </c>
      <c r="D79" s="172">
        <v>43473</v>
      </c>
      <c r="E79" s="172">
        <v>43691</v>
      </c>
      <c r="F79" s="172">
        <v>48073</v>
      </c>
      <c r="G79" s="171" t="s">
        <v>751</v>
      </c>
      <c r="H79" s="171" t="s">
        <v>787</v>
      </c>
      <c r="I79" s="173">
        <v>93.97</v>
      </c>
      <c r="J79" s="171" t="s">
        <v>826</v>
      </c>
      <c r="K79" s="171" t="s">
        <v>743</v>
      </c>
    </row>
    <row r="80" spans="1:11" x14ac:dyDescent="0.3">
      <c r="A80" s="179">
        <v>74</v>
      </c>
      <c r="B80" s="168" t="s">
        <v>823</v>
      </c>
      <c r="C80" s="168" t="s">
        <v>902</v>
      </c>
      <c r="D80" s="169">
        <v>43241</v>
      </c>
      <c r="E80" s="169">
        <v>43690</v>
      </c>
      <c r="F80" s="169">
        <v>48072</v>
      </c>
      <c r="G80" s="168" t="s">
        <v>758</v>
      </c>
      <c r="H80" s="168" t="s">
        <v>741</v>
      </c>
      <c r="I80" s="170">
        <v>99.980999999999995</v>
      </c>
      <c r="J80" s="168" t="s">
        <v>826</v>
      </c>
      <c r="K80" s="168" t="s">
        <v>743</v>
      </c>
    </row>
    <row r="81" spans="1:11" ht="17.25" thickBot="1" x14ac:dyDescent="0.35">
      <c r="A81" s="180">
        <v>75</v>
      </c>
      <c r="B81" s="174" t="s">
        <v>823</v>
      </c>
      <c r="C81" s="174" t="s">
        <v>903</v>
      </c>
      <c r="D81" s="175">
        <v>43082</v>
      </c>
      <c r="E81" s="175">
        <v>43119</v>
      </c>
      <c r="F81" s="175">
        <v>47502</v>
      </c>
      <c r="G81" s="174" t="s">
        <v>904</v>
      </c>
      <c r="H81" s="174" t="s">
        <v>800</v>
      </c>
      <c r="I81" s="176">
        <v>38.906599999999997</v>
      </c>
      <c r="J81" s="174" t="s">
        <v>826</v>
      </c>
      <c r="K81" s="174" t="s">
        <v>743</v>
      </c>
    </row>
    <row r="82" spans="1:11" ht="17.25" thickTop="1"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DCEDD-252E-47ED-A375-341A8F58DACD}">
  <dimension ref="A2:F232"/>
  <sheetViews>
    <sheetView showGridLines="0" workbookViewId="0"/>
  </sheetViews>
  <sheetFormatPr defaultColWidth="8.7109375" defaultRowHeight="16.5" x14ac:dyDescent="0.3"/>
  <cols>
    <col min="1" max="1" width="42.5703125" style="140" bestFit="1" customWidth="1"/>
    <col min="2" max="3" width="12.42578125" style="140" bestFit="1" customWidth="1"/>
    <col min="4" max="4" width="10.42578125" style="140" bestFit="1" customWidth="1"/>
    <col min="5" max="6" width="12.42578125" style="140" bestFit="1" customWidth="1"/>
    <col min="7" max="16384" width="8.7109375" style="140"/>
  </cols>
  <sheetData>
    <row r="2" spans="1:6" ht="18" x14ac:dyDescent="0.35">
      <c r="A2" s="66" t="s">
        <v>687</v>
      </c>
    </row>
    <row r="4" spans="1:6" ht="18" x14ac:dyDescent="0.35">
      <c r="A4" s="33">
        <v>2022</v>
      </c>
    </row>
    <row r="6" spans="1:6" x14ac:dyDescent="0.3">
      <c r="A6" s="60"/>
      <c r="B6" s="60"/>
      <c r="C6" s="60"/>
      <c r="D6" s="60"/>
      <c r="E6" s="60"/>
      <c r="F6" s="163" t="s">
        <v>25</v>
      </c>
    </row>
    <row r="7" spans="1:6" ht="29.45" customHeight="1" thickBot="1" x14ac:dyDescent="0.35">
      <c r="A7" s="149" t="s">
        <v>662</v>
      </c>
      <c r="B7" s="183" t="s">
        <v>663</v>
      </c>
      <c r="C7" s="183" t="s">
        <v>615</v>
      </c>
      <c r="D7" s="183" t="s">
        <v>712</v>
      </c>
      <c r="E7" s="184" t="s">
        <v>664</v>
      </c>
      <c r="F7" s="185" t="s">
        <v>33</v>
      </c>
    </row>
    <row r="8" spans="1:6" ht="17.25" thickTop="1" x14ac:dyDescent="0.3">
      <c r="A8" s="164" t="s">
        <v>39</v>
      </c>
      <c r="B8" s="165">
        <v>199280254.21765998</v>
      </c>
      <c r="C8" s="165">
        <v>1684980.92</v>
      </c>
      <c r="D8" s="165">
        <v>0</v>
      </c>
      <c r="E8" s="165">
        <v>936290</v>
      </c>
      <c r="F8" s="165">
        <f>SUM(F9:F15)</f>
        <v>201901525.13766</v>
      </c>
    </row>
    <row r="9" spans="1:6" x14ac:dyDescent="0.3">
      <c r="A9" s="152" t="s">
        <v>666</v>
      </c>
      <c r="B9" s="153">
        <v>0</v>
      </c>
      <c r="C9" s="153">
        <v>1684980.92</v>
      </c>
      <c r="D9" s="153">
        <v>0</v>
      </c>
      <c r="E9" s="153">
        <v>0</v>
      </c>
      <c r="F9" s="153">
        <v>1684980.92</v>
      </c>
    </row>
    <row r="10" spans="1:6" x14ac:dyDescent="0.3">
      <c r="A10" s="154" t="s">
        <v>675</v>
      </c>
      <c r="B10" s="155">
        <v>17508311</v>
      </c>
      <c r="C10" s="155">
        <v>0</v>
      </c>
      <c r="D10" s="155">
        <v>0</v>
      </c>
      <c r="E10" s="155">
        <v>0</v>
      </c>
      <c r="F10" s="155">
        <v>17508311</v>
      </c>
    </row>
    <row r="11" spans="1:6" x14ac:dyDescent="0.3">
      <c r="A11" s="152" t="s">
        <v>667</v>
      </c>
      <c r="B11" s="153">
        <v>7472988.1299999999</v>
      </c>
      <c r="C11" s="153">
        <v>0</v>
      </c>
      <c r="D11" s="153">
        <v>0</v>
      </c>
      <c r="E11" s="153">
        <v>0</v>
      </c>
      <c r="F11" s="153">
        <v>7472988.1299999999</v>
      </c>
    </row>
    <row r="12" spans="1:6" x14ac:dyDescent="0.3">
      <c r="A12" s="154" t="s">
        <v>668</v>
      </c>
      <c r="B12" s="155">
        <v>70475213.257659987</v>
      </c>
      <c r="C12" s="155">
        <v>0</v>
      </c>
      <c r="D12" s="155">
        <v>0</v>
      </c>
      <c r="E12" s="155">
        <v>0</v>
      </c>
      <c r="F12" s="155">
        <v>70475213.257659987</v>
      </c>
    </row>
    <row r="13" spans="1:6" x14ac:dyDescent="0.3">
      <c r="A13" s="152" t="s">
        <v>669</v>
      </c>
      <c r="B13" s="153">
        <v>89803542.230000004</v>
      </c>
      <c r="C13" s="153">
        <v>0</v>
      </c>
      <c r="D13" s="153">
        <v>0</v>
      </c>
      <c r="E13" s="153">
        <v>0</v>
      </c>
      <c r="F13" s="153">
        <v>89803542.230000004</v>
      </c>
    </row>
    <row r="14" spans="1:6" x14ac:dyDescent="0.3">
      <c r="A14" s="154" t="s">
        <v>672</v>
      </c>
      <c r="B14" s="155">
        <v>0</v>
      </c>
      <c r="C14" s="155">
        <v>0</v>
      </c>
      <c r="D14" s="155">
        <v>0</v>
      </c>
      <c r="E14" s="155">
        <v>936290</v>
      </c>
      <c r="F14" s="155">
        <v>936290</v>
      </c>
    </row>
    <row r="15" spans="1:6" x14ac:dyDescent="0.3">
      <c r="A15" s="152" t="s">
        <v>673</v>
      </c>
      <c r="B15" s="153">
        <v>14020199.600000001</v>
      </c>
      <c r="C15" s="153">
        <v>0</v>
      </c>
      <c r="D15" s="153">
        <v>0</v>
      </c>
      <c r="E15" s="153">
        <v>0</v>
      </c>
      <c r="F15" s="153">
        <v>14020199.600000001</v>
      </c>
    </row>
    <row r="16" spans="1:6" x14ac:dyDescent="0.3">
      <c r="A16" s="164" t="s">
        <v>60</v>
      </c>
      <c r="B16" s="165">
        <v>84619552.189999998</v>
      </c>
      <c r="C16" s="165">
        <v>2719480.58</v>
      </c>
      <c r="D16" s="165">
        <v>0</v>
      </c>
      <c r="E16" s="165">
        <v>1927637</v>
      </c>
      <c r="F16" s="165">
        <v>89266669.769999996</v>
      </c>
    </row>
    <row r="17" spans="1:6" x14ac:dyDescent="0.3">
      <c r="A17" s="152" t="s">
        <v>680</v>
      </c>
      <c r="B17" s="153">
        <v>9926519.6500000004</v>
      </c>
      <c r="C17" s="153">
        <v>0</v>
      </c>
      <c r="D17" s="153">
        <v>0</v>
      </c>
      <c r="E17" s="153">
        <v>0</v>
      </c>
      <c r="F17" s="153">
        <v>9926519.6500000004</v>
      </c>
    </row>
    <row r="18" spans="1:6" x14ac:dyDescent="0.3">
      <c r="A18" s="154" t="s">
        <v>666</v>
      </c>
      <c r="B18" s="155">
        <v>0</v>
      </c>
      <c r="C18" s="155">
        <v>2719480.58</v>
      </c>
      <c r="D18" s="155">
        <v>0</v>
      </c>
      <c r="E18" s="155">
        <v>0</v>
      </c>
      <c r="F18" s="155">
        <v>2719480.58</v>
      </c>
    </row>
    <row r="19" spans="1:6" x14ac:dyDescent="0.3">
      <c r="A19" s="152" t="s">
        <v>675</v>
      </c>
      <c r="B19" s="153">
        <v>1176055</v>
      </c>
      <c r="C19" s="153">
        <v>0</v>
      </c>
      <c r="D19" s="153">
        <v>0</v>
      </c>
      <c r="E19" s="153">
        <v>0</v>
      </c>
      <c r="F19" s="153">
        <v>1176055</v>
      </c>
    </row>
    <row r="20" spans="1:6" x14ac:dyDescent="0.3">
      <c r="A20" s="154" t="s">
        <v>667</v>
      </c>
      <c r="B20" s="155">
        <v>7605662.2199999997</v>
      </c>
      <c r="C20" s="155">
        <v>0</v>
      </c>
      <c r="D20" s="155">
        <v>0</v>
      </c>
      <c r="E20" s="155">
        <v>0</v>
      </c>
      <c r="F20" s="155">
        <v>7605662.2199999997</v>
      </c>
    </row>
    <row r="21" spans="1:6" x14ac:dyDescent="0.3">
      <c r="A21" s="152" t="s">
        <v>668</v>
      </c>
      <c r="B21" s="153">
        <v>45942945.109999999</v>
      </c>
      <c r="C21" s="153">
        <v>0</v>
      </c>
      <c r="D21" s="153">
        <v>0</v>
      </c>
      <c r="E21" s="153">
        <v>0</v>
      </c>
      <c r="F21" s="153">
        <v>45942945.109999999</v>
      </c>
    </row>
    <row r="22" spans="1:6" x14ac:dyDescent="0.3">
      <c r="A22" s="154" t="s">
        <v>669</v>
      </c>
      <c r="B22" s="155">
        <v>9508461.1600000001</v>
      </c>
      <c r="C22" s="155">
        <v>0</v>
      </c>
      <c r="D22" s="155">
        <v>0</v>
      </c>
      <c r="E22" s="155">
        <v>0</v>
      </c>
      <c r="F22" s="155">
        <v>9508461.1600000001</v>
      </c>
    </row>
    <row r="23" spans="1:6" x14ac:dyDescent="0.3">
      <c r="A23" s="152" t="s">
        <v>672</v>
      </c>
      <c r="B23" s="153">
        <v>0</v>
      </c>
      <c r="C23" s="153">
        <v>0</v>
      </c>
      <c r="D23" s="153">
        <v>0</v>
      </c>
      <c r="E23" s="153">
        <v>1927637</v>
      </c>
      <c r="F23" s="153">
        <v>1927637</v>
      </c>
    </row>
    <row r="24" spans="1:6" x14ac:dyDescent="0.3">
      <c r="A24" s="154" t="s">
        <v>673</v>
      </c>
      <c r="B24" s="155">
        <v>10459909.049999999</v>
      </c>
      <c r="C24" s="155">
        <v>0</v>
      </c>
      <c r="D24" s="155">
        <v>0</v>
      </c>
      <c r="E24" s="155">
        <v>0</v>
      </c>
      <c r="F24" s="155">
        <v>10459909.049999999</v>
      </c>
    </row>
    <row r="25" spans="1:6" x14ac:dyDescent="0.3">
      <c r="A25" s="164" t="s">
        <v>679</v>
      </c>
      <c r="B25" s="165">
        <v>75093942.720000014</v>
      </c>
      <c r="C25" s="165">
        <v>3123666.3</v>
      </c>
      <c r="D25" s="165">
        <v>0</v>
      </c>
      <c r="E25" s="165">
        <v>0</v>
      </c>
      <c r="F25" s="165">
        <v>78217609.020000011</v>
      </c>
    </row>
    <row r="26" spans="1:6" x14ac:dyDescent="0.3">
      <c r="A26" s="152" t="s">
        <v>680</v>
      </c>
      <c r="B26" s="153">
        <v>3094255.99</v>
      </c>
      <c r="C26" s="153">
        <v>0</v>
      </c>
      <c r="D26" s="153">
        <v>0</v>
      </c>
      <c r="E26" s="153">
        <v>0</v>
      </c>
      <c r="F26" s="153">
        <v>3094255.99</v>
      </c>
    </row>
    <row r="27" spans="1:6" x14ac:dyDescent="0.3">
      <c r="A27" s="154" t="s">
        <v>666</v>
      </c>
      <c r="B27" s="155">
        <v>0</v>
      </c>
      <c r="C27" s="155">
        <v>3123666.3</v>
      </c>
      <c r="D27" s="155">
        <v>0</v>
      </c>
      <c r="E27" s="155">
        <v>0</v>
      </c>
      <c r="F27" s="155">
        <v>3123666.3</v>
      </c>
    </row>
    <row r="28" spans="1:6" x14ac:dyDescent="0.3">
      <c r="A28" s="152" t="s">
        <v>675</v>
      </c>
      <c r="B28" s="153">
        <v>916775</v>
      </c>
      <c r="C28" s="153">
        <v>0</v>
      </c>
      <c r="D28" s="153">
        <v>0</v>
      </c>
      <c r="E28" s="153">
        <v>0</v>
      </c>
      <c r="F28" s="153">
        <v>916775</v>
      </c>
    </row>
    <row r="29" spans="1:6" x14ac:dyDescent="0.3">
      <c r="A29" s="154" t="s">
        <v>667</v>
      </c>
      <c r="B29" s="155">
        <v>6943950</v>
      </c>
      <c r="C29" s="155">
        <v>0</v>
      </c>
      <c r="D29" s="155">
        <v>0</v>
      </c>
      <c r="E29" s="155">
        <v>0</v>
      </c>
      <c r="F29" s="155">
        <v>6943950</v>
      </c>
    </row>
    <row r="30" spans="1:6" x14ac:dyDescent="0.3">
      <c r="A30" s="152" t="s">
        <v>668</v>
      </c>
      <c r="B30" s="153">
        <v>10253927.850000001</v>
      </c>
      <c r="C30" s="153">
        <v>0</v>
      </c>
      <c r="D30" s="153">
        <v>0</v>
      </c>
      <c r="E30" s="153">
        <v>0</v>
      </c>
      <c r="F30" s="153">
        <v>10253927.850000001</v>
      </c>
    </row>
    <row r="31" spans="1:6" x14ac:dyDescent="0.3">
      <c r="A31" s="154" t="s">
        <v>669</v>
      </c>
      <c r="B31" s="155">
        <v>52216512.010000005</v>
      </c>
      <c r="C31" s="155">
        <v>0</v>
      </c>
      <c r="D31" s="155">
        <v>0</v>
      </c>
      <c r="E31" s="155">
        <v>0</v>
      </c>
      <c r="F31" s="155">
        <v>52216512.010000005</v>
      </c>
    </row>
    <row r="32" spans="1:6" x14ac:dyDescent="0.3">
      <c r="A32" s="152" t="s">
        <v>673</v>
      </c>
      <c r="B32" s="153">
        <v>1668521.8699999996</v>
      </c>
      <c r="C32" s="153">
        <v>0</v>
      </c>
      <c r="D32" s="153">
        <v>0</v>
      </c>
      <c r="E32" s="153">
        <v>0</v>
      </c>
      <c r="F32" s="153">
        <v>1668521.8699999996</v>
      </c>
    </row>
    <row r="33" spans="1:6" x14ac:dyDescent="0.3">
      <c r="A33" s="164" t="s">
        <v>677</v>
      </c>
      <c r="B33" s="165">
        <v>55277145.829999998</v>
      </c>
      <c r="C33" s="165">
        <v>2106645.8832</v>
      </c>
      <c r="D33" s="165">
        <v>0</v>
      </c>
      <c r="E33" s="165">
        <v>37596</v>
      </c>
      <c r="F33" s="165">
        <v>57421387.713199995</v>
      </c>
    </row>
    <row r="34" spans="1:6" x14ac:dyDescent="0.3">
      <c r="A34" s="152" t="s">
        <v>666</v>
      </c>
      <c r="B34" s="153">
        <v>0</v>
      </c>
      <c r="C34" s="153">
        <v>2106645.8832</v>
      </c>
      <c r="D34" s="153">
        <v>0</v>
      </c>
      <c r="E34" s="153">
        <v>0</v>
      </c>
      <c r="F34" s="153">
        <v>2106645.8832</v>
      </c>
    </row>
    <row r="35" spans="1:6" x14ac:dyDescent="0.3">
      <c r="A35" s="154" t="s">
        <v>667</v>
      </c>
      <c r="B35" s="155">
        <v>5758855</v>
      </c>
      <c r="C35" s="155">
        <v>0</v>
      </c>
      <c r="D35" s="155">
        <v>0</v>
      </c>
      <c r="E35" s="155">
        <v>0</v>
      </c>
      <c r="F35" s="155">
        <v>5758855</v>
      </c>
    </row>
    <row r="36" spans="1:6" x14ac:dyDescent="0.3">
      <c r="A36" s="152" t="s">
        <v>668</v>
      </c>
      <c r="B36" s="153">
        <v>736280.7699999999</v>
      </c>
      <c r="C36" s="153">
        <v>0</v>
      </c>
      <c r="D36" s="153">
        <v>0</v>
      </c>
      <c r="E36" s="153">
        <v>0</v>
      </c>
      <c r="F36" s="153">
        <v>736280.7699999999</v>
      </c>
    </row>
    <row r="37" spans="1:6" x14ac:dyDescent="0.3">
      <c r="A37" s="154" t="s">
        <v>669</v>
      </c>
      <c r="B37" s="155">
        <v>47252805.089999996</v>
      </c>
      <c r="C37" s="155">
        <v>0</v>
      </c>
      <c r="D37" s="155">
        <v>0</v>
      </c>
      <c r="E37" s="155">
        <v>0</v>
      </c>
      <c r="F37" s="155">
        <v>47252805.089999996</v>
      </c>
    </row>
    <row r="38" spans="1:6" x14ac:dyDescent="0.3">
      <c r="A38" s="152" t="s">
        <v>672</v>
      </c>
      <c r="B38" s="153">
        <v>0</v>
      </c>
      <c r="C38" s="153">
        <v>0</v>
      </c>
      <c r="D38" s="153">
        <v>0</v>
      </c>
      <c r="E38" s="153">
        <v>37596</v>
      </c>
      <c r="F38" s="153">
        <v>37596</v>
      </c>
    </row>
    <row r="39" spans="1:6" x14ac:dyDescent="0.3">
      <c r="A39" s="154" t="s">
        <v>673</v>
      </c>
      <c r="B39" s="155">
        <v>1529204.97</v>
      </c>
      <c r="C39" s="155">
        <v>0</v>
      </c>
      <c r="D39" s="155">
        <v>0</v>
      </c>
      <c r="E39" s="155">
        <v>0</v>
      </c>
      <c r="F39" s="155">
        <v>1529204.97</v>
      </c>
    </row>
    <row r="40" spans="1:6" x14ac:dyDescent="0.3">
      <c r="A40" s="164" t="s">
        <v>681</v>
      </c>
      <c r="B40" s="165">
        <v>25408262.59</v>
      </c>
      <c r="C40" s="165">
        <v>0</v>
      </c>
      <c r="D40" s="165">
        <v>0</v>
      </c>
      <c r="E40" s="165">
        <v>109887</v>
      </c>
      <c r="F40" s="165">
        <v>25518149.59</v>
      </c>
    </row>
    <row r="41" spans="1:6" x14ac:dyDescent="0.3">
      <c r="A41" s="152" t="s">
        <v>667</v>
      </c>
      <c r="B41" s="153">
        <v>19964849.59</v>
      </c>
      <c r="C41" s="153">
        <v>0</v>
      </c>
      <c r="D41" s="153">
        <v>0</v>
      </c>
      <c r="E41" s="153">
        <v>0</v>
      </c>
      <c r="F41" s="153">
        <v>19964849.59</v>
      </c>
    </row>
    <row r="42" spans="1:6" x14ac:dyDescent="0.3">
      <c r="A42" s="154" t="s">
        <v>668</v>
      </c>
      <c r="B42" s="155">
        <v>4014392</v>
      </c>
      <c r="C42" s="155">
        <v>0</v>
      </c>
      <c r="D42" s="155">
        <v>0</v>
      </c>
      <c r="E42" s="155">
        <v>0</v>
      </c>
      <c r="F42" s="155">
        <v>4014392</v>
      </c>
    </row>
    <row r="43" spans="1:6" x14ac:dyDescent="0.3">
      <c r="A43" s="152" t="s">
        <v>672</v>
      </c>
      <c r="B43" s="153">
        <v>0</v>
      </c>
      <c r="C43" s="153">
        <v>0</v>
      </c>
      <c r="D43" s="153">
        <v>0</v>
      </c>
      <c r="E43" s="153">
        <v>109887</v>
      </c>
      <c r="F43" s="153">
        <v>109887</v>
      </c>
    </row>
    <row r="44" spans="1:6" x14ac:dyDescent="0.3">
      <c r="A44" s="154" t="s">
        <v>673</v>
      </c>
      <c r="B44" s="155">
        <v>1429021</v>
      </c>
      <c r="C44" s="155">
        <v>0</v>
      </c>
      <c r="D44" s="155">
        <v>0</v>
      </c>
      <c r="E44" s="155">
        <v>0</v>
      </c>
      <c r="F44" s="155">
        <v>1429021</v>
      </c>
    </row>
    <row r="45" spans="1:6" x14ac:dyDescent="0.3">
      <c r="A45" s="164" t="s">
        <v>671</v>
      </c>
      <c r="B45" s="165">
        <v>17978519.939999998</v>
      </c>
      <c r="C45" s="165">
        <v>5110458.5999999996</v>
      </c>
      <c r="D45" s="165">
        <v>0</v>
      </c>
      <c r="E45" s="165">
        <v>0</v>
      </c>
      <c r="F45" s="165">
        <v>23088978.539999999</v>
      </c>
    </row>
    <row r="46" spans="1:6" x14ac:dyDescent="0.3">
      <c r="A46" s="152" t="s">
        <v>666</v>
      </c>
      <c r="B46" s="153">
        <v>0</v>
      </c>
      <c r="C46" s="153">
        <v>5110458.5999999996</v>
      </c>
      <c r="D46" s="153">
        <v>0</v>
      </c>
      <c r="E46" s="153">
        <v>0</v>
      </c>
      <c r="F46" s="153">
        <v>5110458.5999999996</v>
      </c>
    </row>
    <row r="47" spans="1:6" x14ac:dyDescent="0.3">
      <c r="A47" s="154" t="s">
        <v>667</v>
      </c>
      <c r="B47" s="155">
        <v>17978519.939999998</v>
      </c>
      <c r="C47" s="155">
        <v>0</v>
      </c>
      <c r="D47" s="155">
        <v>0</v>
      </c>
      <c r="E47" s="155">
        <v>0</v>
      </c>
      <c r="F47" s="155">
        <v>17978519.940000001</v>
      </c>
    </row>
    <row r="48" spans="1:6" x14ac:dyDescent="0.3">
      <c r="A48" s="164" t="s">
        <v>66</v>
      </c>
      <c r="B48" s="165">
        <v>14798109.42</v>
      </c>
      <c r="C48" s="165">
        <v>2498943.66</v>
      </c>
      <c r="D48" s="165">
        <v>0</v>
      </c>
      <c r="E48" s="165">
        <v>1483813.77</v>
      </c>
      <c r="F48" s="165">
        <v>18780866.850000001</v>
      </c>
    </row>
    <row r="49" spans="1:6" x14ac:dyDescent="0.3">
      <c r="A49" s="152" t="s">
        <v>666</v>
      </c>
      <c r="B49" s="153">
        <v>0</v>
      </c>
      <c r="C49" s="153">
        <v>2498943.66</v>
      </c>
      <c r="D49" s="153">
        <v>0</v>
      </c>
      <c r="E49" s="153">
        <v>0</v>
      </c>
      <c r="F49" s="153">
        <v>2498943.66</v>
      </c>
    </row>
    <row r="50" spans="1:6" x14ac:dyDescent="0.3">
      <c r="A50" s="154" t="s">
        <v>667</v>
      </c>
      <c r="B50" s="155">
        <v>6943950</v>
      </c>
      <c r="C50" s="155">
        <v>0</v>
      </c>
      <c r="D50" s="155">
        <v>0</v>
      </c>
      <c r="E50" s="155">
        <v>0</v>
      </c>
      <c r="F50" s="155">
        <v>6943950</v>
      </c>
    </row>
    <row r="51" spans="1:6" x14ac:dyDescent="0.3">
      <c r="A51" s="152" t="s">
        <v>668</v>
      </c>
      <c r="B51" s="153">
        <v>5872433.3399999999</v>
      </c>
      <c r="C51" s="153">
        <v>0</v>
      </c>
      <c r="D51" s="153">
        <v>0</v>
      </c>
      <c r="E51" s="153">
        <v>0</v>
      </c>
      <c r="F51" s="153">
        <v>5872433.3399999999</v>
      </c>
    </row>
    <row r="52" spans="1:6" x14ac:dyDescent="0.3">
      <c r="A52" s="154" t="s">
        <v>669</v>
      </c>
      <c r="B52" s="155">
        <v>268516.34000000003</v>
      </c>
      <c r="C52" s="155">
        <v>0</v>
      </c>
      <c r="D52" s="155">
        <v>0</v>
      </c>
      <c r="E52" s="155">
        <v>0</v>
      </c>
      <c r="F52" s="155">
        <v>268516.34000000003</v>
      </c>
    </row>
    <row r="53" spans="1:6" x14ac:dyDescent="0.3">
      <c r="A53" s="152" t="s">
        <v>672</v>
      </c>
      <c r="B53" s="153">
        <v>0</v>
      </c>
      <c r="C53" s="153">
        <v>0</v>
      </c>
      <c r="D53" s="153">
        <v>0</v>
      </c>
      <c r="E53" s="153">
        <v>1483813.77</v>
      </c>
      <c r="F53" s="153">
        <v>1483813.77</v>
      </c>
    </row>
    <row r="54" spans="1:6" x14ac:dyDescent="0.3">
      <c r="A54" s="154" t="s">
        <v>673</v>
      </c>
      <c r="B54" s="155">
        <v>1713209.7400000002</v>
      </c>
      <c r="C54" s="155">
        <v>0</v>
      </c>
      <c r="D54" s="155">
        <v>0</v>
      </c>
      <c r="E54" s="155">
        <v>0</v>
      </c>
      <c r="F54" s="155">
        <v>1713209.7400000002</v>
      </c>
    </row>
    <row r="55" spans="1:6" x14ac:dyDescent="0.3">
      <c r="A55" s="164" t="s">
        <v>674</v>
      </c>
      <c r="B55" s="165">
        <v>13205806.199999999</v>
      </c>
      <c r="C55" s="165">
        <v>0</v>
      </c>
      <c r="D55" s="165">
        <v>0</v>
      </c>
      <c r="E55" s="165">
        <v>0</v>
      </c>
      <c r="F55" s="165">
        <v>13205806.199999999</v>
      </c>
    </row>
    <row r="56" spans="1:6" x14ac:dyDescent="0.3">
      <c r="A56" s="152" t="s">
        <v>675</v>
      </c>
      <c r="B56" s="153">
        <v>3435270</v>
      </c>
      <c r="C56" s="153">
        <v>0</v>
      </c>
      <c r="D56" s="153">
        <v>0</v>
      </c>
      <c r="E56" s="153">
        <v>0</v>
      </c>
      <c r="F56" s="153">
        <v>3435270</v>
      </c>
    </row>
    <row r="57" spans="1:6" x14ac:dyDescent="0.3">
      <c r="A57" s="154" t="s">
        <v>667</v>
      </c>
      <c r="B57" s="155">
        <v>6453145</v>
      </c>
      <c r="C57" s="155">
        <v>0</v>
      </c>
      <c r="D57" s="155">
        <v>0</v>
      </c>
      <c r="E57" s="155">
        <v>0</v>
      </c>
      <c r="F57" s="155">
        <v>6453145</v>
      </c>
    </row>
    <row r="58" spans="1:6" x14ac:dyDescent="0.3">
      <c r="A58" s="152" t="s">
        <v>669</v>
      </c>
      <c r="B58" s="153">
        <v>3317391.1999999997</v>
      </c>
      <c r="C58" s="153">
        <v>0</v>
      </c>
      <c r="D58" s="153">
        <v>0</v>
      </c>
      <c r="E58" s="153">
        <v>0</v>
      </c>
      <c r="F58" s="153">
        <v>3317391.1999999997</v>
      </c>
    </row>
    <row r="59" spans="1:6" x14ac:dyDescent="0.3">
      <c r="A59" s="164" t="s">
        <v>67</v>
      </c>
      <c r="B59" s="165">
        <v>8615342.6699999999</v>
      </c>
      <c r="C59" s="165">
        <v>1108917.4723199999</v>
      </c>
      <c r="D59" s="165">
        <v>0</v>
      </c>
      <c r="E59" s="165">
        <v>319440</v>
      </c>
      <c r="F59" s="165">
        <v>10043700.14232</v>
      </c>
    </row>
    <row r="60" spans="1:6" x14ac:dyDescent="0.3">
      <c r="A60" s="152" t="s">
        <v>666</v>
      </c>
      <c r="B60" s="153">
        <v>0</v>
      </c>
      <c r="C60" s="153">
        <v>1108917.4723199999</v>
      </c>
      <c r="D60" s="153">
        <v>0</v>
      </c>
      <c r="E60" s="153">
        <v>0</v>
      </c>
      <c r="F60" s="153">
        <v>1108917.4723199999</v>
      </c>
    </row>
    <row r="61" spans="1:6" x14ac:dyDescent="0.3">
      <c r="A61" s="154" t="s">
        <v>667</v>
      </c>
      <c r="B61" s="155">
        <v>6118625</v>
      </c>
      <c r="C61" s="155">
        <v>0</v>
      </c>
      <c r="D61" s="155">
        <v>0</v>
      </c>
      <c r="E61" s="155">
        <v>0</v>
      </c>
      <c r="F61" s="155">
        <v>6118625</v>
      </c>
    </row>
    <row r="62" spans="1:6" x14ac:dyDescent="0.3">
      <c r="A62" s="152" t="s">
        <v>668</v>
      </c>
      <c r="B62" s="153">
        <v>2412590.52</v>
      </c>
      <c r="C62" s="153">
        <v>0</v>
      </c>
      <c r="D62" s="153">
        <v>0</v>
      </c>
      <c r="E62" s="153">
        <v>0</v>
      </c>
      <c r="F62" s="153">
        <v>2412590.52</v>
      </c>
    </row>
    <row r="63" spans="1:6" x14ac:dyDescent="0.3">
      <c r="A63" s="154" t="s">
        <v>672</v>
      </c>
      <c r="B63" s="155">
        <v>0</v>
      </c>
      <c r="C63" s="155">
        <v>0</v>
      </c>
      <c r="D63" s="155">
        <v>0</v>
      </c>
      <c r="E63" s="155">
        <v>319440</v>
      </c>
      <c r="F63" s="155">
        <v>319440</v>
      </c>
    </row>
    <row r="64" spans="1:6" x14ac:dyDescent="0.3">
      <c r="A64" s="152" t="s">
        <v>673</v>
      </c>
      <c r="B64" s="153">
        <v>84127.15</v>
      </c>
      <c r="C64" s="153">
        <v>0</v>
      </c>
      <c r="D64" s="153">
        <v>0</v>
      </c>
      <c r="E64" s="153">
        <v>0</v>
      </c>
      <c r="F64" s="153">
        <v>84127.15</v>
      </c>
    </row>
    <row r="65" spans="1:6" x14ac:dyDescent="0.3">
      <c r="A65" s="164" t="s">
        <v>171</v>
      </c>
      <c r="B65" s="165">
        <v>7525760.2700000005</v>
      </c>
      <c r="C65" s="165">
        <v>2105619.9155999999</v>
      </c>
      <c r="D65" s="165">
        <v>0</v>
      </c>
      <c r="E65" s="165">
        <v>56509.22</v>
      </c>
      <c r="F65" s="165">
        <v>9687889.4056000002</v>
      </c>
    </row>
    <row r="66" spans="1:6" x14ac:dyDescent="0.3">
      <c r="A66" s="152" t="s">
        <v>666</v>
      </c>
      <c r="B66" s="153">
        <v>0</v>
      </c>
      <c r="C66" s="153">
        <v>2105619.9155999999</v>
      </c>
      <c r="D66" s="153">
        <v>0</v>
      </c>
      <c r="E66" s="153">
        <v>0</v>
      </c>
      <c r="F66" s="153">
        <v>2105619.9155999999</v>
      </c>
    </row>
    <row r="67" spans="1:6" x14ac:dyDescent="0.3">
      <c r="A67" s="154" t="s">
        <v>667</v>
      </c>
      <c r="B67" s="155">
        <v>6342935</v>
      </c>
      <c r="C67" s="155">
        <v>0</v>
      </c>
      <c r="D67" s="155">
        <v>0</v>
      </c>
      <c r="E67" s="155">
        <v>0</v>
      </c>
      <c r="F67" s="155">
        <v>6342935</v>
      </c>
    </row>
    <row r="68" spans="1:6" x14ac:dyDescent="0.3">
      <c r="A68" s="152" t="s">
        <v>668</v>
      </c>
      <c r="B68" s="153">
        <v>326253.23</v>
      </c>
      <c r="C68" s="153">
        <v>0</v>
      </c>
      <c r="D68" s="153">
        <v>0</v>
      </c>
      <c r="E68" s="153">
        <v>0</v>
      </c>
      <c r="F68" s="153">
        <v>326253.23</v>
      </c>
    </row>
    <row r="69" spans="1:6" x14ac:dyDescent="0.3">
      <c r="A69" s="154" t="s">
        <v>672</v>
      </c>
      <c r="B69" s="155">
        <v>0</v>
      </c>
      <c r="C69" s="155">
        <v>0</v>
      </c>
      <c r="D69" s="155">
        <v>0</v>
      </c>
      <c r="E69" s="155">
        <v>56509.22</v>
      </c>
      <c r="F69" s="155">
        <v>56509.22</v>
      </c>
    </row>
    <row r="70" spans="1:6" x14ac:dyDescent="0.3">
      <c r="A70" s="152" t="s">
        <v>673</v>
      </c>
      <c r="B70" s="153">
        <v>856572.03999999992</v>
      </c>
      <c r="C70" s="153">
        <v>0</v>
      </c>
      <c r="D70" s="153">
        <v>0</v>
      </c>
      <c r="E70" s="153">
        <v>0</v>
      </c>
      <c r="F70" s="153">
        <v>856572.03999999992</v>
      </c>
    </row>
    <row r="71" spans="1:6" x14ac:dyDescent="0.3">
      <c r="A71" s="164" t="s">
        <v>665</v>
      </c>
      <c r="B71" s="165">
        <v>8167103.6600000001</v>
      </c>
      <c r="C71" s="165">
        <v>1057130.56</v>
      </c>
      <c r="D71" s="165">
        <v>0</v>
      </c>
      <c r="E71" s="165">
        <v>0</v>
      </c>
      <c r="F71" s="165">
        <v>9224234.2199999988</v>
      </c>
    </row>
    <row r="72" spans="1:6" x14ac:dyDescent="0.3">
      <c r="A72" s="152" t="s">
        <v>666</v>
      </c>
      <c r="B72" s="153">
        <v>0</v>
      </c>
      <c r="C72" s="153">
        <v>1057130.56</v>
      </c>
      <c r="D72" s="153">
        <v>0</v>
      </c>
      <c r="E72" s="153">
        <v>0</v>
      </c>
      <c r="F72" s="153">
        <v>1057130.56</v>
      </c>
    </row>
    <row r="73" spans="1:6" x14ac:dyDescent="0.3">
      <c r="A73" s="154" t="s">
        <v>667</v>
      </c>
      <c r="B73" s="155">
        <v>3596562.54</v>
      </c>
      <c r="C73" s="155">
        <v>0</v>
      </c>
      <c r="D73" s="155">
        <v>0</v>
      </c>
      <c r="E73" s="155">
        <v>0</v>
      </c>
      <c r="F73" s="155">
        <v>3596562.54</v>
      </c>
    </row>
    <row r="74" spans="1:6" x14ac:dyDescent="0.3">
      <c r="A74" s="152" t="s">
        <v>668</v>
      </c>
      <c r="B74" s="153">
        <v>33480</v>
      </c>
      <c r="C74" s="153">
        <v>0</v>
      </c>
      <c r="D74" s="153">
        <v>0</v>
      </c>
      <c r="E74" s="153">
        <v>0</v>
      </c>
      <c r="F74" s="153">
        <v>33480</v>
      </c>
    </row>
    <row r="75" spans="1:6" x14ac:dyDescent="0.3">
      <c r="A75" s="154" t="s">
        <v>669</v>
      </c>
      <c r="B75" s="155">
        <v>4537061.12</v>
      </c>
      <c r="C75" s="155">
        <v>0</v>
      </c>
      <c r="D75" s="155">
        <v>0</v>
      </c>
      <c r="E75" s="155">
        <v>0</v>
      </c>
      <c r="F75" s="155">
        <v>4537061.12</v>
      </c>
    </row>
    <row r="76" spans="1:6" x14ac:dyDescent="0.3">
      <c r="A76" s="164" t="s">
        <v>212</v>
      </c>
      <c r="B76" s="165">
        <v>5870670</v>
      </c>
      <c r="C76" s="165">
        <v>120924.4</v>
      </c>
      <c r="D76" s="165">
        <v>0</v>
      </c>
      <c r="E76" s="165">
        <v>0</v>
      </c>
      <c r="F76" s="165">
        <v>5991594.4000000004</v>
      </c>
    </row>
    <row r="77" spans="1:6" x14ac:dyDescent="0.3">
      <c r="A77" s="152" t="s">
        <v>666</v>
      </c>
      <c r="B77" s="153">
        <v>0</v>
      </c>
      <c r="C77" s="153">
        <v>120924.4</v>
      </c>
      <c r="D77" s="153">
        <v>0</v>
      </c>
      <c r="E77" s="153">
        <v>0</v>
      </c>
      <c r="F77" s="153">
        <v>120924.4</v>
      </c>
    </row>
    <row r="78" spans="1:6" x14ac:dyDescent="0.3">
      <c r="A78" s="154" t="s">
        <v>667</v>
      </c>
      <c r="B78" s="155">
        <v>5870670</v>
      </c>
      <c r="C78" s="155">
        <v>0</v>
      </c>
      <c r="D78" s="155">
        <v>0</v>
      </c>
      <c r="E78" s="155">
        <v>0</v>
      </c>
      <c r="F78" s="155">
        <v>5870670</v>
      </c>
    </row>
    <row r="79" spans="1:6" x14ac:dyDescent="0.3">
      <c r="A79" s="164" t="s">
        <v>213</v>
      </c>
      <c r="B79" s="165">
        <v>5870670</v>
      </c>
      <c r="C79" s="165">
        <v>120924.4</v>
      </c>
      <c r="D79" s="165">
        <v>0</v>
      </c>
      <c r="E79" s="165">
        <v>0</v>
      </c>
      <c r="F79" s="165">
        <v>5991594.4000000004</v>
      </c>
    </row>
    <row r="80" spans="1:6" x14ac:dyDescent="0.3">
      <c r="A80" s="152" t="s">
        <v>666</v>
      </c>
      <c r="B80" s="153">
        <v>0</v>
      </c>
      <c r="C80" s="153">
        <v>120924.4</v>
      </c>
      <c r="D80" s="153">
        <v>0</v>
      </c>
      <c r="E80" s="153">
        <v>0</v>
      </c>
      <c r="F80" s="153">
        <v>120924.4</v>
      </c>
    </row>
    <row r="81" spans="1:6" x14ac:dyDescent="0.3">
      <c r="A81" s="154" t="s">
        <v>667</v>
      </c>
      <c r="B81" s="155">
        <v>5870670</v>
      </c>
      <c r="C81" s="155">
        <v>0</v>
      </c>
      <c r="D81" s="155">
        <v>0</v>
      </c>
      <c r="E81" s="155">
        <v>0</v>
      </c>
      <c r="F81" s="155">
        <v>5870670</v>
      </c>
    </row>
    <row r="82" spans="1:6" x14ac:dyDescent="0.3">
      <c r="A82" s="164" t="s">
        <v>214</v>
      </c>
      <c r="B82" s="165">
        <v>5758624.6500000004</v>
      </c>
      <c r="C82" s="165">
        <v>120924.4</v>
      </c>
      <c r="D82" s="165">
        <v>0</v>
      </c>
      <c r="E82" s="165">
        <v>0</v>
      </c>
      <c r="F82" s="165">
        <v>5879549.0500000007</v>
      </c>
    </row>
    <row r="83" spans="1:6" x14ac:dyDescent="0.3">
      <c r="A83" s="152" t="s">
        <v>666</v>
      </c>
      <c r="B83" s="153">
        <v>0</v>
      </c>
      <c r="C83" s="153">
        <v>120924.4</v>
      </c>
      <c r="D83" s="153">
        <v>0</v>
      </c>
      <c r="E83" s="153">
        <v>0</v>
      </c>
      <c r="F83" s="153">
        <v>120924.4</v>
      </c>
    </row>
    <row r="84" spans="1:6" x14ac:dyDescent="0.3">
      <c r="A84" s="154" t="s">
        <v>667</v>
      </c>
      <c r="B84" s="155">
        <v>5758624.6500000004</v>
      </c>
      <c r="C84" s="155">
        <v>0</v>
      </c>
      <c r="D84" s="155">
        <v>0</v>
      </c>
      <c r="E84" s="155">
        <v>0</v>
      </c>
      <c r="F84" s="155">
        <v>5758624.6500000004</v>
      </c>
    </row>
    <row r="85" spans="1:6" x14ac:dyDescent="0.3">
      <c r="A85" s="164" t="s">
        <v>676</v>
      </c>
      <c r="B85" s="165">
        <v>4180748.6700000004</v>
      </c>
      <c r="C85" s="165">
        <v>616834.77</v>
      </c>
      <c r="D85" s="165">
        <v>0</v>
      </c>
      <c r="E85" s="165">
        <v>0</v>
      </c>
      <c r="F85" s="165">
        <v>4797583.4400000004</v>
      </c>
    </row>
    <row r="86" spans="1:6" x14ac:dyDescent="0.3">
      <c r="A86" s="152" t="s">
        <v>666</v>
      </c>
      <c r="B86" s="153">
        <v>0</v>
      </c>
      <c r="C86" s="153">
        <v>616834.77</v>
      </c>
      <c r="D86" s="153">
        <v>0</v>
      </c>
      <c r="E86" s="153">
        <v>0</v>
      </c>
      <c r="F86" s="153">
        <v>616834.77</v>
      </c>
    </row>
    <row r="87" spans="1:6" x14ac:dyDescent="0.3">
      <c r="A87" s="154" t="s">
        <v>667</v>
      </c>
      <c r="B87" s="155">
        <v>1349409.09</v>
      </c>
      <c r="C87" s="155">
        <v>0</v>
      </c>
      <c r="D87" s="155">
        <v>0</v>
      </c>
      <c r="E87" s="155">
        <v>0</v>
      </c>
      <c r="F87" s="155">
        <v>1349409.09</v>
      </c>
    </row>
    <row r="88" spans="1:6" x14ac:dyDescent="0.3">
      <c r="A88" s="152" t="s">
        <v>668</v>
      </c>
      <c r="B88" s="153">
        <v>324748.26</v>
      </c>
      <c r="C88" s="153">
        <v>0</v>
      </c>
      <c r="D88" s="153">
        <v>0</v>
      </c>
      <c r="E88" s="153">
        <v>0</v>
      </c>
      <c r="F88" s="153">
        <v>324748.26</v>
      </c>
    </row>
    <row r="89" spans="1:6" x14ac:dyDescent="0.3">
      <c r="A89" s="154" t="s">
        <v>669</v>
      </c>
      <c r="B89" s="155">
        <v>2506591.3200000003</v>
      </c>
      <c r="C89" s="155">
        <v>0</v>
      </c>
      <c r="D89" s="155">
        <v>0</v>
      </c>
      <c r="E89" s="155">
        <v>0</v>
      </c>
      <c r="F89" s="155">
        <v>2506591.3200000003</v>
      </c>
    </row>
    <row r="90" spans="1:6" x14ac:dyDescent="0.3">
      <c r="A90" s="164" t="s">
        <v>683</v>
      </c>
      <c r="B90" s="165">
        <v>1924552.0499999998</v>
      </c>
      <c r="C90" s="165">
        <v>1388244.03</v>
      </c>
      <c r="D90" s="165">
        <v>0</v>
      </c>
      <c r="E90" s="165">
        <v>0</v>
      </c>
      <c r="F90" s="165">
        <v>3312796.08</v>
      </c>
    </row>
    <row r="91" spans="1:6" x14ac:dyDescent="0.3">
      <c r="A91" s="152" t="s">
        <v>666</v>
      </c>
      <c r="B91" s="153">
        <v>0</v>
      </c>
      <c r="C91" s="153">
        <v>1388244.03</v>
      </c>
      <c r="D91" s="153">
        <v>0</v>
      </c>
      <c r="E91" s="153">
        <v>0</v>
      </c>
      <c r="F91" s="153">
        <v>1388244.03</v>
      </c>
    </row>
    <row r="92" spans="1:6" x14ac:dyDescent="0.3">
      <c r="A92" s="154" t="s">
        <v>675</v>
      </c>
      <c r="B92" s="155">
        <v>592475</v>
      </c>
      <c r="C92" s="155">
        <v>0</v>
      </c>
      <c r="D92" s="155">
        <v>0</v>
      </c>
      <c r="E92" s="155">
        <v>0</v>
      </c>
      <c r="F92" s="155">
        <v>592475</v>
      </c>
    </row>
    <row r="93" spans="1:6" x14ac:dyDescent="0.3">
      <c r="A93" s="152" t="s">
        <v>669</v>
      </c>
      <c r="B93" s="153">
        <v>1332077.0499999998</v>
      </c>
      <c r="C93" s="153">
        <v>0</v>
      </c>
      <c r="D93" s="153">
        <v>0</v>
      </c>
      <c r="E93" s="153">
        <v>0</v>
      </c>
      <c r="F93" s="153">
        <v>1332077.0499999998</v>
      </c>
    </row>
    <row r="94" spans="1:6" x14ac:dyDescent="0.3">
      <c r="A94" s="164" t="s">
        <v>678</v>
      </c>
      <c r="B94" s="165">
        <v>1996796.9299999997</v>
      </c>
      <c r="C94" s="165">
        <v>0</v>
      </c>
      <c r="D94" s="165">
        <v>0</v>
      </c>
      <c r="E94" s="165">
        <v>0</v>
      </c>
      <c r="F94" s="165">
        <v>1996796.9299999997</v>
      </c>
    </row>
    <row r="95" spans="1:6" x14ac:dyDescent="0.3">
      <c r="A95" s="152" t="s">
        <v>668</v>
      </c>
      <c r="B95" s="153">
        <v>1996796.9299999997</v>
      </c>
      <c r="C95" s="153">
        <v>0</v>
      </c>
      <c r="D95" s="153">
        <v>0</v>
      </c>
      <c r="E95" s="153">
        <v>0</v>
      </c>
      <c r="F95" s="153">
        <v>1996796.9299999997</v>
      </c>
    </row>
    <row r="96" spans="1:6" x14ac:dyDescent="0.3">
      <c r="A96" s="164" t="s">
        <v>682</v>
      </c>
      <c r="B96" s="165">
        <v>0</v>
      </c>
      <c r="C96" s="165">
        <v>714442.78560000006</v>
      </c>
      <c r="D96" s="165">
        <v>0</v>
      </c>
      <c r="E96" s="165">
        <v>338400</v>
      </c>
      <c r="F96" s="165">
        <v>1052842.7856000001</v>
      </c>
    </row>
    <row r="97" spans="1:6" x14ac:dyDescent="0.3">
      <c r="A97" s="152" t="s">
        <v>666</v>
      </c>
      <c r="B97" s="153">
        <v>0</v>
      </c>
      <c r="C97" s="153">
        <v>714442.78560000006</v>
      </c>
      <c r="D97" s="153">
        <v>0</v>
      </c>
      <c r="E97" s="153">
        <v>0</v>
      </c>
      <c r="F97" s="153">
        <v>714442.78560000006</v>
      </c>
    </row>
    <row r="98" spans="1:6" x14ac:dyDescent="0.3">
      <c r="A98" s="154" t="s">
        <v>672</v>
      </c>
      <c r="B98" s="155">
        <v>0</v>
      </c>
      <c r="C98" s="155">
        <v>0</v>
      </c>
      <c r="D98" s="155">
        <v>0</v>
      </c>
      <c r="E98" s="155">
        <v>338400</v>
      </c>
      <c r="F98" s="155">
        <v>338400</v>
      </c>
    </row>
    <row r="99" spans="1:6" x14ac:dyDescent="0.3">
      <c r="A99" s="164" t="s">
        <v>670</v>
      </c>
      <c r="B99" s="165">
        <v>203818.5</v>
      </c>
      <c r="C99" s="165">
        <v>693162.20063999994</v>
      </c>
      <c r="D99" s="165">
        <v>0</v>
      </c>
      <c r="E99" s="165">
        <v>0</v>
      </c>
      <c r="F99" s="165">
        <v>896980.70063999994</v>
      </c>
    </row>
    <row r="100" spans="1:6" x14ac:dyDescent="0.3">
      <c r="A100" s="152" t="s">
        <v>666</v>
      </c>
      <c r="B100" s="153">
        <v>0</v>
      </c>
      <c r="C100" s="153">
        <v>693162.20063999994</v>
      </c>
      <c r="D100" s="153">
        <v>0</v>
      </c>
      <c r="E100" s="153">
        <v>0</v>
      </c>
      <c r="F100" s="153">
        <v>693162.20063999994</v>
      </c>
    </row>
    <row r="101" spans="1:6" x14ac:dyDescent="0.3">
      <c r="A101" s="154" t="s">
        <v>668</v>
      </c>
      <c r="B101" s="155">
        <v>203818.5</v>
      </c>
      <c r="C101" s="155">
        <v>0</v>
      </c>
      <c r="D101" s="155">
        <v>0</v>
      </c>
      <c r="E101" s="155">
        <v>0</v>
      </c>
      <c r="F101" s="155">
        <v>203818.5</v>
      </c>
    </row>
    <row r="102" spans="1:6" x14ac:dyDescent="0.3">
      <c r="A102" s="164" t="s">
        <v>684</v>
      </c>
      <c r="B102" s="165">
        <v>58146450.32444942</v>
      </c>
      <c r="C102" s="165">
        <v>23916280.813620001</v>
      </c>
      <c r="D102" s="165">
        <v>0</v>
      </c>
      <c r="E102" s="165">
        <v>539166</v>
      </c>
      <c r="F102" s="165">
        <v>82601897.138069406</v>
      </c>
    </row>
    <row r="103" spans="1:6" x14ac:dyDescent="0.3">
      <c r="A103" s="152" t="s">
        <v>680</v>
      </c>
      <c r="B103" s="153">
        <v>1005253</v>
      </c>
      <c r="C103" s="153">
        <v>0</v>
      </c>
      <c r="D103" s="153">
        <v>0</v>
      </c>
      <c r="E103" s="153">
        <v>0</v>
      </c>
      <c r="F103" s="153">
        <v>1005253</v>
      </c>
    </row>
    <row r="104" spans="1:6" x14ac:dyDescent="0.3">
      <c r="A104" s="154" t="s">
        <v>666</v>
      </c>
      <c r="B104" s="155">
        <v>0</v>
      </c>
      <c r="C104" s="155">
        <v>23916280.813620001</v>
      </c>
      <c r="D104" s="155">
        <v>0</v>
      </c>
      <c r="E104" s="155">
        <v>0</v>
      </c>
      <c r="F104" s="155">
        <v>23916280.813620001</v>
      </c>
    </row>
    <row r="105" spans="1:6" x14ac:dyDescent="0.3">
      <c r="A105" s="152" t="s">
        <v>675</v>
      </c>
      <c r="B105" s="153">
        <v>4084356.7285899995</v>
      </c>
      <c r="C105" s="153">
        <v>0</v>
      </c>
      <c r="D105" s="153">
        <v>0</v>
      </c>
      <c r="E105" s="153">
        <v>0</v>
      </c>
      <c r="F105" s="153">
        <v>4084356.7285899995</v>
      </c>
    </row>
    <row r="106" spans="1:6" x14ac:dyDescent="0.3">
      <c r="A106" s="154" t="s">
        <v>667</v>
      </c>
      <c r="B106" s="155">
        <v>40309973.273680016</v>
      </c>
      <c r="C106" s="155">
        <v>0</v>
      </c>
      <c r="D106" s="155">
        <v>0</v>
      </c>
      <c r="E106" s="155">
        <v>0</v>
      </c>
      <c r="F106" s="155">
        <v>40309973.273680016</v>
      </c>
    </row>
    <row r="107" spans="1:6" x14ac:dyDescent="0.3">
      <c r="A107" s="152" t="s">
        <v>668</v>
      </c>
      <c r="B107" s="153">
        <v>1180663.17</v>
      </c>
      <c r="C107" s="153">
        <v>0</v>
      </c>
      <c r="D107" s="153">
        <v>0</v>
      </c>
      <c r="E107" s="153">
        <v>0</v>
      </c>
      <c r="F107" s="153">
        <v>1180663.17</v>
      </c>
    </row>
    <row r="108" spans="1:6" x14ac:dyDescent="0.3">
      <c r="A108" s="154" t="s">
        <v>685</v>
      </c>
      <c r="B108" s="155">
        <v>25625</v>
      </c>
      <c r="C108" s="155">
        <v>0</v>
      </c>
      <c r="D108" s="155">
        <v>0</v>
      </c>
      <c r="E108" s="155">
        <v>0</v>
      </c>
      <c r="F108" s="155">
        <v>25625</v>
      </c>
    </row>
    <row r="109" spans="1:6" x14ac:dyDescent="0.3">
      <c r="A109" s="152" t="s">
        <v>669</v>
      </c>
      <c r="B109" s="153">
        <v>10257770.8895794</v>
      </c>
      <c r="C109" s="153">
        <v>0</v>
      </c>
      <c r="D109" s="153">
        <v>0</v>
      </c>
      <c r="E109" s="153">
        <v>0</v>
      </c>
      <c r="F109" s="153">
        <v>10257770.8895794</v>
      </c>
    </row>
    <row r="110" spans="1:6" x14ac:dyDescent="0.3">
      <c r="A110" s="154" t="s">
        <v>672</v>
      </c>
      <c r="B110" s="155">
        <v>0</v>
      </c>
      <c r="C110" s="155">
        <v>0</v>
      </c>
      <c r="D110" s="155">
        <v>0</v>
      </c>
      <c r="E110" s="155">
        <v>539166</v>
      </c>
      <c r="F110" s="155">
        <v>539166</v>
      </c>
    </row>
    <row r="111" spans="1:6" x14ac:dyDescent="0.3">
      <c r="A111" s="152" t="s">
        <v>673</v>
      </c>
      <c r="B111" s="153">
        <v>835833.77</v>
      </c>
      <c r="C111" s="153">
        <v>0</v>
      </c>
      <c r="D111" s="153">
        <v>0</v>
      </c>
      <c r="E111" s="153">
        <v>0</v>
      </c>
      <c r="F111" s="153">
        <v>835833.77</v>
      </c>
    </row>
    <row r="112" spans="1:6" ht="17.25" thickBot="1" x14ac:dyDescent="0.35">
      <c r="A112" s="154" t="s">
        <v>686</v>
      </c>
      <c r="B112" s="155">
        <v>446974.4926</v>
      </c>
      <c r="C112" s="155">
        <v>0</v>
      </c>
      <c r="D112" s="155">
        <v>0</v>
      </c>
      <c r="E112" s="155">
        <v>0</v>
      </c>
      <c r="F112" s="155">
        <v>446974.4926</v>
      </c>
    </row>
    <row r="113" spans="1:6" ht="18" thickTop="1" thickBot="1" x14ac:dyDescent="0.35">
      <c r="A113" s="156" t="s">
        <v>33</v>
      </c>
      <c r="B113" s="157">
        <v>593922130.83210933</v>
      </c>
      <c r="C113" s="157">
        <v>49207581.690980002</v>
      </c>
      <c r="D113" s="157">
        <v>0</v>
      </c>
      <c r="E113" s="157">
        <f>+E8+E16+E25+E33+E40+E45+E48+E55+E59+E65+E71+E76+E79+E82+E85+E90+E94+E96+E99+E102</f>
        <v>5748738.9899999993</v>
      </c>
      <c r="F113" s="157">
        <f>+F8+F16+F25+F33+F40+F45+F48+F55+F59+F65+F71+F76+F79+F82+F85+F90+F94+F96+F99+F102</f>
        <v>648878451.51308918</v>
      </c>
    </row>
    <row r="114" spans="1:6" ht="17.25" thickTop="1" x14ac:dyDescent="0.3"/>
    <row r="115" spans="1:6" ht="18" x14ac:dyDescent="0.35">
      <c r="A115" s="33">
        <v>2023</v>
      </c>
      <c r="B115" s="34"/>
      <c r="C115" s="34"/>
      <c r="D115" s="34"/>
      <c r="E115" s="34"/>
      <c r="F115" s="34"/>
    </row>
    <row r="116" spans="1:6" ht="17.25" x14ac:dyDescent="0.35">
      <c r="A116" s="34"/>
      <c r="B116" s="34"/>
      <c r="C116" s="34"/>
      <c r="D116" s="34"/>
      <c r="E116" s="34"/>
      <c r="F116" s="141" t="s">
        <v>25</v>
      </c>
    </row>
    <row r="117" spans="1:6" ht="30.75" thickBot="1" x14ac:dyDescent="0.35">
      <c r="A117" s="149" t="s">
        <v>662</v>
      </c>
      <c r="B117" s="183" t="s">
        <v>663</v>
      </c>
      <c r="C117" s="183" t="s">
        <v>615</v>
      </c>
      <c r="D117" s="183" t="s">
        <v>712</v>
      </c>
      <c r="E117" s="184" t="s">
        <v>664</v>
      </c>
      <c r="F117" s="185" t="s">
        <v>33</v>
      </c>
    </row>
    <row r="118" spans="1:6" ht="17.25" thickTop="1" x14ac:dyDescent="0.3">
      <c r="A118" s="164" t="s">
        <v>679</v>
      </c>
      <c r="B118" s="186">
        <v>185518737.66999999</v>
      </c>
      <c r="C118" s="186">
        <v>4799369.9000000004</v>
      </c>
      <c r="D118" s="186">
        <v>0</v>
      </c>
      <c r="E118" s="186">
        <v>0</v>
      </c>
      <c r="F118" s="186">
        <v>190318107.56999999</v>
      </c>
    </row>
    <row r="119" spans="1:6" x14ac:dyDescent="0.3">
      <c r="A119" s="187" t="s">
        <v>680</v>
      </c>
      <c r="B119" s="188">
        <v>20000</v>
      </c>
      <c r="C119" s="188">
        <v>0</v>
      </c>
      <c r="D119" s="188">
        <v>0</v>
      </c>
      <c r="E119" s="188">
        <v>0</v>
      </c>
      <c r="F119" s="188">
        <v>20000</v>
      </c>
    </row>
    <row r="120" spans="1:6" x14ac:dyDescent="0.3">
      <c r="A120" s="189" t="s">
        <v>666</v>
      </c>
      <c r="B120" s="190">
        <v>0</v>
      </c>
      <c r="C120" s="190">
        <v>4799369.9000000004</v>
      </c>
      <c r="D120" s="190">
        <v>0</v>
      </c>
      <c r="E120" s="190">
        <v>0</v>
      </c>
      <c r="F120" s="190">
        <v>4799369.9000000004</v>
      </c>
    </row>
    <row r="121" spans="1:6" x14ac:dyDescent="0.3">
      <c r="A121" s="187" t="s">
        <v>675</v>
      </c>
      <c r="B121" s="188">
        <v>1510902.4600000002</v>
      </c>
      <c r="C121" s="188">
        <v>0</v>
      </c>
      <c r="D121" s="188">
        <v>0</v>
      </c>
      <c r="E121" s="188">
        <v>0</v>
      </c>
      <c r="F121" s="188">
        <v>1510902.4600000002</v>
      </c>
    </row>
    <row r="122" spans="1:6" x14ac:dyDescent="0.3">
      <c r="A122" s="189" t="s">
        <v>667</v>
      </c>
      <c r="B122" s="190">
        <v>10526700</v>
      </c>
      <c r="C122" s="190">
        <v>0</v>
      </c>
      <c r="D122" s="190">
        <v>0</v>
      </c>
      <c r="E122" s="190">
        <v>0</v>
      </c>
      <c r="F122" s="190">
        <v>10526700</v>
      </c>
    </row>
    <row r="123" spans="1:6" x14ac:dyDescent="0.3">
      <c r="A123" s="187" t="s">
        <v>668</v>
      </c>
      <c r="B123" s="188">
        <v>34726329.049999997</v>
      </c>
      <c r="C123" s="188">
        <v>0</v>
      </c>
      <c r="D123" s="188">
        <v>0</v>
      </c>
      <c r="E123" s="188">
        <v>0</v>
      </c>
      <c r="F123" s="188">
        <v>34726329.049999997</v>
      </c>
    </row>
    <row r="124" spans="1:6" x14ac:dyDescent="0.3">
      <c r="A124" s="189" t="s">
        <v>669</v>
      </c>
      <c r="B124" s="190">
        <v>137180518.65000001</v>
      </c>
      <c r="C124" s="190">
        <v>0</v>
      </c>
      <c r="D124" s="190">
        <v>0</v>
      </c>
      <c r="E124" s="190">
        <v>0</v>
      </c>
      <c r="F124" s="190">
        <v>137180518.65000001</v>
      </c>
    </row>
    <row r="125" spans="1:6" x14ac:dyDescent="0.3">
      <c r="A125" s="187" t="s">
        <v>673</v>
      </c>
      <c r="B125" s="188">
        <v>1554287.51</v>
      </c>
      <c r="C125" s="188">
        <v>0</v>
      </c>
      <c r="D125" s="188">
        <v>0</v>
      </c>
      <c r="E125" s="188">
        <v>0</v>
      </c>
      <c r="F125" s="188">
        <v>1554287.51</v>
      </c>
    </row>
    <row r="126" spans="1:6" x14ac:dyDescent="0.3">
      <c r="A126" s="164" t="s">
        <v>39</v>
      </c>
      <c r="B126" s="186">
        <v>164561014.45000002</v>
      </c>
      <c r="C126" s="186">
        <v>0</v>
      </c>
      <c r="D126" s="186">
        <v>0</v>
      </c>
      <c r="E126" s="186">
        <v>1168825.92</v>
      </c>
      <c r="F126" s="186">
        <v>165729840.37</v>
      </c>
    </row>
    <row r="127" spans="1:6" x14ac:dyDescent="0.3">
      <c r="A127" s="187" t="s">
        <v>680</v>
      </c>
      <c r="B127" s="188">
        <v>9284689.4000000004</v>
      </c>
      <c r="C127" s="188">
        <v>0</v>
      </c>
      <c r="D127" s="188">
        <v>0</v>
      </c>
      <c r="E127" s="188">
        <v>0</v>
      </c>
      <c r="F127" s="188">
        <v>9284689.4000000004</v>
      </c>
    </row>
    <row r="128" spans="1:6" x14ac:dyDescent="0.3">
      <c r="A128" s="189" t="s">
        <v>675</v>
      </c>
      <c r="B128" s="190">
        <v>11353894.999999998</v>
      </c>
      <c r="C128" s="190">
        <v>0</v>
      </c>
      <c r="D128" s="190">
        <v>0</v>
      </c>
      <c r="E128" s="190">
        <v>0</v>
      </c>
      <c r="F128" s="190">
        <v>11353894.999999998</v>
      </c>
    </row>
    <row r="129" spans="1:6" x14ac:dyDescent="0.3">
      <c r="A129" s="187" t="s">
        <v>667</v>
      </c>
      <c r="B129" s="188">
        <v>5723175.7699999996</v>
      </c>
      <c r="C129" s="188">
        <v>0</v>
      </c>
      <c r="D129" s="188">
        <v>0</v>
      </c>
      <c r="E129" s="188">
        <v>0</v>
      </c>
      <c r="F129" s="188">
        <v>5723175.7699999996</v>
      </c>
    </row>
    <row r="130" spans="1:6" x14ac:dyDescent="0.3">
      <c r="A130" s="189" t="s">
        <v>668</v>
      </c>
      <c r="B130" s="190">
        <v>42609377.289999999</v>
      </c>
      <c r="C130" s="190">
        <v>0</v>
      </c>
      <c r="D130" s="190">
        <v>0</v>
      </c>
      <c r="E130" s="190">
        <v>0</v>
      </c>
      <c r="F130" s="190">
        <v>42609377.289999999</v>
      </c>
    </row>
    <row r="131" spans="1:6" x14ac:dyDescent="0.3">
      <c r="A131" s="187" t="s">
        <v>669</v>
      </c>
      <c r="B131" s="188">
        <v>80630085.900000006</v>
      </c>
      <c r="C131" s="188">
        <v>0</v>
      </c>
      <c r="D131" s="188">
        <v>0</v>
      </c>
      <c r="E131" s="188">
        <v>0</v>
      </c>
      <c r="F131" s="188">
        <v>80630085.900000006</v>
      </c>
    </row>
    <row r="132" spans="1:6" x14ac:dyDescent="0.3">
      <c r="A132" s="189" t="s">
        <v>318</v>
      </c>
      <c r="B132" s="190">
        <v>0</v>
      </c>
      <c r="C132" s="190">
        <v>0</v>
      </c>
      <c r="D132" s="190">
        <v>0</v>
      </c>
      <c r="E132" s="190">
        <v>1168825.92</v>
      </c>
      <c r="F132" s="190">
        <v>1168825.92</v>
      </c>
    </row>
    <row r="133" spans="1:6" x14ac:dyDescent="0.3">
      <c r="A133" s="187" t="s">
        <v>673</v>
      </c>
      <c r="B133" s="188">
        <v>14959791.09</v>
      </c>
      <c r="C133" s="188">
        <v>0</v>
      </c>
      <c r="D133" s="188">
        <v>0</v>
      </c>
      <c r="E133" s="188">
        <v>0</v>
      </c>
      <c r="F133" s="188">
        <v>14959791.09</v>
      </c>
    </row>
    <row r="134" spans="1:6" x14ac:dyDescent="0.3">
      <c r="A134" s="164" t="s">
        <v>677</v>
      </c>
      <c r="B134" s="186">
        <v>156774610.76000002</v>
      </c>
      <c r="C134" s="186">
        <v>3079867.94</v>
      </c>
      <c r="D134" s="186">
        <v>0</v>
      </c>
      <c r="E134" s="186">
        <v>0</v>
      </c>
      <c r="F134" s="186">
        <v>159854478.70000002</v>
      </c>
    </row>
    <row r="135" spans="1:6" x14ac:dyDescent="0.3">
      <c r="A135" s="187" t="s">
        <v>666</v>
      </c>
      <c r="B135" s="188">
        <v>0</v>
      </c>
      <c r="C135" s="188">
        <v>3079867.94</v>
      </c>
      <c r="D135" s="188">
        <v>0</v>
      </c>
      <c r="E135" s="188">
        <v>0</v>
      </c>
      <c r="F135" s="188">
        <v>3079867.94</v>
      </c>
    </row>
    <row r="136" spans="1:6" x14ac:dyDescent="0.3">
      <c r="A136" s="189" t="s">
        <v>667</v>
      </c>
      <c r="B136" s="190">
        <v>9654900</v>
      </c>
      <c r="C136" s="190">
        <v>0</v>
      </c>
      <c r="D136" s="190">
        <v>0</v>
      </c>
      <c r="E136" s="190">
        <v>0</v>
      </c>
      <c r="F136" s="190">
        <v>9654900</v>
      </c>
    </row>
    <row r="137" spans="1:6" x14ac:dyDescent="0.3">
      <c r="A137" s="187" t="s">
        <v>668</v>
      </c>
      <c r="B137" s="188">
        <v>2212996.19</v>
      </c>
      <c r="C137" s="188">
        <v>0</v>
      </c>
      <c r="D137" s="188">
        <v>0</v>
      </c>
      <c r="E137" s="188">
        <v>0</v>
      </c>
      <c r="F137" s="188">
        <v>2212996.19</v>
      </c>
    </row>
    <row r="138" spans="1:6" x14ac:dyDescent="0.3">
      <c r="A138" s="189" t="s">
        <v>669</v>
      </c>
      <c r="B138" s="190">
        <v>144906714.57000002</v>
      </c>
      <c r="C138" s="190">
        <v>0</v>
      </c>
      <c r="D138" s="190">
        <v>0</v>
      </c>
      <c r="E138" s="190">
        <v>0</v>
      </c>
      <c r="F138" s="190">
        <v>144906714.57000002</v>
      </c>
    </row>
    <row r="139" spans="1:6" x14ac:dyDescent="0.3">
      <c r="A139" s="164" t="s">
        <v>61</v>
      </c>
      <c r="B139" s="186">
        <v>81350221.930000007</v>
      </c>
      <c r="C139" s="186">
        <v>3743248.96</v>
      </c>
      <c r="D139" s="186">
        <v>0</v>
      </c>
      <c r="E139" s="186">
        <v>1746969.6300000001</v>
      </c>
      <c r="F139" s="186">
        <v>86840440.519999996</v>
      </c>
    </row>
    <row r="140" spans="1:6" x14ac:dyDescent="0.3">
      <c r="A140" s="187" t="s">
        <v>680</v>
      </c>
      <c r="B140" s="188">
        <v>6317419.8700000001</v>
      </c>
      <c r="C140" s="188">
        <v>0</v>
      </c>
      <c r="D140" s="188">
        <v>0</v>
      </c>
      <c r="E140" s="188">
        <v>0</v>
      </c>
      <c r="F140" s="188">
        <v>6317419.8700000001</v>
      </c>
    </row>
    <row r="141" spans="1:6" x14ac:dyDescent="0.3">
      <c r="A141" s="189" t="s">
        <v>666</v>
      </c>
      <c r="B141" s="190">
        <v>0</v>
      </c>
      <c r="C141" s="190">
        <v>3743248.96</v>
      </c>
      <c r="D141" s="190">
        <v>0</v>
      </c>
      <c r="E141" s="190">
        <v>0</v>
      </c>
      <c r="F141" s="190">
        <v>3743248.96</v>
      </c>
    </row>
    <row r="142" spans="1:6" x14ac:dyDescent="0.3">
      <c r="A142" s="187" t="s">
        <v>675</v>
      </c>
      <c r="B142" s="188">
        <v>1697667</v>
      </c>
      <c r="C142" s="188">
        <v>0</v>
      </c>
      <c r="D142" s="188">
        <v>0</v>
      </c>
      <c r="E142" s="188">
        <v>0</v>
      </c>
      <c r="F142" s="188">
        <v>1697667</v>
      </c>
    </row>
    <row r="143" spans="1:6" x14ac:dyDescent="0.3">
      <c r="A143" s="189" t="s">
        <v>667</v>
      </c>
      <c r="B143" s="190">
        <v>10356409.060000001</v>
      </c>
      <c r="C143" s="190">
        <v>0</v>
      </c>
      <c r="D143" s="190">
        <v>0</v>
      </c>
      <c r="E143" s="190">
        <v>0</v>
      </c>
      <c r="F143" s="190">
        <v>10356409.060000001</v>
      </c>
    </row>
    <row r="144" spans="1:6" x14ac:dyDescent="0.3">
      <c r="A144" s="187" t="s">
        <v>668</v>
      </c>
      <c r="B144" s="188">
        <v>42917512.910000004</v>
      </c>
      <c r="C144" s="188">
        <v>0</v>
      </c>
      <c r="D144" s="188">
        <v>0</v>
      </c>
      <c r="E144" s="188">
        <v>0</v>
      </c>
      <c r="F144" s="188">
        <v>42917512.910000004</v>
      </c>
    </row>
    <row r="145" spans="1:6" x14ac:dyDescent="0.3">
      <c r="A145" s="189" t="s">
        <v>669</v>
      </c>
      <c r="B145" s="190">
        <v>18399494.809999999</v>
      </c>
      <c r="C145" s="190">
        <v>0</v>
      </c>
      <c r="D145" s="190">
        <v>0</v>
      </c>
      <c r="E145" s="190">
        <v>0</v>
      </c>
      <c r="F145" s="190">
        <v>18399494.809999999</v>
      </c>
    </row>
    <row r="146" spans="1:6" x14ac:dyDescent="0.3">
      <c r="A146" s="187" t="s">
        <v>318</v>
      </c>
      <c r="B146" s="188">
        <v>0</v>
      </c>
      <c r="C146" s="188">
        <v>0</v>
      </c>
      <c r="D146" s="188">
        <v>0</v>
      </c>
      <c r="E146" s="188">
        <v>1746969.6300000001</v>
      </c>
      <c r="F146" s="188">
        <v>1746969.6300000001</v>
      </c>
    </row>
    <row r="147" spans="1:6" x14ac:dyDescent="0.3">
      <c r="A147" s="189" t="s">
        <v>673</v>
      </c>
      <c r="B147" s="190">
        <v>1661718.2799999998</v>
      </c>
      <c r="C147" s="190">
        <v>0</v>
      </c>
      <c r="D147" s="190">
        <v>0</v>
      </c>
      <c r="E147" s="190">
        <v>0</v>
      </c>
      <c r="F147" s="190">
        <v>1661718.2799999998</v>
      </c>
    </row>
    <row r="148" spans="1:6" x14ac:dyDescent="0.3">
      <c r="A148" s="164" t="s">
        <v>171</v>
      </c>
      <c r="B148" s="186">
        <v>29568280.07</v>
      </c>
      <c r="C148" s="186">
        <v>3681315.29</v>
      </c>
      <c r="D148" s="186">
        <v>0</v>
      </c>
      <c r="E148" s="186">
        <v>0</v>
      </c>
      <c r="F148" s="186">
        <v>33249595.359999999</v>
      </c>
    </row>
    <row r="149" spans="1:6" x14ac:dyDescent="0.3">
      <c r="A149" s="187" t="s">
        <v>666</v>
      </c>
      <c r="B149" s="188">
        <v>0</v>
      </c>
      <c r="C149" s="188">
        <v>3681315.29</v>
      </c>
      <c r="D149" s="188">
        <v>0</v>
      </c>
      <c r="E149" s="188">
        <v>0</v>
      </c>
      <c r="F149" s="188">
        <v>3681315.29</v>
      </c>
    </row>
    <row r="150" spans="1:6" x14ac:dyDescent="0.3">
      <c r="A150" s="189" t="s">
        <v>667</v>
      </c>
      <c r="B150" s="190">
        <v>11239700</v>
      </c>
      <c r="C150" s="190">
        <v>0</v>
      </c>
      <c r="D150" s="190">
        <v>0</v>
      </c>
      <c r="E150" s="190">
        <v>0</v>
      </c>
      <c r="F150" s="190">
        <v>11239700</v>
      </c>
    </row>
    <row r="151" spans="1:6" x14ac:dyDescent="0.3">
      <c r="A151" s="187" t="s">
        <v>668</v>
      </c>
      <c r="B151" s="188">
        <v>5356916.9000000004</v>
      </c>
      <c r="C151" s="188">
        <v>0</v>
      </c>
      <c r="D151" s="188">
        <v>0</v>
      </c>
      <c r="E151" s="188">
        <v>0</v>
      </c>
      <c r="F151" s="188">
        <v>5356916.9000000004</v>
      </c>
    </row>
    <row r="152" spans="1:6" x14ac:dyDescent="0.3">
      <c r="A152" s="189" t="s">
        <v>673</v>
      </c>
      <c r="B152" s="190">
        <v>12971663.17</v>
      </c>
      <c r="C152" s="190">
        <v>0</v>
      </c>
      <c r="D152" s="190">
        <v>0</v>
      </c>
      <c r="E152" s="190">
        <v>0</v>
      </c>
      <c r="F152" s="190">
        <v>12971663.17</v>
      </c>
    </row>
    <row r="153" spans="1:6" x14ac:dyDescent="0.3">
      <c r="A153" s="164" t="s">
        <v>713</v>
      </c>
      <c r="B153" s="186">
        <v>26770100.43</v>
      </c>
      <c r="C153" s="186">
        <v>3995530.2</v>
      </c>
      <c r="D153" s="186">
        <v>0</v>
      </c>
      <c r="E153" s="186">
        <v>0</v>
      </c>
      <c r="F153" s="186">
        <v>30765630.629999999</v>
      </c>
    </row>
    <row r="154" spans="1:6" x14ac:dyDescent="0.3">
      <c r="A154" s="187" t="s">
        <v>666</v>
      </c>
      <c r="B154" s="188">
        <v>0</v>
      </c>
      <c r="C154" s="188">
        <v>3995530.2</v>
      </c>
      <c r="D154" s="188">
        <v>0</v>
      </c>
      <c r="E154" s="188">
        <v>0</v>
      </c>
      <c r="F154" s="188">
        <v>3995530.2</v>
      </c>
    </row>
    <row r="155" spans="1:6" x14ac:dyDescent="0.3">
      <c r="A155" s="189" t="s">
        <v>667</v>
      </c>
      <c r="B155" s="190">
        <v>22210600</v>
      </c>
      <c r="C155" s="190">
        <v>0</v>
      </c>
      <c r="D155" s="190">
        <v>0</v>
      </c>
      <c r="E155" s="190">
        <v>0</v>
      </c>
      <c r="F155" s="190">
        <v>22210600</v>
      </c>
    </row>
    <row r="156" spans="1:6" x14ac:dyDescent="0.3">
      <c r="A156" s="187" t="s">
        <v>669</v>
      </c>
      <c r="B156" s="188">
        <v>4559500.43</v>
      </c>
      <c r="C156" s="188">
        <v>0</v>
      </c>
      <c r="D156" s="188">
        <v>0</v>
      </c>
      <c r="E156" s="188">
        <v>0</v>
      </c>
      <c r="F156" s="188">
        <v>4559500.43</v>
      </c>
    </row>
    <row r="157" spans="1:6" x14ac:dyDescent="0.3">
      <c r="A157" s="164" t="s">
        <v>67</v>
      </c>
      <c r="B157" s="186">
        <v>21215401.559999999</v>
      </c>
      <c r="C157" s="186">
        <v>3485921.4</v>
      </c>
      <c r="D157" s="186">
        <v>0</v>
      </c>
      <c r="E157" s="186">
        <v>419251</v>
      </c>
      <c r="F157" s="186">
        <v>25120573.959999997</v>
      </c>
    </row>
    <row r="158" spans="1:6" x14ac:dyDescent="0.3">
      <c r="A158" s="187" t="s">
        <v>666</v>
      </c>
      <c r="B158" s="188">
        <v>0</v>
      </c>
      <c r="C158" s="188">
        <v>3485921.4</v>
      </c>
      <c r="D158" s="188">
        <v>0</v>
      </c>
      <c r="E158" s="188">
        <v>0</v>
      </c>
      <c r="F158" s="188">
        <v>3485921.4</v>
      </c>
    </row>
    <row r="159" spans="1:6" x14ac:dyDescent="0.3">
      <c r="A159" s="189" t="s">
        <v>667</v>
      </c>
      <c r="B159" s="190">
        <v>10935050</v>
      </c>
      <c r="C159" s="190">
        <v>0</v>
      </c>
      <c r="D159" s="190">
        <v>0</v>
      </c>
      <c r="E159" s="190">
        <v>0</v>
      </c>
      <c r="F159" s="190">
        <v>10935050</v>
      </c>
    </row>
    <row r="160" spans="1:6" x14ac:dyDescent="0.3">
      <c r="A160" s="187" t="s">
        <v>668</v>
      </c>
      <c r="B160" s="188">
        <v>9278654.6099999994</v>
      </c>
      <c r="C160" s="188">
        <v>0</v>
      </c>
      <c r="D160" s="188">
        <v>0</v>
      </c>
      <c r="E160" s="188">
        <v>0</v>
      </c>
      <c r="F160" s="188">
        <v>9278654.6099999994</v>
      </c>
    </row>
    <row r="161" spans="1:6" x14ac:dyDescent="0.3">
      <c r="A161" s="189" t="s">
        <v>318</v>
      </c>
      <c r="B161" s="190">
        <v>0</v>
      </c>
      <c r="C161" s="190">
        <v>0</v>
      </c>
      <c r="D161" s="190">
        <v>0</v>
      </c>
      <c r="E161" s="190">
        <v>419251</v>
      </c>
      <c r="F161" s="190">
        <v>419251</v>
      </c>
    </row>
    <row r="162" spans="1:6" x14ac:dyDescent="0.3">
      <c r="A162" s="187" t="s">
        <v>673</v>
      </c>
      <c r="B162" s="188">
        <v>1001696.95</v>
      </c>
      <c r="C162" s="188">
        <v>0</v>
      </c>
      <c r="D162" s="188">
        <v>0</v>
      </c>
      <c r="E162" s="188">
        <v>0</v>
      </c>
      <c r="F162" s="188">
        <v>1001696.95</v>
      </c>
    </row>
    <row r="163" spans="1:6" x14ac:dyDescent="0.3">
      <c r="A163" s="164" t="s">
        <v>66</v>
      </c>
      <c r="B163" s="186">
        <v>19049993.879999999</v>
      </c>
      <c r="C163" s="186">
        <v>0</v>
      </c>
      <c r="D163" s="186">
        <v>0</v>
      </c>
      <c r="E163" s="186">
        <v>1586962</v>
      </c>
      <c r="F163" s="186">
        <v>20636955.879999999</v>
      </c>
    </row>
    <row r="164" spans="1:6" x14ac:dyDescent="0.3">
      <c r="A164" s="187" t="s">
        <v>667</v>
      </c>
      <c r="B164" s="188">
        <v>10823300</v>
      </c>
      <c r="C164" s="188">
        <v>0</v>
      </c>
      <c r="D164" s="188">
        <v>0</v>
      </c>
      <c r="E164" s="188">
        <v>0</v>
      </c>
      <c r="F164" s="188">
        <v>10823300</v>
      </c>
    </row>
    <row r="165" spans="1:6" x14ac:dyDescent="0.3">
      <c r="A165" s="189" t="s">
        <v>668</v>
      </c>
      <c r="B165" s="190">
        <v>1418142.03</v>
      </c>
      <c r="C165" s="190">
        <v>0</v>
      </c>
      <c r="D165" s="190">
        <v>0</v>
      </c>
      <c r="E165" s="190">
        <v>0</v>
      </c>
      <c r="F165" s="190">
        <v>1418142.03</v>
      </c>
    </row>
    <row r="166" spans="1:6" x14ac:dyDescent="0.3">
      <c r="A166" s="187" t="s">
        <v>669</v>
      </c>
      <c r="B166" s="188">
        <v>1798920.49</v>
      </c>
      <c r="C166" s="188">
        <v>0</v>
      </c>
      <c r="D166" s="188">
        <v>0</v>
      </c>
      <c r="E166" s="188">
        <v>0</v>
      </c>
      <c r="F166" s="188">
        <v>1798920.49</v>
      </c>
    </row>
    <row r="167" spans="1:6" x14ac:dyDescent="0.3">
      <c r="A167" s="189" t="s">
        <v>318</v>
      </c>
      <c r="B167" s="190">
        <v>0</v>
      </c>
      <c r="C167" s="190">
        <v>0</v>
      </c>
      <c r="D167" s="190">
        <v>0</v>
      </c>
      <c r="E167" s="190">
        <v>1586962</v>
      </c>
      <c r="F167" s="190">
        <v>1586962</v>
      </c>
    </row>
    <row r="168" spans="1:6" x14ac:dyDescent="0.3">
      <c r="A168" s="187" t="s">
        <v>673</v>
      </c>
      <c r="B168" s="188">
        <v>5009631.3600000003</v>
      </c>
      <c r="C168" s="188">
        <v>0</v>
      </c>
      <c r="D168" s="188">
        <v>0</v>
      </c>
      <c r="E168" s="188">
        <v>0</v>
      </c>
      <c r="F168" s="188">
        <v>5009631.3600000003</v>
      </c>
    </row>
    <row r="169" spans="1:6" x14ac:dyDescent="0.3">
      <c r="A169" s="164" t="s">
        <v>80</v>
      </c>
      <c r="B169" s="186">
        <v>19846835.66</v>
      </c>
      <c r="C169" s="186">
        <v>1518824.41</v>
      </c>
      <c r="D169" s="186">
        <v>0</v>
      </c>
      <c r="E169" s="186">
        <v>0</v>
      </c>
      <c r="F169" s="186">
        <v>21365660.07</v>
      </c>
    </row>
    <row r="170" spans="1:6" x14ac:dyDescent="0.3">
      <c r="A170" s="187" t="s">
        <v>666</v>
      </c>
      <c r="B170" s="188">
        <v>0</v>
      </c>
      <c r="C170" s="188">
        <v>1518824.41</v>
      </c>
      <c r="D170" s="188">
        <v>0</v>
      </c>
      <c r="E170" s="188">
        <v>0</v>
      </c>
      <c r="F170" s="188">
        <v>1518824.41</v>
      </c>
    </row>
    <row r="171" spans="1:6" x14ac:dyDescent="0.3">
      <c r="A171" s="189" t="s">
        <v>667</v>
      </c>
      <c r="B171" s="190">
        <v>11037100</v>
      </c>
      <c r="C171" s="190">
        <v>0</v>
      </c>
      <c r="D171" s="190">
        <v>0</v>
      </c>
      <c r="E171" s="190">
        <v>0</v>
      </c>
      <c r="F171" s="190">
        <v>11037100</v>
      </c>
    </row>
    <row r="172" spans="1:6" x14ac:dyDescent="0.3">
      <c r="A172" s="187" t="s">
        <v>668</v>
      </c>
      <c r="B172" s="188">
        <v>2146476.6500000004</v>
      </c>
      <c r="C172" s="188">
        <v>0</v>
      </c>
      <c r="D172" s="188">
        <v>0</v>
      </c>
      <c r="E172" s="188">
        <v>0</v>
      </c>
      <c r="F172" s="188">
        <v>2146476.6500000004</v>
      </c>
    </row>
    <row r="173" spans="1:6" x14ac:dyDescent="0.3">
      <c r="A173" s="189" t="s">
        <v>669</v>
      </c>
      <c r="B173" s="190">
        <v>6169218.6399999997</v>
      </c>
      <c r="C173" s="190">
        <v>0</v>
      </c>
      <c r="D173" s="190">
        <v>0</v>
      </c>
      <c r="E173" s="190">
        <v>0</v>
      </c>
      <c r="F173" s="190">
        <v>6169218.6399999997</v>
      </c>
    </row>
    <row r="174" spans="1:6" x14ac:dyDescent="0.3">
      <c r="A174" s="187" t="s">
        <v>673</v>
      </c>
      <c r="B174" s="188">
        <v>494040.37</v>
      </c>
      <c r="C174" s="188">
        <v>0</v>
      </c>
      <c r="D174" s="188">
        <v>0</v>
      </c>
      <c r="E174" s="188">
        <v>0</v>
      </c>
      <c r="F174" s="188">
        <v>494040.37</v>
      </c>
    </row>
    <row r="175" spans="1:6" x14ac:dyDescent="0.3">
      <c r="A175" s="164" t="s">
        <v>715</v>
      </c>
      <c r="B175" s="186">
        <v>13403652.290000001</v>
      </c>
      <c r="C175" s="186">
        <v>871702.34</v>
      </c>
      <c r="D175" s="186">
        <v>0</v>
      </c>
      <c r="E175" s="186">
        <v>0</v>
      </c>
      <c r="F175" s="186">
        <v>14275354.630000001</v>
      </c>
    </row>
    <row r="176" spans="1:6" x14ac:dyDescent="0.3">
      <c r="A176" s="187" t="s">
        <v>666</v>
      </c>
      <c r="B176" s="188">
        <v>0</v>
      </c>
      <c r="C176" s="188">
        <v>871702.34</v>
      </c>
      <c r="D176" s="188">
        <v>0</v>
      </c>
      <c r="E176" s="188">
        <v>0</v>
      </c>
      <c r="F176" s="188">
        <v>871702.34</v>
      </c>
    </row>
    <row r="177" spans="1:6" x14ac:dyDescent="0.3">
      <c r="A177" s="189" t="s">
        <v>667</v>
      </c>
      <c r="B177" s="190">
        <v>4211775.57</v>
      </c>
      <c r="C177" s="190">
        <v>0</v>
      </c>
      <c r="D177" s="190">
        <v>0</v>
      </c>
      <c r="E177" s="190">
        <v>0</v>
      </c>
      <c r="F177" s="190">
        <v>4211775.57</v>
      </c>
    </row>
    <row r="178" spans="1:6" x14ac:dyDescent="0.3">
      <c r="A178" s="187" t="s">
        <v>669</v>
      </c>
      <c r="B178" s="188">
        <v>9191876.7200000007</v>
      </c>
      <c r="C178" s="188">
        <v>0</v>
      </c>
      <c r="D178" s="188">
        <v>0</v>
      </c>
      <c r="E178" s="188">
        <v>0</v>
      </c>
      <c r="F178" s="188">
        <v>9191876.7200000007</v>
      </c>
    </row>
    <row r="179" spans="1:6" x14ac:dyDescent="0.3">
      <c r="A179" s="164" t="s">
        <v>717</v>
      </c>
      <c r="B179" s="186">
        <v>10409031.689999999</v>
      </c>
      <c r="C179" s="186">
        <v>3828253.4800000004</v>
      </c>
      <c r="D179" s="186">
        <v>0</v>
      </c>
      <c r="E179" s="186">
        <v>0</v>
      </c>
      <c r="F179" s="186">
        <v>14237285.17</v>
      </c>
    </row>
    <row r="180" spans="1:6" x14ac:dyDescent="0.3">
      <c r="A180" s="187" t="s">
        <v>666</v>
      </c>
      <c r="B180" s="188">
        <v>0</v>
      </c>
      <c r="C180" s="188">
        <v>3828253.4800000004</v>
      </c>
      <c r="D180" s="188">
        <v>0</v>
      </c>
      <c r="E180" s="188">
        <v>0</v>
      </c>
      <c r="F180" s="188">
        <v>3828253.4800000004</v>
      </c>
    </row>
    <row r="181" spans="1:6" x14ac:dyDescent="0.3">
      <c r="A181" s="189" t="s">
        <v>667</v>
      </c>
      <c r="B181" s="190">
        <v>10040350</v>
      </c>
      <c r="C181" s="190">
        <v>0</v>
      </c>
      <c r="D181" s="190">
        <v>0</v>
      </c>
      <c r="E181" s="190">
        <v>0</v>
      </c>
      <c r="F181" s="190">
        <v>10040350</v>
      </c>
    </row>
    <row r="182" spans="1:6" x14ac:dyDescent="0.3">
      <c r="A182" s="187" t="s">
        <v>669</v>
      </c>
      <c r="B182" s="188">
        <v>368681.69</v>
      </c>
      <c r="C182" s="188">
        <v>0</v>
      </c>
      <c r="D182" s="188">
        <v>0</v>
      </c>
      <c r="E182" s="188">
        <v>0</v>
      </c>
      <c r="F182" s="188">
        <v>368681.69</v>
      </c>
    </row>
    <row r="183" spans="1:6" x14ac:dyDescent="0.3">
      <c r="A183" s="164" t="s">
        <v>670</v>
      </c>
      <c r="B183" s="186">
        <v>11787779.640000001</v>
      </c>
      <c r="C183" s="186">
        <v>1270856.8</v>
      </c>
      <c r="D183" s="186">
        <v>0</v>
      </c>
      <c r="E183" s="186">
        <v>0</v>
      </c>
      <c r="F183" s="186">
        <v>13058636.440000001</v>
      </c>
    </row>
    <row r="184" spans="1:6" x14ac:dyDescent="0.3">
      <c r="A184" s="187" t="s">
        <v>666</v>
      </c>
      <c r="B184" s="188">
        <v>0</v>
      </c>
      <c r="C184" s="188">
        <v>1270856.8</v>
      </c>
      <c r="D184" s="188">
        <v>0</v>
      </c>
      <c r="E184" s="188">
        <v>0</v>
      </c>
      <c r="F184" s="188">
        <v>1270856.8</v>
      </c>
    </row>
    <row r="185" spans="1:6" x14ac:dyDescent="0.3">
      <c r="A185" s="189" t="s">
        <v>667</v>
      </c>
      <c r="B185" s="190">
        <v>11076250</v>
      </c>
      <c r="C185" s="190">
        <v>0</v>
      </c>
      <c r="D185" s="190">
        <v>0</v>
      </c>
      <c r="E185" s="190">
        <v>0</v>
      </c>
      <c r="F185" s="190">
        <v>11076250</v>
      </c>
    </row>
    <row r="186" spans="1:6" x14ac:dyDescent="0.3">
      <c r="A186" s="187" t="s">
        <v>668</v>
      </c>
      <c r="B186" s="188">
        <v>20659.21</v>
      </c>
      <c r="C186" s="188">
        <v>0</v>
      </c>
      <c r="D186" s="188">
        <v>0</v>
      </c>
      <c r="E186" s="188">
        <v>0</v>
      </c>
      <c r="F186" s="188">
        <v>20659.21</v>
      </c>
    </row>
    <row r="187" spans="1:6" x14ac:dyDescent="0.3">
      <c r="A187" s="189" t="s">
        <v>669</v>
      </c>
      <c r="B187" s="190">
        <v>690870.43</v>
      </c>
      <c r="C187" s="190">
        <v>0</v>
      </c>
      <c r="D187" s="190">
        <v>0</v>
      </c>
      <c r="E187" s="190">
        <v>0</v>
      </c>
      <c r="F187" s="190">
        <v>690870.43</v>
      </c>
    </row>
    <row r="188" spans="1:6" x14ac:dyDescent="0.3">
      <c r="A188" s="164" t="s">
        <v>718</v>
      </c>
      <c r="B188" s="186">
        <v>11715980.300000001</v>
      </c>
      <c r="C188" s="186">
        <v>935417.78</v>
      </c>
      <c r="D188" s="186">
        <v>0</v>
      </c>
      <c r="E188" s="186">
        <v>0</v>
      </c>
      <c r="F188" s="186">
        <v>12651398.08</v>
      </c>
    </row>
    <row r="189" spans="1:6" x14ac:dyDescent="0.3">
      <c r="A189" s="187" t="s">
        <v>666</v>
      </c>
      <c r="B189" s="188">
        <v>0</v>
      </c>
      <c r="C189" s="188">
        <v>935417.78</v>
      </c>
      <c r="D189" s="188">
        <v>0</v>
      </c>
      <c r="E189" s="188">
        <v>0</v>
      </c>
      <c r="F189" s="188">
        <v>935417.78</v>
      </c>
    </row>
    <row r="190" spans="1:6" x14ac:dyDescent="0.3">
      <c r="A190" s="189" t="s">
        <v>667</v>
      </c>
      <c r="B190" s="190">
        <v>11715980.300000001</v>
      </c>
      <c r="C190" s="190">
        <v>0</v>
      </c>
      <c r="D190" s="190">
        <v>0</v>
      </c>
      <c r="E190" s="190">
        <v>0</v>
      </c>
      <c r="F190" s="190">
        <v>11715980.300000001</v>
      </c>
    </row>
    <row r="191" spans="1:6" x14ac:dyDescent="0.3">
      <c r="A191" s="164" t="s">
        <v>665</v>
      </c>
      <c r="B191" s="186">
        <v>11193963.65</v>
      </c>
      <c r="C191" s="186">
        <v>739957.76000000001</v>
      </c>
      <c r="D191" s="186">
        <v>0</v>
      </c>
      <c r="E191" s="186">
        <v>0</v>
      </c>
      <c r="F191" s="186">
        <v>11933921.41</v>
      </c>
    </row>
    <row r="192" spans="1:6" x14ac:dyDescent="0.3">
      <c r="A192" s="187" t="s">
        <v>666</v>
      </c>
      <c r="B192" s="188">
        <v>0</v>
      </c>
      <c r="C192" s="188">
        <v>739957.76000000001</v>
      </c>
      <c r="D192" s="188">
        <v>0</v>
      </c>
      <c r="E192" s="188">
        <v>0</v>
      </c>
      <c r="F192" s="188">
        <v>739957.76000000001</v>
      </c>
    </row>
    <row r="193" spans="1:6" x14ac:dyDescent="0.3">
      <c r="A193" s="189" t="s">
        <v>667</v>
      </c>
      <c r="B193" s="190">
        <v>2625746.92</v>
      </c>
      <c r="C193" s="190">
        <v>0</v>
      </c>
      <c r="D193" s="190">
        <v>0</v>
      </c>
      <c r="E193" s="190">
        <v>0</v>
      </c>
      <c r="F193" s="190">
        <v>2625746.92</v>
      </c>
    </row>
    <row r="194" spans="1:6" x14ac:dyDescent="0.3">
      <c r="A194" s="187" t="s">
        <v>668</v>
      </c>
      <c r="B194" s="188">
        <v>27086</v>
      </c>
      <c r="C194" s="188">
        <v>0</v>
      </c>
      <c r="D194" s="188">
        <v>0</v>
      </c>
      <c r="E194" s="188">
        <v>0</v>
      </c>
      <c r="F194" s="188">
        <v>27086</v>
      </c>
    </row>
    <row r="195" spans="1:6" x14ac:dyDescent="0.3">
      <c r="A195" s="189" t="s">
        <v>669</v>
      </c>
      <c r="B195" s="190">
        <v>8541130.7300000004</v>
      </c>
      <c r="C195" s="190">
        <v>0</v>
      </c>
      <c r="D195" s="190">
        <v>0</v>
      </c>
      <c r="E195" s="190">
        <v>0</v>
      </c>
      <c r="F195" s="190">
        <v>8541130.7300000004</v>
      </c>
    </row>
    <row r="196" spans="1:6" x14ac:dyDescent="0.3">
      <c r="A196" s="164" t="s">
        <v>213</v>
      </c>
      <c r="B196" s="186">
        <v>9654900</v>
      </c>
      <c r="C196" s="186">
        <v>203210.44</v>
      </c>
      <c r="D196" s="186">
        <v>0</v>
      </c>
      <c r="E196" s="186">
        <v>0</v>
      </c>
      <c r="F196" s="186">
        <v>9858110.4399999995</v>
      </c>
    </row>
    <row r="197" spans="1:6" x14ac:dyDescent="0.3">
      <c r="A197" s="187" t="s">
        <v>666</v>
      </c>
      <c r="B197" s="188">
        <v>0</v>
      </c>
      <c r="C197" s="188">
        <v>203210.44</v>
      </c>
      <c r="D197" s="188">
        <v>0</v>
      </c>
      <c r="E197" s="188">
        <v>0</v>
      </c>
      <c r="F197" s="188">
        <v>203210.44</v>
      </c>
    </row>
    <row r="198" spans="1:6" x14ac:dyDescent="0.3">
      <c r="A198" s="189" t="s">
        <v>667</v>
      </c>
      <c r="B198" s="190">
        <v>9654900</v>
      </c>
      <c r="C198" s="190">
        <v>0</v>
      </c>
      <c r="D198" s="190">
        <v>0</v>
      </c>
      <c r="E198" s="190">
        <v>0</v>
      </c>
      <c r="F198" s="190">
        <v>9654900</v>
      </c>
    </row>
    <row r="199" spans="1:6" x14ac:dyDescent="0.3">
      <c r="A199" s="164" t="s">
        <v>214</v>
      </c>
      <c r="B199" s="186">
        <v>9648400</v>
      </c>
      <c r="C199" s="186">
        <v>203210.44</v>
      </c>
      <c r="D199" s="186">
        <v>0</v>
      </c>
      <c r="E199" s="186">
        <v>0</v>
      </c>
      <c r="F199" s="186">
        <v>9851610.4399999995</v>
      </c>
    </row>
    <row r="200" spans="1:6" x14ac:dyDescent="0.3">
      <c r="A200" s="187" t="s">
        <v>666</v>
      </c>
      <c r="B200" s="188">
        <v>0</v>
      </c>
      <c r="C200" s="188">
        <v>203210.44</v>
      </c>
      <c r="D200" s="188">
        <v>0</v>
      </c>
      <c r="E200" s="188">
        <v>0</v>
      </c>
      <c r="F200" s="188">
        <v>203210.44</v>
      </c>
    </row>
    <row r="201" spans="1:6" x14ac:dyDescent="0.3">
      <c r="A201" s="189" t="s">
        <v>667</v>
      </c>
      <c r="B201" s="190">
        <v>9648400</v>
      </c>
      <c r="C201" s="190">
        <v>0</v>
      </c>
      <c r="D201" s="190">
        <v>0</v>
      </c>
      <c r="E201" s="190">
        <v>0</v>
      </c>
      <c r="F201" s="190">
        <v>9648400</v>
      </c>
    </row>
    <row r="202" spans="1:6" x14ac:dyDescent="0.3">
      <c r="A202" s="164" t="s">
        <v>212</v>
      </c>
      <c r="B202" s="186">
        <v>9648400</v>
      </c>
      <c r="C202" s="186">
        <v>203210.44</v>
      </c>
      <c r="D202" s="186">
        <v>0</v>
      </c>
      <c r="E202" s="186">
        <v>0</v>
      </c>
      <c r="F202" s="186">
        <v>9851610.4399999995</v>
      </c>
    </row>
    <row r="203" spans="1:6" x14ac:dyDescent="0.3">
      <c r="A203" s="187" t="s">
        <v>666</v>
      </c>
      <c r="B203" s="188">
        <v>0</v>
      </c>
      <c r="C203" s="188">
        <v>203210.44</v>
      </c>
      <c r="D203" s="188">
        <v>0</v>
      </c>
      <c r="E203" s="188">
        <v>0</v>
      </c>
      <c r="F203" s="188">
        <v>203210.44</v>
      </c>
    </row>
    <row r="204" spans="1:6" x14ac:dyDescent="0.3">
      <c r="A204" s="189" t="s">
        <v>667</v>
      </c>
      <c r="B204" s="190">
        <v>9648400</v>
      </c>
      <c r="C204" s="190">
        <v>0</v>
      </c>
      <c r="D204" s="190">
        <v>0</v>
      </c>
      <c r="E204" s="190">
        <v>0</v>
      </c>
      <c r="F204" s="190">
        <v>9648400</v>
      </c>
    </row>
    <row r="205" spans="1:6" x14ac:dyDescent="0.3">
      <c r="A205" s="164" t="s">
        <v>271</v>
      </c>
      <c r="B205" s="186">
        <v>9186399.8499999996</v>
      </c>
      <c r="C205" s="186">
        <v>0</v>
      </c>
      <c r="D205" s="186">
        <v>0</v>
      </c>
      <c r="E205" s="186">
        <v>0</v>
      </c>
      <c r="F205" s="186">
        <v>9186399.8499999996</v>
      </c>
    </row>
    <row r="206" spans="1:6" x14ac:dyDescent="0.3">
      <c r="A206" s="187" t="s">
        <v>667</v>
      </c>
      <c r="B206" s="188">
        <v>1505474.84</v>
      </c>
      <c r="C206" s="188">
        <v>0</v>
      </c>
      <c r="D206" s="188">
        <v>0</v>
      </c>
      <c r="E206" s="188">
        <v>0</v>
      </c>
      <c r="F206" s="188">
        <v>1505474.84</v>
      </c>
    </row>
    <row r="207" spans="1:6" x14ac:dyDescent="0.3">
      <c r="A207" s="189" t="s">
        <v>668</v>
      </c>
      <c r="B207" s="190">
        <v>1364303.0999999999</v>
      </c>
      <c r="C207" s="190">
        <v>0</v>
      </c>
      <c r="D207" s="190">
        <v>0</v>
      </c>
      <c r="E207" s="190">
        <v>0</v>
      </c>
      <c r="F207" s="190">
        <v>1364303.0999999999</v>
      </c>
    </row>
    <row r="208" spans="1:6" x14ac:dyDescent="0.3">
      <c r="A208" s="187" t="s">
        <v>669</v>
      </c>
      <c r="B208" s="188">
        <v>6316621.9100000001</v>
      </c>
      <c r="C208" s="188">
        <v>0</v>
      </c>
      <c r="D208" s="188">
        <v>0</v>
      </c>
      <c r="E208" s="188">
        <v>0</v>
      </c>
      <c r="F208" s="188">
        <v>6316621.9100000001</v>
      </c>
    </row>
    <row r="209" spans="1:6" x14ac:dyDescent="0.3">
      <c r="A209" s="164" t="s">
        <v>719</v>
      </c>
      <c r="B209" s="186">
        <v>3400233.8899999997</v>
      </c>
      <c r="C209" s="186">
        <v>3520792.88</v>
      </c>
      <c r="D209" s="186">
        <v>0</v>
      </c>
      <c r="E209" s="186">
        <v>0</v>
      </c>
      <c r="F209" s="186">
        <v>6921026.7699999996</v>
      </c>
    </row>
    <row r="210" spans="1:6" x14ac:dyDescent="0.3">
      <c r="A210" s="187" t="s">
        <v>666</v>
      </c>
      <c r="B210" s="188">
        <v>0</v>
      </c>
      <c r="C210" s="188">
        <v>3520792.88</v>
      </c>
      <c r="D210" s="188">
        <v>0</v>
      </c>
      <c r="E210" s="188">
        <v>0</v>
      </c>
      <c r="F210" s="188">
        <v>3520792.88</v>
      </c>
    </row>
    <row r="211" spans="1:6" x14ac:dyDescent="0.3">
      <c r="A211" s="189" t="s">
        <v>667</v>
      </c>
      <c r="B211" s="190">
        <v>3400233.8899999997</v>
      </c>
      <c r="C211" s="190">
        <v>0</v>
      </c>
      <c r="D211" s="190">
        <v>0</v>
      </c>
      <c r="E211" s="190">
        <v>0</v>
      </c>
      <c r="F211" s="190">
        <v>3400233.8899999997</v>
      </c>
    </row>
    <row r="212" spans="1:6" x14ac:dyDescent="0.3">
      <c r="A212" s="164" t="s">
        <v>714</v>
      </c>
      <c r="B212" s="186">
        <v>5210278.3899999997</v>
      </c>
      <c r="C212" s="186">
        <v>810585.41</v>
      </c>
      <c r="D212" s="186">
        <v>0</v>
      </c>
      <c r="E212" s="186">
        <v>0</v>
      </c>
      <c r="F212" s="186">
        <v>6020863.7999999998</v>
      </c>
    </row>
    <row r="213" spans="1:6" x14ac:dyDescent="0.3">
      <c r="A213" s="187" t="s">
        <v>666</v>
      </c>
      <c r="B213" s="188">
        <v>0</v>
      </c>
      <c r="C213" s="188">
        <v>810585.41</v>
      </c>
      <c r="D213" s="188">
        <v>0</v>
      </c>
      <c r="E213" s="188">
        <v>0</v>
      </c>
      <c r="F213" s="188">
        <v>810585.41</v>
      </c>
    </row>
    <row r="214" spans="1:6" x14ac:dyDescent="0.3">
      <c r="A214" s="189" t="s">
        <v>669</v>
      </c>
      <c r="B214" s="190">
        <v>5210278.3899999997</v>
      </c>
      <c r="C214" s="190">
        <v>0</v>
      </c>
      <c r="D214" s="190">
        <v>0</v>
      </c>
      <c r="E214" s="190">
        <v>0</v>
      </c>
      <c r="F214" s="190">
        <v>5210278.3899999997</v>
      </c>
    </row>
    <row r="215" spans="1:6" x14ac:dyDescent="0.3">
      <c r="A215" s="164" t="s">
        <v>716</v>
      </c>
      <c r="B215" s="186">
        <v>1999440.6500000001</v>
      </c>
      <c r="C215" s="186">
        <v>2529256.09</v>
      </c>
      <c r="D215" s="186">
        <v>0</v>
      </c>
      <c r="E215" s="186">
        <v>0</v>
      </c>
      <c r="F215" s="186">
        <v>4528696.74</v>
      </c>
    </row>
    <row r="216" spans="1:6" x14ac:dyDescent="0.3">
      <c r="A216" s="187" t="s">
        <v>666</v>
      </c>
      <c r="B216" s="188">
        <v>0</v>
      </c>
      <c r="C216" s="188">
        <v>2529256.09</v>
      </c>
      <c r="D216" s="188">
        <v>0</v>
      </c>
      <c r="E216" s="188">
        <v>0</v>
      </c>
      <c r="F216" s="188">
        <v>2529256.09</v>
      </c>
    </row>
    <row r="217" spans="1:6" x14ac:dyDescent="0.3">
      <c r="A217" s="189" t="s">
        <v>668</v>
      </c>
      <c r="B217" s="190">
        <v>431342.60000000003</v>
      </c>
      <c r="C217" s="190">
        <v>0</v>
      </c>
      <c r="D217" s="190">
        <v>0</v>
      </c>
      <c r="E217" s="190">
        <v>0</v>
      </c>
      <c r="F217" s="190">
        <v>431342.60000000003</v>
      </c>
    </row>
    <row r="218" spans="1:6" x14ac:dyDescent="0.3">
      <c r="A218" s="187" t="s">
        <v>669</v>
      </c>
      <c r="B218" s="188">
        <v>1568098.05</v>
      </c>
      <c r="C218" s="188">
        <v>0</v>
      </c>
      <c r="D218" s="188">
        <v>0</v>
      </c>
      <c r="E218" s="188">
        <v>0</v>
      </c>
      <c r="F218" s="188">
        <v>1568098.05</v>
      </c>
    </row>
    <row r="219" spans="1:6" x14ac:dyDescent="0.3">
      <c r="A219" s="164" t="s">
        <v>684</v>
      </c>
      <c r="B219" s="186">
        <v>51303184.609999999</v>
      </c>
      <c r="C219" s="186">
        <v>25591580.319999993</v>
      </c>
      <c r="D219" s="186">
        <v>167388.01</v>
      </c>
      <c r="E219" s="186">
        <v>983253</v>
      </c>
      <c r="F219" s="186">
        <v>78045405.939999998</v>
      </c>
    </row>
    <row r="220" spans="1:6" x14ac:dyDescent="0.3">
      <c r="A220" s="187" t="s">
        <v>680</v>
      </c>
      <c r="B220" s="188">
        <v>613537.5</v>
      </c>
      <c r="C220" s="188">
        <v>0</v>
      </c>
      <c r="D220" s="188">
        <v>0</v>
      </c>
      <c r="E220" s="188">
        <v>0</v>
      </c>
      <c r="F220" s="188">
        <v>613537.5</v>
      </c>
    </row>
    <row r="221" spans="1:6" x14ac:dyDescent="0.3">
      <c r="A221" s="189" t="s">
        <v>720</v>
      </c>
      <c r="B221" s="190">
        <v>0</v>
      </c>
      <c r="C221" s="190">
        <v>0</v>
      </c>
      <c r="D221" s="190">
        <v>167388.01</v>
      </c>
      <c r="E221" s="190">
        <v>0</v>
      </c>
      <c r="F221" s="190">
        <v>167388.01</v>
      </c>
    </row>
    <row r="222" spans="1:6" x14ac:dyDescent="0.3">
      <c r="A222" s="187" t="s">
        <v>666</v>
      </c>
      <c r="B222" s="188">
        <v>0</v>
      </c>
      <c r="C222" s="188">
        <v>25591580.319999993</v>
      </c>
      <c r="D222" s="188">
        <v>0</v>
      </c>
      <c r="E222" s="188">
        <v>0</v>
      </c>
      <c r="F222" s="188">
        <v>25591580.319999993</v>
      </c>
    </row>
    <row r="223" spans="1:6" x14ac:dyDescent="0.3">
      <c r="A223" s="189" t="s">
        <v>675</v>
      </c>
      <c r="B223" s="190">
        <v>1350224.96</v>
      </c>
      <c r="C223" s="190">
        <v>0</v>
      </c>
      <c r="D223" s="190">
        <v>0</v>
      </c>
      <c r="E223" s="190">
        <v>0</v>
      </c>
      <c r="F223" s="190">
        <v>1350224.96</v>
      </c>
    </row>
    <row r="224" spans="1:6" x14ac:dyDescent="0.3">
      <c r="A224" s="187" t="s">
        <v>667</v>
      </c>
      <c r="B224" s="188">
        <v>35486141.580000006</v>
      </c>
      <c r="C224" s="188">
        <v>0</v>
      </c>
      <c r="D224" s="188">
        <v>0</v>
      </c>
      <c r="E224" s="188">
        <v>0</v>
      </c>
      <c r="F224" s="188">
        <v>35486141.580000006</v>
      </c>
    </row>
    <row r="225" spans="1:6" x14ac:dyDescent="0.3">
      <c r="A225" s="189" t="s">
        <v>668</v>
      </c>
      <c r="B225" s="190">
        <v>3833294.76</v>
      </c>
      <c r="C225" s="190">
        <v>0</v>
      </c>
      <c r="D225" s="190">
        <v>0</v>
      </c>
      <c r="E225" s="190">
        <v>0</v>
      </c>
      <c r="F225" s="190">
        <v>3833294.76</v>
      </c>
    </row>
    <row r="226" spans="1:6" x14ac:dyDescent="0.3">
      <c r="A226" s="187" t="s">
        <v>685</v>
      </c>
      <c r="B226" s="188">
        <v>81520</v>
      </c>
      <c r="C226" s="188">
        <v>0</v>
      </c>
      <c r="D226" s="188">
        <v>0</v>
      </c>
      <c r="E226" s="188">
        <v>0</v>
      </c>
      <c r="F226" s="188">
        <v>81520</v>
      </c>
    </row>
    <row r="227" spans="1:6" x14ac:dyDescent="0.3">
      <c r="A227" s="189" t="s">
        <v>669</v>
      </c>
      <c r="B227" s="190">
        <v>7587330.0099999998</v>
      </c>
      <c r="C227" s="190">
        <v>0</v>
      </c>
      <c r="D227" s="190">
        <v>0</v>
      </c>
      <c r="E227" s="190">
        <v>0</v>
      </c>
      <c r="F227" s="190">
        <v>7587330.0099999998</v>
      </c>
    </row>
    <row r="228" spans="1:6" x14ac:dyDescent="0.3">
      <c r="A228" s="187" t="s">
        <v>318</v>
      </c>
      <c r="B228" s="188">
        <v>0</v>
      </c>
      <c r="C228" s="188">
        <v>0</v>
      </c>
      <c r="D228" s="188">
        <v>0</v>
      </c>
      <c r="E228" s="188">
        <v>983253</v>
      </c>
      <c r="F228" s="188">
        <v>983253</v>
      </c>
    </row>
    <row r="229" spans="1:6" x14ac:dyDescent="0.3">
      <c r="A229" s="189" t="s">
        <v>673</v>
      </c>
      <c r="B229" s="190">
        <v>1920859.57</v>
      </c>
      <c r="C229" s="190">
        <v>0</v>
      </c>
      <c r="D229" s="190">
        <v>0</v>
      </c>
      <c r="E229" s="190">
        <v>0</v>
      </c>
      <c r="F229" s="190">
        <v>1920859.57</v>
      </c>
    </row>
    <row r="230" spans="1:6" ht="17.25" thickBot="1" x14ac:dyDescent="0.35">
      <c r="A230" s="187" t="s">
        <v>686</v>
      </c>
      <c r="B230" s="188">
        <v>430276.23</v>
      </c>
      <c r="C230" s="188">
        <v>0</v>
      </c>
      <c r="D230" s="188">
        <v>0</v>
      </c>
      <c r="E230" s="188">
        <v>0</v>
      </c>
      <c r="F230" s="188">
        <v>430276.23</v>
      </c>
    </row>
    <row r="231" spans="1:6" ht="18" thickTop="1" thickBot="1" x14ac:dyDescent="0.35">
      <c r="A231" s="191" t="s">
        <v>33</v>
      </c>
      <c r="B231" s="192">
        <v>863216841.36999989</v>
      </c>
      <c r="C231" s="192">
        <v>65012112.280000001</v>
      </c>
      <c r="D231" s="192">
        <v>167388.01</v>
      </c>
      <c r="E231" s="192">
        <f>+E219+E215+E212+E209+E205+E202+E199+E196+E191+E188+E183+E179+E175+E169+E163+E157+E153+E148+E139+E134+E126+E118</f>
        <v>5905261.5499999998</v>
      </c>
      <c r="F231" s="192">
        <f>+F219+F215+F212+F209+F205+F202+F199+F196+F191+F188+F183+F179+F175+F169+F163+F157+F153+F148+F139+F134+F126+F118</f>
        <v>934301603.21000004</v>
      </c>
    </row>
    <row r="232" spans="1:6" ht="17.25" thickTop="1" x14ac:dyDescent="0.3"/>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C5A247-42BD-46AE-9D3C-0AD7F0B4187B}">
  <dimension ref="A2:F34"/>
  <sheetViews>
    <sheetView showGridLines="0" workbookViewId="0"/>
  </sheetViews>
  <sheetFormatPr defaultColWidth="8.7109375" defaultRowHeight="15" x14ac:dyDescent="0.3"/>
  <cols>
    <col min="1" max="1" width="29.140625" style="128" bestFit="1" customWidth="1"/>
    <col min="2" max="2" width="12.42578125" style="128" bestFit="1" customWidth="1"/>
    <col min="3" max="3" width="11.42578125" style="128" bestFit="1" customWidth="1"/>
    <col min="4" max="4" width="11.42578125" style="128" customWidth="1"/>
    <col min="5" max="5" width="12.42578125" style="128" customWidth="1"/>
    <col min="6" max="6" width="12.42578125" style="128" bestFit="1" customWidth="1"/>
    <col min="7" max="16384" width="8.7109375" style="128"/>
  </cols>
  <sheetData>
    <row r="2" spans="1:6" ht="18" x14ac:dyDescent="0.35">
      <c r="A2" s="66" t="s">
        <v>726</v>
      </c>
    </row>
    <row r="4" spans="1:6" ht="18" x14ac:dyDescent="0.35">
      <c r="A4" s="33">
        <v>2022</v>
      </c>
    </row>
    <row r="5" spans="1:6" ht="15.75" x14ac:dyDescent="0.35">
      <c r="F5" s="141" t="s">
        <v>25</v>
      </c>
    </row>
    <row r="6" spans="1:6" s="151" customFormat="1" ht="30.75" thickBot="1" x14ac:dyDescent="0.4">
      <c r="A6" s="149" t="s">
        <v>690</v>
      </c>
      <c r="B6" s="149" t="s">
        <v>663</v>
      </c>
      <c r="C6" s="149" t="s">
        <v>615</v>
      </c>
      <c r="D6" s="149" t="s">
        <v>712</v>
      </c>
      <c r="E6" s="150" t="s">
        <v>664</v>
      </c>
      <c r="F6" s="149" t="s">
        <v>33</v>
      </c>
    </row>
    <row r="7" spans="1:6" s="151" customFormat="1" ht="15.75" thickTop="1" x14ac:dyDescent="0.35">
      <c r="A7" s="152" t="s">
        <v>669</v>
      </c>
      <c r="B7" s="153">
        <v>221000728.40957943</v>
      </c>
      <c r="C7" s="153">
        <v>0</v>
      </c>
      <c r="D7" s="153">
        <v>0</v>
      </c>
      <c r="E7" s="153">
        <v>0</v>
      </c>
      <c r="F7" s="153">
        <v>221000728.40957943</v>
      </c>
    </row>
    <row r="8" spans="1:6" s="151" customFormat="1" x14ac:dyDescent="0.35">
      <c r="A8" s="154" t="s">
        <v>667</v>
      </c>
      <c r="B8" s="155">
        <v>154339389.43367994</v>
      </c>
      <c r="C8" s="155">
        <v>0</v>
      </c>
      <c r="D8" s="155">
        <v>0</v>
      </c>
      <c r="E8" s="155">
        <v>0</v>
      </c>
      <c r="F8" s="155">
        <v>154339389.43367994</v>
      </c>
    </row>
    <row r="9" spans="1:6" s="151" customFormat="1" x14ac:dyDescent="0.35">
      <c r="A9" s="152" t="s">
        <v>668</v>
      </c>
      <c r="B9" s="153">
        <v>143773542.93765995</v>
      </c>
      <c r="C9" s="153">
        <v>0</v>
      </c>
      <c r="D9" s="153">
        <v>0</v>
      </c>
      <c r="E9" s="153">
        <v>0</v>
      </c>
      <c r="F9" s="153">
        <v>143773542.93765995</v>
      </c>
    </row>
    <row r="10" spans="1:6" s="151" customFormat="1" x14ac:dyDescent="0.35">
      <c r="A10" s="154" t="s">
        <v>666</v>
      </c>
      <c r="B10" s="155">
        <v>0</v>
      </c>
      <c r="C10" s="155">
        <v>49207581.690979987</v>
      </c>
      <c r="D10" s="155">
        <v>0</v>
      </c>
      <c r="E10" s="155">
        <v>0</v>
      </c>
      <c r="F10" s="155">
        <v>49207581.690979987</v>
      </c>
    </row>
    <row r="11" spans="1:6" s="151" customFormat="1" x14ac:dyDescent="0.35">
      <c r="A11" s="152" t="s">
        <v>673</v>
      </c>
      <c r="B11" s="153">
        <v>32596599.18999999</v>
      </c>
      <c r="C11" s="153">
        <v>0</v>
      </c>
      <c r="D11" s="153">
        <v>0</v>
      </c>
      <c r="E11" s="153">
        <v>0</v>
      </c>
      <c r="F11" s="153">
        <v>32596599.18999999</v>
      </c>
    </row>
    <row r="12" spans="1:6" s="151" customFormat="1" x14ac:dyDescent="0.35">
      <c r="A12" s="154" t="s">
        <v>675</v>
      </c>
      <c r="B12" s="155">
        <v>27713242.72859</v>
      </c>
      <c r="C12" s="155">
        <v>0</v>
      </c>
      <c r="D12" s="155">
        <v>0</v>
      </c>
      <c r="E12" s="155">
        <v>0</v>
      </c>
      <c r="F12" s="155">
        <v>27713242.72859</v>
      </c>
    </row>
    <row r="13" spans="1:6" s="151" customFormat="1" x14ac:dyDescent="0.35">
      <c r="A13" s="152" t="s">
        <v>680</v>
      </c>
      <c r="B13" s="153">
        <v>14026028.640000001</v>
      </c>
      <c r="C13" s="153">
        <v>0</v>
      </c>
      <c r="D13" s="153">
        <v>0</v>
      </c>
      <c r="E13" s="153">
        <v>0</v>
      </c>
      <c r="F13" s="153">
        <v>14026028.640000001</v>
      </c>
    </row>
    <row r="14" spans="1:6" s="151" customFormat="1" x14ac:dyDescent="0.35">
      <c r="A14" s="154" t="s">
        <v>672</v>
      </c>
      <c r="B14" s="155">
        <v>0</v>
      </c>
      <c r="C14" s="155">
        <v>0</v>
      </c>
      <c r="D14" s="155">
        <v>0</v>
      </c>
      <c r="E14" s="155">
        <v>5748738.9899999993</v>
      </c>
      <c r="F14" s="155">
        <v>5748738.9899999993</v>
      </c>
    </row>
    <row r="15" spans="1:6" s="151" customFormat="1" x14ac:dyDescent="0.35">
      <c r="A15" s="152" t="s">
        <v>686</v>
      </c>
      <c r="B15" s="153">
        <v>446974.4926</v>
      </c>
      <c r="C15" s="153">
        <v>0</v>
      </c>
      <c r="D15" s="153">
        <v>0</v>
      </c>
      <c r="E15" s="153">
        <v>0</v>
      </c>
      <c r="F15" s="153">
        <v>446974.4926</v>
      </c>
    </row>
    <row r="16" spans="1:6" s="151" customFormat="1" ht="15.75" thickBot="1" x14ac:dyDescent="0.4">
      <c r="A16" s="154" t="s">
        <v>685</v>
      </c>
      <c r="B16" s="155">
        <v>25625</v>
      </c>
      <c r="C16" s="155">
        <v>0</v>
      </c>
      <c r="D16" s="155">
        <v>0</v>
      </c>
      <c r="E16" s="155">
        <v>0</v>
      </c>
      <c r="F16" s="155">
        <v>25625</v>
      </c>
    </row>
    <row r="17" spans="1:6" s="151" customFormat="1" ht="16.5" thickTop="1" thickBot="1" x14ac:dyDescent="0.4">
      <c r="A17" s="156" t="s">
        <v>33</v>
      </c>
      <c r="B17" s="157">
        <v>593922130.83210921</v>
      </c>
      <c r="C17" s="157">
        <v>49207581.690979987</v>
      </c>
      <c r="D17" s="157">
        <v>0</v>
      </c>
      <c r="E17" s="157">
        <v>5748738.9899999993</v>
      </c>
      <c r="F17" s="157">
        <v>648878452</v>
      </c>
    </row>
    <row r="18" spans="1:6" ht="15.75" thickTop="1" x14ac:dyDescent="0.3"/>
    <row r="19" spans="1:6" ht="18" x14ac:dyDescent="0.35">
      <c r="A19" s="33">
        <v>2023</v>
      </c>
    </row>
    <row r="20" spans="1:6" ht="15.75" x14ac:dyDescent="0.35">
      <c r="F20" s="141" t="s">
        <v>25</v>
      </c>
    </row>
    <row r="21" spans="1:6" ht="30.75" thickBot="1" x14ac:dyDescent="0.35">
      <c r="A21" s="149" t="s">
        <v>690</v>
      </c>
      <c r="B21" s="149" t="s">
        <v>615</v>
      </c>
      <c r="C21" s="149" t="s">
        <v>663</v>
      </c>
      <c r="D21" s="150" t="s">
        <v>712</v>
      </c>
      <c r="E21" s="150" t="s">
        <v>664</v>
      </c>
      <c r="F21" s="149" t="s">
        <v>33</v>
      </c>
    </row>
    <row r="22" spans="1:6" ht="15.75" thickTop="1" x14ac:dyDescent="0.3">
      <c r="A22" s="152" t="s">
        <v>669</v>
      </c>
      <c r="B22" s="153">
        <v>433119341.41999972</v>
      </c>
      <c r="C22" s="153">
        <v>0</v>
      </c>
      <c r="D22" s="153">
        <v>0</v>
      </c>
      <c r="E22" s="153">
        <v>0</v>
      </c>
      <c r="F22" s="153">
        <v>433119341.41999972</v>
      </c>
    </row>
    <row r="23" spans="1:6" x14ac:dyDescent="0.3">
      <c r="A23" s="154" t="s">
        <v>667</v>
      </c>
      <c r="B23" s="155">
        <v>211520587.93000001</v>
      </c>
      <c r="C23" s="155">
        <v>0</v>
      </c>
      <c r="D23" s="155">
        <v>0</v>
      </c>
      <c r="E23" s="155">
        <v>0</v>
      </c>
      <c r="F23" s="155">
        <v>211520587.93000001</v>
      </c>
    </row>
    <row r="24" spans="1:6" x14ac:dyDescent="0.3">
      <c r="A24" s="152" t="s">
        <v>668</v>
      </c>
      <c r="B24" s="153">
        <v>146343091.29999998</v>
      </c>
      <c r="C24" s="153">
        <v>0</v>
      </c>
      <c r="D24" s="153">
        <v>0</v>
      </c>
      <c r="E24" s="153">
        <v>0</v>
      </c>
      <c r="F24" s="153">
        <v>146343091.29999998</v>
      </c>
    </row>
    <row r="25" spans="1:6" x14ac:dyDescent="0.3">
      <c r="A25" s="154" t="s">
        <v>666</v>
      </c>
      <c r="B25" s="155">
        <v>0</v>
      </c>
      <c r="C25" s="155">
        <v>65012112.280000001</v>
      </c>
      <c r="D25" s="155">
        <v>0</v>
      </c>
      <c r="E25" s="155">
        <v>0</v>
      </c>
      <c r="F25" s="155">
        <v>65012112.280000001</v>
      </c>
    </row>
    <row r="26" spans="1:6" x14ac:dyDescent="0.3">
      <c r="A26" s="152" t="s">
        <v>673</v>
      </c>
      <c r="B26" s="153">
        <v>39573688.300000004</v>
      </c>
      <c r="C26" s="153">
        <v>0</v>
      </c>
      <c r="D26" s="153">
        <v>0</v>
      </c>
      <c r="E26" s="153">
        <v>0</v>
      </c>
      <c r="F26" s="153">
        <v>39573688.300000004</v>
      </c>
    </row>
    <row r="27" spans="1:6" x14ac:dyDescent="0.3">
      <c r="A27" s="154" t="s">
        <v>680</v>
      </c>
      <c r="B27" s="155">
        <v>16235646.77</v>
      </c>
      <c r="C27" s="155">
        <v>0</v>
      </c>
      <c r="D27" s="155">
        <v>0</v>
      </c>
      <c r="E27" s="155">
        <v>0</v>
      </c>
      <c r="F27" s="155">
        <v>16235646.77</v>
      </c>
    </row>
    <row r="28" spans="1:6" x14ac:dyDescent="0.3">
      <c r="A28" s="152" t="s">
        <v>675</v>
      </c>
      <c r="B28" s="153">
        <v>15912689.420000009</v>
      </c>
      <c r="C28" s="153">
        <v>0</v>
      </c>
      <c r="D28" s="153">
        <v>0</v>
      </c>
      <c r="E28" s="153">
        <v>0</v>
      </c>
      <c r="F28" s="153">
        <v>15912689.420000009</v>
      </c>
    </row>
    <row r="29" spans="1:6" x14ac:dyDescent="0.3">
      <c r="A29" s="154" t="s">
        <v>318</v>
      </c>
      <c r="B29" s="155">
        <v>0</v>
      </c>
      <c r="C29" s="155">
        <v>0</v>
      </c>
      <c r="D29" s="155">
        <v>0</v>
      </c>
      <c r="E29" s="155">
        <v>5905262</v>
      </c>
      <c r="F29" s="155">
        <v>5905262</v>
      </c>
    </row>
    <row r="30" spans="1:6" x14ac:dyDescent="0.3">
      <c r="A30" s="152" t="s">
        <v>686</v>
      </c>
      <c r="B30" s="153">
        <v>430276.23</v>
      </c>
      <c r="C30" s="153">
        <v>0</v>
      </c>
      <c r="D30" s="153">
        <v>0</v>
      </c>
      <c r="E30" s="153">
        <v>0</v>
      </c>
      <c r="F30" s="153">
        <v>430276.23</v>
      </c>
    </row>
    <row r="31" spans="1:6" x14ac:dyDescent="0.3">
      <c r="A31" s="154" t="s">
        <v>720</v>
      </c>
      <c r="B31" s="155">
        <v>0</v>
      </c>
      <c r="C31" s="155">
        <v>0</v>
      </c>
      <c r="D31" s="155">
        <v>167388.01</v>
      </c>
      <c r="E31" s="155">
        <v>0</v>
      </c>
      <c r="F31" s="155">
        <v>167388.01</v>
      </c>
    </row>
    <row r="32" spans="1:6" ht="15.75" thickBot="1" x14ac:dyDescent="0.35">
      <c r="A32" s="152" t="s">
        <v>685</v>
      </c>
      <c r="B32" s="153">
        <v>81520</v>
      </c>
      <c r="C32" s="153">
        <v>0</v>
      </c>
      <c r="D32" s="153">
        <v>0</v>
      </c>
      <c r="E32" s="153">
        <v>0</v>
      </c>
      <c r="F32" s="153">
        <v>81520</v>
      </c>
    </row>
    <row r="33" spans="1:6" ht="16.5" thickTop="1" thickBot="1" x14ac:dyDescent="0.35">
      <c r="A33" s="156" t="s">
        <v>33</v>
      </c>
      <c r="B33" s="157">
        <v>863216841.36999965</v>
      </c>
      <c r="C33" s="157">
        <v>65012112.280000001</v>
      </c>
      <c r="D33" s="157">
        <v>167388.01</v>
      </c>
      <c r="E33" s="157">
        <v>5905262</v>
      </c>
      <c r="F33" s="157">
        <v>934301603</v>
      </c>
    </row>
    <row r="34" spans="1:6" ht="15.75" thickTop="1" x14ac:dyDescent="0.3"/>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2D8E7-E959-4D7D-94D0-425D7F4B5803}">
  <dimension ref="A2:G229"/>
  <sheetViews>
    <sheetView showGridLines="0" workbookViewId="0"/>
  </sheetViews>
  <sheetFormatPr defaultColWidth="8.7109375" defaultRowHeight="15" x14ac:dyDescent="0.25"/>
  <cols>
    <col min="1" max="1" width="41" style="159" bestFit="1" customWidth="1"/>
    <col min="2" max="5" width="12.42578125" style="158" customWidth="1"/>
    <col min="6" max="6" width="12.42578125" style="159" bestFit="1" customWidth="1"/>
    <col min="7" max="16384" width="8.7109375" style="159"/>
  </cols>
  <sheetData>
    <row r="2" spans="1:6" ht="18" x14ac:dyDescent="0.25">
      <c r="A2" s="160" t="s">
        <v>727</v>
      </c>
    </row>
    <row r="4" spans="1:6" ht="16.5" x14ac:dyDescent="0.25">
      <c r="A4" s="161">
        <v>2022</v>
      </c>
    </row>
    <row r="5" spans="1:6" x14ac:dyDescent="0.25">
      <c r="D5" s="162"/>
      <c r="F5" s="162" t="s">
        <v>25</v>
      </c>
    </row>
    <row r="6" spans="1:6" ht="30.75" thickBot="1" x14ac:dyDescent="0.3">
      <c r="A6" s="149" t="s">
        <v>692</v>
      </c>
      <c r="B6" s="193" t="s">
        <v>663</v>
      </c>
      <c r="C6" s="193" t="s">
        <v>615</v>
      </c>
      <c r="D6" s="193" t="s">
        <v>712</v>
      </c>
      <c r="E6" s="194" t="s">
        <v>664</v>
      </c>
      <c r="F6" s="193" t="s">
        <v>33</v>
      </c>
    </row>
    <row r="7" spans="1:6" ht="16.5" thickTop="1" thickBot="1" x14ac:dyDescent="0.3">
      <c r="A7" s="195" t="s">
        <v>694</v>
      </c>
      <c r="B7" s="196">
        <v>199280254.21765998</v>
      </c>
      <c r="C7" s="196">
        <v>1684980.92</v>
      </c>
      <c r="D7" s="196">
        <v>0</v>
      </c>
      <c r="E7" s="196">
        <v>936290</v>
      </c>
      <c r="F7" s="196">
        <v>201901525.13766</v>
      </c>
    </row>
    <row r="8" spans="1:6" ht="15.75" thickTop="1" x14ac:dyDescent="0.25">
      <c r="A8" s="152" t="s">
        <v>666</v>
      </c>
      <c r="B8" s="197">
        <v>0</v>
      </c>
      <c r="C8" s="197">
        <v>1684980.92</v>
      </c>
      <c r="D8" s="197">
        <v>0</v>
      </c>
      <c r="E8" s="197">
        <v>0</v>
      </c>
      <c r="F8" s="197">
        <v>1684980.92</v>
      </c>
    </row>
    <row r="9" spans="1:6" x14ac:dyDescent="0.25">
      <c r="A9" s="154" t="s">
        <v>675</v>
      </c>
      <c r="B9" s="198">
        <v>17508311</v>
      </c>
      <c r="C9" s="198">
        <v>0</v>
      </c>
      <c r="D9" s="198">
        <v>0</v>
      </c>
      <c r="E9" s="198">
        <v>0</v>
      </c>
      <c r="F9" s="198">
        <v>17508311</v>
      </c>
    </row>
    <row r="10" spans="1:6" x14ac:dyDescent="0.25">
      <c r="A10" s="152" t="s">
        <v>667</v>
      </c>
      <c r="B10" s="197">
        <v>7472988.1299999999</v>
      </c>
      <c r="C10" s="197">
        <v>0</v>
      </c>
      <c r="D10" s="197">
        <v>0</v>
      </c>
      <c r="E10" s="197">
        <v>0</v>
      </c>
      <c r="F10" s="197">
        <v>7472988.1299999999</v>
      </c>
    </row>
    <row r="11" spans="1:6" x14ac:dyDescent="0.25">
      <c r="A11" s="154" t="s">
        <v>668</v>
      </c>
      <c r="B11" s="198">
        <v>70475213.257659987</v>
      </c>
      <c r="C11" s="198">
        <v>0</v>
      </c>
      <c r="D11" s="198">
        <v>0</v>
      </c>
      <c r="E11" s="198">
        <v>0</v>
      </c>
      <c r="F11" s="198">
        <v>70475213.257659987</v>
      </c>
    </row>
    <row r="12" spans="1:6" x14ac:dyDescent="0.25">
      <c r="A12" s="152" t="s">
        <v>669</v>
      </c>
      <c r="B12" s="197">
        <v>89803542.230000004</v>
      </c>
      <c r="C12" s="197">
        <v>0</v>
      </c>
      <c r="D12" s="197">
        <v>0</v>
      </c>
      <c r="E12" s="197">
        <v>0</v>
      </c>
      <c r="F12" s="197">
        <v>89803542.230000004</v>
      </c>
    </row>
    <row r="13" spans="1:6" x14ac:dyDescent="0.25">
      <c r="A13" s="154" t="s">
        <v>672</v>
      </c>
      <c r="B13" s="198">
        <v>0</v>
      </c>
      <c r="C13" s="198">
        <v>0</v>
      </c>
      <c r="D13" s="198">
        <v>0</v>
      </c>
      <c r="E13" s="198">
        <v>936290</v>
      </c>
      <c r="F13" s="198">
        <v>936290</v>
      </c>
    </row>
    <row r="14" spans="1:6" ht="15.75" thickBot="1" x14ac:dyDescent="0.3">
      <c r="A14" s="152" t="s">
        <v>673</v>
      </c>
      <c r="B14" s="197">
        <v>14020199.600000001</v>
      </c>
      <c r="C14" s="197">
        <v>0</v>
      </c>
      <c r="D14" s="197">
        <v>0</v>
      </c>
      <c r="E14" s="197">
        <v>0</v>
      </c>
      <c r="F14" s="197">
        <v>14020199.600000001</v>
      </c>
    </row>
    <row r="15" spans="1:6" ht="16.5" thickTop="1" thickBot="1" x14ac:dyDescent="0.3">
      <c r="A15" s="195" t="s">
        <v>704</v>
      </c>
      <c r="B15" s="196">
        <v>84619552.189999998</v>
      </c>
      <c r="C15" s="196">
        <v>2719480.58</v>
      </c>
      <c r="D15" s="196">
        <v>2719480.58</v>
      </c>
      <c r="E15" s="196">
        <v>1927637</v>
      </c>
      <c r="F15" s="196">
        <v>89266669.769999996</v>
      </c>
    </row>
    <row r="16" spans="1:6" ht="15.75" thickTop="1" x14ac:dyDescent="0.25">
      <c r="A16" s="152" t="s">
        <v>680</v>
      </c>
      <c r="B16" s="197">
        <v>9926519.6500000004</v>
      </c>
      <c r="C16" s="197">
        <v>0</v>
      </c>
      <c r="D16" s="197">
        <v>0</v>
      </c>
      <c r="E16" s="197">
        <v>0</v>
      </c>
      <c r="F16" s="197">
        <v>9926519.6500000004</v>
      </c>
    </row>
    <row r="17" spans="1:6" x14ac:dyDescent="0.25">
      <c r="A17" s="154" t="s">
        <v>666</v>
      </c>
      <c r="B17" s="198">
        <v>0</v>
      </c>
      <c r="C17" s="198">
        <v>2719480.58</v>
      </c>
      <c r="D17" s="198">
        <v>2719480.58</v>
      </c>
      <c r="E17" s="198">
        <v>0</v>
      </c>
      <c r="F17" s="198">
        <v>2719480.58</v>
      </c>
    </row>
    <row r="18" spans="1:6" x14ac:dyDescent="0.25">
      <c r="A18" s="152" t="s">
        <v>675</v>
      </c>
      <c r="B18" s="197">
        <v>1176055</v>
      </c>
      <c r="C18" s="197">
        <v>0</v>
      </c>
      <c r="D18" s="197">
        <v>0</v>
      </c>
      <c r="E18" s="197">
        <v>0</v>
      </c>
      <c r="F18" s="197">
        <v>1176055</v>
      </c>
    </row>
    <row r="19" spans="1:6" x14ac:dyDescent="0.25">
      <c r="A19" s="154" t="s">
        <v>667</v>
      </c>
      <c r="B19" s="198">
        <v>7605662.2199999997</v>
      </c>
      <c r="C19" s="198">
        <v>0</v>
      </c>
      <c r="D19" s="198">
        <v>0</v>
      </c>
      <c r="E19" s="198">
        <v>0</v>
      </c>
      <c r="F19" s="198">
        <v>7605662.2199999997</v>
      </c>
    </row>
    <row r="20" spans="1:6" x14ac:dyDescent="0.25">
      <c r="A20" s="152" t="s">
        <v>668</v>
      </c>
      <c r="B20" s="197">
        <v>45942945.109999999</v>
      </c>
      <c r="C20" s="197">
        <v>0</v>
      </c>
      <c r="D20" s="197">
        <v>0</v>
      </c>
      <c r="E20" s="197">
        <v>0</v>
      </c>
      <c r="F20" s="197">
        <v>45942945.109999999</v>
      </c>
    </row>
    <row r="21" spans="1:6" x14ac:dyDescent="0.25">
      <c r="A21" s="154" t="s">
        <v>669</v>
      </c>
      <c r="B21" s="198">
        <v>9508461.1600000001</v>
      </c>
      <c r="C21" s="198">
        <v>0</v>
      </c>
      <c r="D21" s="198">
        <v>0</v>
      </c>
      <c r="E21" s="198">
        <v>0</v>
      </c>
      <c r="F21" s="198">
        <v>9508461.1600000001</v>
      </c>
    </row>
    <row r="22" spans="1:6" x14ac:dyDescent="0.25">
      <c r="A22" s="152" t="s">
        <v>672</v>
      </c>
      <c r="B22" s="197">
        <v>0</v>
      </c>
      <c r="C22" s="197">
        <v>0</v>
      </c>
      <c r="D22" s="197">
        <v>0</v>
      </c>
      <c r="E22" s="197">
        <v>1927637</v>
      </c>
      <c r="F22" s="197">
        <v>1927637</v>
      </c>
    </row>
    <row r="23" spans="1:6" ht="15.75" thickBot="1" x14ac:dyDescent="0.3">
      <c r="A23" s="154" t="s">
        <v>673</v>
      </c>
      <c r="B23" s="198">
        <v>10459909.049999999</v>
      </c>
      <c r="C23" s="198">
        <v>0</v>
      </c>
      <c r="D23" s="198">
        <v>0</v>
      </c>
      <c r="E23" s="198">
        <v>0</v>
      </c>
      <c r="F23" s="198">
        <v>10459909.049999999</v>
      </c>
    </row>
    <row r="24" spans="1:6" ht="16.5" thickTop="1" thickBot="1" x14ac:dyDescent="0.3">
      <c r="A24" s="195" t="s">
        <v>707</v>
      </c>
      <c r="B24" s="196">
        <v>75093942.720000014</v>
      </c>
      <c r="C24" s="196">
        <v>3123666.3</v>
      </c>
      <c r="D24" s="196">
        <v>3123666.3</v>
      </c>
      <c r="E24" s="196">
        <v>0</v>
      </c>
      <c r="F24" s="196">
        <v>78217609.020000011</v>
      </c>
    </row>
    <row r="25" spans="1:6" ht="15.75" thickTop="1" x14ac:dyDescent="0.25">
      <c r="A25" s="152" t="s">
        <v>680</v>
      </c>
      <c r="B25" s="197">
        <v>3094255.99</v>
      </c>
      <c r="C25" s="197">
        <v>0</v>
      </c>
      <c r="D25" s="197">
        <v>0</v>
      </c>
      <c r="E25" s="197">
        <v>0</v>
      </c>
      <c r="F25" s="197">
        <v>3094255.99</v>
      </c>
    </row>
    <row r="26" spans="1:6" x14ac:dyDescent="0.25">
      <c r="A26" s="154" t="s">
        <v>666</v>
      </c>
      <c r="B26" s="198">
        <v>0</v>
      </c>
      <c r="C26" s="198">
        <v>3123666.3</v>
      </c>
      <c r="D26" s="198">
        <v>3123666.3</v>
      </c>
      <c r="E26" s="198">
        <v>0</v>
      </c>
      <c r="F26" s="198">
        <v>3123666.3</v>
      </c>
    </row>
    <row r="27" spans="1:6" x14ac:dyDescent="0.25">
      <c r="A27" s="152" t="s">
        <v>675</v>
      </c>
      <c r="B27" s="197">
        <v>916775</v>
      </c>
      <c r="C27" s="197">
        <v>0</v>
      </c>
      <c r="D27" s="197">
        <v>0</v>
      </c>
      <c r="E27" s="197">
        <v>0</v>
      </c>
      <c r="F27" s="197">
        <v>916775</v>
      </c>
    </row>
    <row r="28" spans="1:6" x14ac:dyDescent="0.25">
      <c r="A28" s="154" t="s">
        <v>667</v>
      </c>
      <c r="B28" s="198">
        <v>6943950</v>
      </c>
      <c r="C28" s="198">
        <v>0</v>
      </c>
      <c r="D28" s="198">
        <v>0</v>
      </c>
      <c r="E28" s="198">
        <v>0</v>
      </c>
      <c r="F28" s="198">
        <v>6943950</v>
      </c>
    </row>
    <row r="29" spans="1:6" x14ac:dyDescent="0.25">
      <c r="A29" s="152" t="s">
        <v>668</v>
      </c>
      <c r="B29" s="197">
        <v>10253927.850000001</v>
      </c>
      <c r="C29" s="197">
        <v>0</v>
      </c>
      <c r="D29" s="197">
        <v>0</v>
      </c>
      <c r="E29" s="197">
        <v>0</v>
      </c>
      <c r="F29" s="197">
        <v>10253927.850000001</v>
      </c>
    </row>
    <row r="30" spans="1:6" x14ac:dyDescent="0.25">
      <c r="A30" s="154" t="s">
        <v>669</v>
      </c>
      <c r="B30" s="198">
        <v>52216512.010000005</v>
      </c>
      <c r="C30" s="198">
        <v>0</v>
      </c>
      <c r="D30" s="198">
        <v>0</v>
      </c>
      <c r="E30" s="198">
        <v>0</v>
      </c>
      <c r="F30" s="198">
        <v>52216512.010000005</v>
      </c>
    </row>
    <row r="31" spans="1:6" ht="15.75" thickBot="1" x14ac:dyDescent="0.3">
      <c r="A31" s="152" t="s">
        <v>673</v>
      </c>
      <c r="B31" s="197">
        <v>1668521.8699999996</v>
      </c>
      <c r="C31" s="197">
        <v>0</v>
      </c>
      <c r="D31" s="197">
        <v>0</v>
      </c>
      <c r="E31" s="197">
        <v>0</v>
      </c>
      <c r="F31" s="197">
        <v>1668521.8699999996</v>
      </c>
    </row>
    <row r="32" spans="1:6" ht="16.5" thickTop="1" thickBot="1" x14ac:dyDescent="0.3">
      <c r="A32" s="195" t="s">
        <v>697</v>
      </c>
      <c r="B32" s="196">
        <v>55277145.829999998</v>
      </c>
      <c r="C32" s="196">
        <v>2106645.8832</v>
      </c>
      <c r="D32" s="196">
        <v>2106645.8832</v>
      </c>
      <c r="E32" s="196">
        <v>37596</v>
      </c>
      <c r="F32" s="196">
        <v>57421387.713199995</v>
      </c>
    </row>
    <row r="33" spans="1:6" ht="15.75" thickTop="1" x14ac:dyDescent="0.25">
      <c r="A33" s="152" t="s">
        <v>666</v>
      </c>
      <c r="B33" s="197">
        <v>0</v>
      </c>
      <c r="C33" s="197">
        <v>2106645.8832</v>
      </c>
      <c r="D33" s="197">
        <v>2106645.8832</v>
      </c>
      <c r="E33" s="197">
        <v>0</v>
      </c>
      <c r="F33" s="197">
        <v>2106645.8832</v>
      </c>
    </row>
    <row r="34" spans="1:6" x14ac:dyDescent="0.25">
      <c r="A34" s="154" t="s">
        <v>667</v>
      </c>
      <c r="B34" s="198">
        <v>5758855</v>
      </c>
      <c r="C34" s="198">
        <v>0</v>
      </c>
      <c r="D34" s="198">
        <v>0</v>
      </c>
      <c r="E34" s="198">
        <v>0</v>
      </c>
      <c r="F34" s="198">
        <v>5758855</v>
      </c>
    </row>
    <row r="35" spans="1:6" x14ac:dyDescent="0.25">
      <c r="A35" s="152" t="s">
        <v>668</v>
      </c>
      <c r="B35" s="197">
        <v>736280.7699999999</v>
      </c>
      <c r="C35" s="197">
        <v>0</v>
      </c>
      <c r="D35" s="197">
        <v>0</v>
      </c>
      <c r="E35" s="197">
        <v>0</v>
      </c>
      <c r="F35" s="197">
        <v>736280.7699999999</v>
      </c>
    </row>
    <row r="36" spans="1:6" x14ac:dyDescent="0.25">
      <c r="A36" s="154" t="s">
        <v>669</v>
      </c>
      <c r="B36" s="198">
        <v>47252805.089999996</v>
      </c>
      <c r="C36" s="198">
        <v>0</v>
      </c>
      <c r="D36" s="198">
        <v>0</v>
      </c>
      <c r="E36" s="198">
        <v>0</v>
      </c>
      <c r="F36" s="198">
        <v>47252805.089999996</v>
      </c>
    </row>
    <row r="37" spans="1:6" x14ac:dyDescent="0.25">
      <c r="A37" s="152" t="s">
        <v>672</v>
      </c>
      <c r="B37" s="197">
        <v>0</v>
      </c>
      <c r="C37" s="197">
        <v>0</v>
      </c>
      <c r="D37" s="197">
        <v>0</v>
      </c>
      <c r="E37" s="197">
        <v>37596</v>
      </c>
      <c r="F37" s="197">
        <v>37596</v>
      </c>
    </row>
    <row r="38" spans="1:6" ht="15.75" thickBot="1" x14ac:dyDescent="0.3">
      <c r="A38" s="154" t="s">
        <v>673</v>
      </c>
      <c r="B38" s="198">
        <v>1529204.97</v>
      </c>
      <c r="C38" s="198">
        <v>0</v>
      </c>
      <c r="D38" s="198">
        <v>0</v>
      </c>
      <c r="E38" s="198">
        <v>0</v>
      </c>
      <c r="F38" s="198">
        <v>1529204.97</v>
      </c>
    </row>
    <row r="39" spans="1:6" ht="16.5" thickTop="1" thickBot="1" x14ac:dyDescent="0.3">
      <c r="A39" s="195" t="s">
        <v>700</v>
      </c>
      <c r="B39" s="196">
        <v>25408262.59</v>
      </c>
      <c r="C39" s="196">
        <v>0</v>
      </c>
      <c r="D39" s="196">
        <v>0</v>
      </c>
      <c r="E39" s="196">
        <v>109887</v>
      </c>
      <c r="F39" s="196">
        <v>25518149.59</v>
      </c>
    </row>
    <row r="40" spans="1:6" ht="15.75" thickTop="1" x14ac:dyDescent="0.25">
      <c r="A40" s="152" t="s">
        <v>667</v>
      </c>
      <c r="B40" s="197">
        <v>19964849.59</v>
      </c>
      <c r="C40" s="197">
        <v>0</v>
      </c>
      <c r="D40" s="197">
        <v>0</v>
      </c>
      <c r="E40" s="197">
        <v>0</v>
      </c>
      <c r="F40" s="197">
        <v>19964849.59</v>
      </c>
    </row>
    <row r="41" spans="1:6" x14ac:dyDescent="0.25">
      <c r="A41" s="154" t="s">
        <v>668</v>
      </c>
      <c r="B41" s="198">
        <v>4014392</v>
      </c>
      <c r="C41" s="198">
        <v>0</v>
      </c>
      <c r="D41" s="198">
        <v>0</v>
      </c>
      <c r="E41" s="198">
        <v>0</v>
      </c>
      <c r="F41" s="198">
        <v>4014392</v>
      </c>
    </row>
    <row r="42" spans="1:6" x14ac:dyDescent="0.25">
      <c r="A42" s="152" t="s">
        <v>672</v>
      </c>
      <c r="B42" s="197">
        <v>0</v>
      </c>
      <c r="C42" s="197">
        <v>0</v>
      </c>
      <c r="D42" s="197">
        <v>0</v>
      </c>
      <c r="E42" s="197">
        <v>109887</v>
      </c>
      <c r="F42" s="197">
        <v>109887</v>
      </c>
    </row>
    <row r="43" spans="1:6" ht="15.75" thickBot="1" x14ac:dyDescent="0.3">
      <c r="A43" s="154" t="s">
        <v>673</v>
      </c>
      <c r="B43" s="198">
        <v>1429021</v>
      </c>
      <c r="C43" s="198">
        <v>0</v>
      </c>
      <c r="D43" s="198">
        <v>0</v>
      </c>
      <c r="E43" s="198">
        <v>0</v>
      </c>
      <c r="F43" s="198">
        <v>1429021</v>
      </c>
    </row>
    <row r="44" spans="1:6" ht="16.5" thickTop="1" thickBot="1" x14ac:dyDescent="0.3">
      <c r="A44" s="195" t="s">
        <v>699</v>
      </c>
      <c r="B44" s="196">
        <v>17978519.939999998</v>
      </c>
      <c r="C44" s="196">
        <v>5110458.5999999996</v>
      </c>
      <c r="D44" s="196">
        <v>5110458.5999999996</v>
      </c>
      <c r="E44" s="196">
        <v>0</v>
      </c>
      <c r="F44" s="196">
        <v>23088978.539999999</v>
      </c>
    </row>
    <row r="45" spans="1:6" ht="15.75" thickTop="1" x14ac:dyDescent="0.25">
      <c r="A45" s="152" t="s">
        <v>666</v>
      </c>
      <c r="B45" s="197">
        <v>0</v>
      </c>
      <c r="C45" s="197">
        <v>5110458.5999999996</v>
      </c>
      <c r="D45" s="197">
        <v>5110458.5999999996</v>
      </c>
      <c r="E45" s="197">
        <v>0</v>
      </c>
      <c r="F45" s="197">
        <v>5110458.5999999996</v>
      </c>
    </row>
    <row r="46" spans="1:6" ht="15.75" thickBot="1" x14ac:dyDescent="0.3">
      <c r="A46" s="154" t="s">
        <v>667</v>
      </c>
      <c r="B46" s="198">
        <v>17978519.939999998</v>
      </c>
      <c r="C46" s="198">
        <v>0</v>
      </c>
      <c r="D46" s="198">
        <v>0</v>
      </c>
      <c r="E46" s="198">
        <v>0</v>
      </c>
      <c r="F46" s="198">
        <v>17978519.939999998</v>
      </c>
    </row>
    <row r="47" spans="1:6" ht="16.5" thickTop="1" thickBot="1" x14ac:dyDescent="0.3">
      <c r="A47" s="195" t="s">
        <v>701</v>
      </c>
      <c r="B47" s="196">
        <v>14798109.42</v>
      </c>
      <c r="C47" s="196">
        <v>2498943.66</v>
      </c>
      <c r="D47" s="196">
        <v>2498943.66</v>
      </c>
      <c r="E47" s="196">
        <v>1483813.77</v>
      </c>
      <c r="F47" s="196">
        <v>18780866.850000001</v>
      </c>
    </row>
    <row r="48" spans="1:6" ht="15.75" thickTop="1" x14ac:dyDescent="0.25">
      <c r="A48" s="152" t="s">
        <v>666</v>
      </c>
      <c r="B48" s="197">
        <v>0</v>
      </c>
      <c r="C48" s="197">
        <v>2498943.66</v>
      </c>
      <c r="D48" s="197">
        <v>2498943.66</v>
      </c>
      <c r="E48" s="197">
        <v>0</v>
      </c>
      <c r="F48" s="197">
        <v>2498943.66</v>
      </c>
    </row>
    <row r="49" spans="1:6" x14ac:dyDescent="0.25">
      <c r="A49" s="154" t="s">
        <v>667</v>
      </c>
      <c r="B49" s="198">
        <v>6943950</v>
      </c>
      <c r="C49" s="198">
        <v>0</v>
      </c>
      <c r="D49" s="198">
        <v>0</v>
      </c>
      <c r="E49" s="198">
        <v>0</v>
      </c>
      <c r="F49" s="198">
        <v>6943950</v>
      </c>
    </row>
    <row r="50" spans="1:6" x14ac:dyDescent="0.25">
      <c r="A50" s="152" t="s">
        <v>668</v>
      </c>
      <c r="B50" s="197">
        <v>5872433.3399999999</v>
      </c>
      <c r="C50" s="197">
        <v>0</v>
      </c>
      <c r="D50" s="197">
        <v>0</v>
      </c>
      <c r="E50" s="197">
        <v>0</v>
      </c>
      <c r="F50" s="197">
        <v>5872433.3399999999</v>
      </c>
    </row>
    <row r="51" spans="1:6" x14ac:dyDescent="0.25">
      <c r="A51" s="154" t="s">
        <v>669</v>
      </c>
      <c r="B51" s="198">
        <v>268516.34000000003</v>
      </c>
      <c r="C51" s="198">
        <v>0</v>
      </c>
      <c r="D51" s="198">
        <v>0</v>
      </c>
      <c r="E51" s="198">
        <v>0</v>
      </c>
      <c r="F51" s="198">
        <v>268516.34000000003</v>
      </c>
    </row>
    <row r="52" spans="1:6" x14ac:dyDescent="0.25">
      <c r="A52" s="152" t="s">
        <v>672</v>
      </c>
      <c r="B52" s="197">
        <v>0</v>
      </c>
      <c r="C52" s="197">
        <v>0</v>
      </c>
      <c r="D52" s="197">
        <v>0</v>
      </c>
      <c r="E52" s="197">
        <v>1483813.77</v>
      </c>
      <c r="F52" s="197">
        <v>1483813.77</v>
      </c>
    </row>
    <row r="53" spans="1:6" ht="15.75" thickBot="1" x14ac:dyDescent="0.3">
      <c r="A53" s="154" t="s">
        <v>673</v>
      </c>
      <c r="B53" s="198">
        <v>1713209.7400000002</v>
      </c>
      <c r="C53" s="198">
        <v>0</v>
      </c>
      <c r="D53" s="198">
        <v>0</v>
      </c>
      <c r="E53" s="198">
        <v>0</v>
      </c>
      <c r="F53" s="198">
        <v>1713209.7400000002</v>
      </c>
    </row>
    <row r="54" spans="1:6" ht="16.5" thickTop="1" thickBot="1" x14ac:dyDescent="0.3">
      <c r="A54" s="195" t="s">
        <v>696</v>
      </c>
      <c r="B54" s="196">
        <v>13205806.199999999</v>
      </c>
      <c r="C54" s="196">
        <v>0</v>
      </c>
      <c r="D54" s="196">
        <v>0</v>
      </c>
      <c r="E54" s="196">
        <v>0</v>
      </c>
      <c r="F54" s="196">
        <v>13205806.199999999</v>
      </c>
    </row>
    <row r="55" spans="1:6" ht="15.75" thickTop="1" x14ac:dyDescent="0.25">
      <c r="A55" s="152" t="s">
        <v>675</v>
      </c>
      <c r="B55" s="197">
        <v>3435270</v>
      </c>
      <c r="C55" s="197">
        <v>0</v>
      </c>
      <c r="D55" s="197">
        <v>0</v>
      </c>
      <c r="E55" s="197">
        <v>0</v>
      </c>
      <c r="F55" s="197">
        <v>3435270</v>
      </c>
    </row>
    <row r="56" spans="1:6" x14ac:dyDescent="0.25">
      <c r="A56" s="154" t="s">
        <v>667</v>
      </c>
      <c r="B56" s="198">
        <v>6453145</v>
      </c>
      <c r="C56" s="198">
        <v>0</v>
      </c>
      <c r="D56" s="198">
        <v>0</v>
      </c>
      <c r="E56" s="198">
        <v>0</v>
      </c>
      <c r="F56" s="198">
        <v>6453145</v>
      </c>
    </row>
    <row r="57" spans="1:6" ht="15.75" thickBot="1" x14ac:dyDescent="0.3">
      <c r="A57" s="152" t="s">
        <v>669</v>
      </c>
      <c r="B57" s="197">
        <v>3317391.1999999997</v>
      </c>
      <c r="C57" s="197">
        <v>0</v>
      </c>
      <c r="D57" s="197">
        <v>0</v>
      </c>
      <c r="E57" s="197">
        <v>0</v>
      </c>
      <c r="F57" s="197">
        <v>3317391.1999999997</v>
      </c>
    </row>
    <row r="58" spans="1:6" ht="16.5" thickTop="1" thickBot="1" x14ac:dyDescent="0.3">
      <c r="A58" s="195" t="s">
        <v>698</v>
      </c>
      <c r="B58" s="196">
        <v>8615342.6699999999</v>
      </c>
      <c r="C58" s="196">
        <v>1108917.4723199999</v>
      </c>
      <c r="D58" s="196">
        <v>1108917.4723199999</v>
      </c>
      <c r="E58" s="196">
        <v>319440</v>
      </c>
      <c r="F58" s="196">
        <v>10043700.14232</v>
      </c>
    </row>
    <row r="59" spans="1:6" ht="15.75" thickTop="1" x14ac:dyDescent="0.25">
      <c r="A59" s="152" t="s">
        <v>666</v>
      </c>
      <c r="B59" s="197">
        <v>0</v>
      </c>
      <c r="C59" s="197">
        <v>1108917.4723199999</v>
      </c>
      <c r="D59" s="197">
        <v>1108917.4723199999</v>
      </c>
      <c r="E59" s="197">
        <v>0</v>
      </c>
      <c r="F59" s="197">
        <v>1108917.4723199999</v>
      </c>
    </row>
    <row r="60" spans="1:6" x14ac:dyDescent="0.25">
      <c r="A60" s="154" t="s">
        <v>667</v>
      </c>
      <c r="B60" s="198">
        <v>6118625</v>
      </c>
      <c r="C60" s="198">
        <v>0</v>
      </c>
      <c r="D60" s="198">
        <v>0</v>
      </c>
      <c r="E60" s="198">
        <v>0</v>
      </c>
      <c r="F60" s="198">
        <v>6118625</v>
      </c>
    </row>
    <row r="61" spans="1:6" x14ac:dyDescent="0.25">
      <c r="A61" s="152" t="s">
        <v>668</v>
      </c>
      <c r="B61" s="197">
        <v>2412590.52</v>
      </c>
      <c r="C61" s="197">
        <v>0</v>
      </c>
      <c r="D61" s="197">
        <v>0</v>
      </c>
      <c r="E61" s="197">
        <v>0</v>
      </c>
      <c r="F61" s="197">
        <v>2412590.52</v>
      </c>
    </row>
    <row r="62" spans="1:6" x14ac:dyDescent="0.25">
      <c r="A62" s="154" t="s">
        <v>672</v>
      </c>
      <c r="B62" s="198">
        <v>0</v>
      </c>
      <c r="C62" s="198">
        <v>0</v>
      </c>
      <c r="D62" s="198">
        <v>0</v>
      </c>
      <c r="E62" s="198">
        <v>319440</v>
      </c>
      <c r="F62" s="198">
        <v>319440</v>
      </c>
    </row>
    <row r="63" spans="1:6" ht="15.75" thickBot="1" x14ac:dyDescent="0.3">
      <c r="A63" s="152" t="s">
        <v>673</v>
      </c>
      <c r="B63" s="197">
        <v>84127.15</v>
      </c>
      <c r="C63" s="197">
        <v>0</v>
      </c>
      <c r="D63" s="197">
        <v>0</v>
      </c>
      <c r="E63" s="197">
        <v>0</v>
      </c>
      <c r="F63" s="197">
        <v>84127.15</v>
      </c>
    </row>
    <row r="64" spans="1:6" ht="16.5" thickTop="1" thickBot="1" x14ac:dyDescent="0.3">
      <c r="A64" s="195" t="s">
        <v>703</v>
      </c>
      <c r="B64" s="196">
        <v>7525760.2700000005</v>
      </c>
      <c r="C64" s="196">
        <v>2105619.9155999999</v>
      </c>
      <c r="D64" s="196">
        <v>2105619.9155999999</v>
      </c>
      <c r="E64" s="196">
        <v>56509.22</v>
      </c>
      <c r="F64" s="196">
        <v>9687889.4056000002</v>
      </c>
    </row>
    <row r="65" spans="1:6" ht="15.75" thickTop="1" x14ac:dyDescent="0.25">
      <c r="A65" s="152" t="s">
        <v>666</v>
      </c>
      <c r="B65" s="197">
        <v>0</v>
      </c>
      <c r="C65" s="197">
        <v>2105619.9155999999</v>
      </c>
      <c r="D65" s="197">
        <v>2105619.9155999999</v>
      </c>
      <c r="E65" s="197">
        <v>0</v>
      </c>
      <c r="F65" s="197">
        <v>2105619.9155999999</v>
      </c>
    </row>
    <row r="66" spans="1:6" x14ac:dyDescent="0.25">
      <c r="A66" s="154" t="s">
        <v>667</v>
      </c>
      <c r="B66" s="198">
        <v>6342935</v>
      </c>
      <c r="C66" s="198">
        <v>0</v>
      </c>
      <c r="D66" s="198">
        <v>0</v>
      </c>
      <c r="E66" s="198">
        <v>0</v>
      </c>
      <c r="F66" s="198">
        <v>6342935</v>
      </c>
    </row>
    <row r="67" spans="1:6" x14ac:dyDescent="0.25">
      <c r="A67" s="152" t="s">
        <v>668</v>
      </c>
      <c r="B67" s="197">
        <v>326253.23</v>
      </c>
      <c r="C67" s="197">
        <v>0</v>
      </c>
      <c r="D67" s="197">
        <v>0</v>
      </c>
      <c r="E67" s="197">
        <v>0</v>
      </c>
      <c r="F67" s="197">
        <v>326253.23</v>
      </c>
    </row>
    <row r="68" spans="1:6" x14ac:dyDescent="0.25">
      <c r="A68" s="154" t="s">
        <v>672</v>
      </c>
      <c r="B68" s="198">
        <v>0</v>
      </c>
      <c r="C68" s="198">
        <v>0</v>
      </c>
      <c r="D68" s="198">
        <v>0</v>
      </c>
      <c r="E68" s="198">
        <v>56509.22</v>
      </c>
      <c r="F68" s="198">
        <v>56509.22</v>
      </c>
    </row>
    <row r="69" spans="1:6" ht="15.75" thickBot="1" x14ac:dyDescent="0.3">
      <c r="A69" s="152" t="s">
        <v>673</v>
      </c>
      <c r="B69" s="197">
        <v>856572.03999999992</v>
      </c>
      <c r="C69" s="197">
        <v>0</v>
      </c>
      <c r="D69" s="197">
        <v>0</v>
      </c>
      <c r="E69" s="197">
        <v>0</v>
      </c>
      <c r="F69" s="197">
        <v>856572.03999999992</v>
      </c>
    </row>
    <row r="70" spans="1:6" ht="16.5" thickTop="1" thickBot="1" x14ac:dyDescent="0.3">
      <c r="A70" s="195" t="s">
        <v>709</v>
      </c>
      <c r="B70" s="196">
        <v>8167103.6600000001</v>
      </c>
      <c r="C70" s="196">
        <v>1057130.56</v>
      </c>
      <c r="D70" s="196">
        <v>1057130.56</v>
      </c>
      <c r="E70" s="196">
        <v>0</v>
      </c>
      <c r="F70" s="196">
        <v>9224234.2199999988</v>
      </c>
    </row>
    <row r="71" spans="1:6" ht="15.75" thickTop="1" x14ac:dyDescent="0.25">
      <c r="A71" s="152" t="s">
        <v>666</v>
      </c>
      <c r="B71" s="197">
        <v>0</v>
      </c>
      <c r="C71" s="197">
        <v>1057130.56</v>
      </c>
      <c r="D71" s="197">
        <v>1057130.56</v>
      </c>
      <c r="E71" s="197">
        <v>0</v>
      </c>
      <c r="F71" s="197">
        <v>1057130.56</v>
      </c>
    </row>
    <row r="72" spans="1:6" x14ac:dyDescent="0.25">
      <c r="A72" s="154" t="s">
        <v>667</v>
      </c>
      <c r="B72" s="198">
        <v>3596562.54</v>
      </c>
      <c r="C72" s="198">
        <v>0</v>
      </c>
      <c r="D72" s="198">
        <v>0</v>
      </c>
      <c r="E72" s="198">
        <v>0</v>
      </c>
      <c r="F72" s="198">
        <v>3596562.54</v>
      </c>
    </row>
    <row r="73" spans="1:6" x14ac:dyDescent="0.25">
      <c r="A73" s="152" t="s">
        <v>668</v>
      </c>
      <c r="B73" s="197">
        <v>33480</v>
      </c>
      <c r="C73" s="197">
        <v>0</v>
      </c>
      <c r="D73" s="197">
        <v>0</v>
      </c>
      <c r="E73" s="197">
        <v>0</v>
      </c>
      <c r="F73" s="197">
        <v>33480</v>
      </c>
    </row>
    <row r="74" spans="1:6" ht="15.75" thickBot="1" x14ac:dyDescent="0.3">
      <c r="A74" s="154" t="s">
        <v>669</v>
      </c>
      <c r="B74" s="198">
        <v>4537061.12</v>
      </c>
      <c r="C74" s="198">
        <v>0</v>
      </c>
      <c r="D74" s="198">
        <v>0</v>
      </c>
      <c r="E74" s="198">
        <v>0</v>
      </c>
      <c r="F74" s="198">
        <v>4537061.12</v>
      </c>
    </row>
    <row r="75" spans="1:6" ht="16.5" thickTop="1" thickBot="1" x14ac:dyDescent="0.3">
      <c r="A75" s="195" t="s">
        <v>705</v>
      </c>
      <c r="B75" s="196">
        <v>5758624.6500000004</v>
      </c>
      <c r="C75" s="196">
        <v>120924.4</v>
      </c>
      <c r="D75" s="196">
        <v>120924.4</v>
      </c>
      <c r="E75" s="196">
        <v>0</v>
      </c>
      <c r="F75" s="196">
        <v>5879549.0500000007</v>
      </c>
    </row>
    <row r="76" spans="1:6" ht="15.75" thickTop="1" x14ac:dyDescent="0.25">
      <c r="A76" s="152" t="s">
        <v>666</v>
      </c>
      <c r="B76" s="197">
        <v>0</v>
      </c>
      <c r="C76" s="197">
        <v>120924.4</v>
      </c>
      <c r="D76" s="197">
        <v>120924.4</v>
      </c>
      <c r="E76" s="197">
        <v>0</v>
      </c>
      <c r="F76" s="197">
        <v>120924.4</v>
      </c>
    </row>
    <row r="77" spans="1:6" ht="15.75" thickBot="1" x14ac:dyDescent="0.3">
      <c r="A77" s="154" t="s">
        <v>667</v>
      </c>
      <c r="B77" s="198">
        <v>5758624.6500000004</v>
      </c>
      <c r="C77" s="198">
        <v>0</v>
      </c>
      <c r="D77" s="198">
        <v>0</v>
      </c>
      <c r="E77" s="198">
        <v>0</v>
      </c>
      <c r="F77" s="198">
        <v>5758624.6500000004</v>
      </c>
    </row>
    <row r="78" spans="1:6" ht="16.5" thickTop="1" thickBot="1" x14ac:dyDescent="0.3">
      <c r="A78" s="195" t="s">
        <v>706</v>
      </c>
      <c r="B78" s="196">
        <v>5870670</v>
      </c>
      <c r="C78" s="196">
        <v>120924.4</v>
      </c>
      <c r="D78" s="196">
        <v>120924.4</v>
      </c>
      <c r="E78" s="196">
        <v>0</v>
      </c>
      <c r="F78" s="196">
        <v>5991594.4000000004</v>
      </c>
    </row>
    <row r="79" spans="1:6" ht="15.75" thickTop="1" x14ac:dyDescent="0.25">
      <c r="A79" s="152" t="s">
        <v>666</v>
      </c>
      <c r="B79" s="197">
        <v>0</v>
      </c>
      <c r="C79" s="197">
        <v>120924.4</v>
      </c>
      <c r="D79" s="197">
        <v>120924.4</v>
      </c>
      <c r="E79" s="197">
        <v>0</v>
      </c>
      <c r="F79" s="197">
        <v>120924.4</v>
      </c>
    </row>
    <row r="80" spans="1:6" ht="15.75" thickBot="1" x14ac:dyDescent="0.3">
      <c r="A80" s="154" t="s">
        <v>667</v>
      </c>
      <c r="B80" s="198">
        <v>5870670</v>
      </c>
      <c r="C80" s="198">
        <v>0</v>
      </c>
      <c r="D80" s="198">
        <v>0</v>
      </c>
      <c r="E80" s="198">
        <v>0</v>
      </c>
      <c r="F80" s="198">
        <v>5870670</v>
      </c>
    </row>
    <row r="81" spans="1:6" ht="16.5" thickTop="1" thickBot="1" x14ac:dyDescent="0.3">
      <c r="A81" s="195" t="s">
        <v>695</v>
      </c>
      <c r="B81" s="196">
        <v>5870670</v>
      </c>
      <c r="C81" s="196">
        <v>120924.4</v>
      </c>
      <c r="D81" s="196">
        <v>120924.4</v>
      </c>
      <c r="E81" s="196">
        <v>0</v>
      </c>
      <c r="F81" s="196">
        <v>5991594.4000000004</v>
      </c>
    </row>
    <row r="82" spans="1:6" ht="15.75" thickTop="1" x14ac:dyDescent="0.25">
      <c r="A82" s="152" t="s">
        <v>666</v>
      </c>
      <c r="B82" s="197">
        <v>0</v>
      </c>
      <c r="C82" s="197">
        <v>120924.4</v>
      </c>
      <c r="D82" s="197">
        <v>120924.4</v>
      </c>
      <c r="E82" s="197">
        <v>0</v>
      </c>
      <c r="F82" s="197">
        <v>120924.4</v>
      </c>
    </row>
    <row r="83" spans="1:6" ht="15.75" thickBot="1" x14ac:dyDescent="0.3">
      <c r="A83" s="154" t="s">
        <v>667</v>
      </c>
      <c r="B83" s="198">
        <v>5870670</v>
      </c>
      <c r="C83" s="198">
        <v>0</v>
      </c>
      <c r="D83" s="198">
        <v>0</v>
      </c>
      <c r="E83" s="198">
        <v>0</v>
      </c>
      <c r="F83" s="198">
        <v>5870670</v>
      </c>
    </row>
    <row r="84" spans="1:6" ht="16.5" thickTop="1" thickBot="1" x14ac:dyDescent="0.3">
      <c r="A84" s="195" t="s">
        <v>710</v>
      </c>
      <c r="B84" s="196">
        <v>4180748.6700000004</v>
      </c>
      <c r="C84" s="196">
        <v>616834.77</v>
      </c>
      <c r="D84" s="196">
        <v>616834.77</v>
      </c>
      <c r="E84" s="196">
        <v>0</v>
      </c>
      <c r="F84" s="196">
        <v>4797583.4400000004</v>
      </c>
    </row>
    <row r="85" spans="1:6" ht="15.75" thickTop="1" x14ac:dyDescent="0.25">
      <c r="A85" s="152" t="s">
        <v>666</v>
      </c>
      <c r="B85" s="197">
        <v>0</v>
      </c>
      <c r="C85" s="197">
        <v>616834.77</v>
      </c>
      <c r="D85" s="197">
        <v>616834.77</v>
      </c>
      <c r="E85" s="197">
        <v>0</v>
      </c>
      <c r="F85" s="197">
        <v>616834.77</v>
      </c>
    </row>
    <row r="86" spans="1:6" x14ac:dyDescent="0.25">
      <c r="A86" s="154" t="s">
        <v>667</v>
      </c>
      <c r="B86" s="198">
        <v>1349409.09</v>
      </c>
      <c r="C86" s="198">
        <v>0</v>
      </c>
      <c r="D86" s="198">
        <v>0</v>
      </c>
      <c r="E86" s="198">
        <v>0</v>
      </c>
      <c r="F86" s="198">
        <v>1349409.09</v>
      </c>
    </row>
    <row r="87" spans="1:6" x14ac:dyDescent="0.25">
      <c r="A87" s="152" t="s">
        <v>668</v>
      </c>
      <c r="B87" s="197">
        <v>324748.26</v>
      </c>
      <c r="C87" s="197">
        <v>0</v>
      </c>
      <c r="D87" s="197">
        <v>0</v>
      </c>
      <c r="E87" s="197">
        <v>0</v>
      </c>
      <c r="F87" s="197">
        <v>324748.26</v>
      </c>
    </row>
    <row r="88" spans="1:6" ht="15.75" thickBot="1" x14ac:dyDescent="0.3">
      <c r="A88" s="154" t="s">
        <v>669</v>
      </c>
      <c r="B88" s="198">
        <v>2506591.3200000003</v>
      </c>
      <c r="C88" s="198">
        <v>0</v>
      </c>
      <c r="D88" s="198">
        <v>0</v>
      </c>
      <c r="E88" s="198">
        <v>0</v>
      </c>
      <c r="F88" s="198">
        <v>2506591.3200000003</v>
      </c>
    </row>
    <row r="89" spans="1:6" ht="16.5" thickTop="1" thickBot="1" x14ac:dyDescent="0.3">
      <c r="A89" s="195" t="s">
        <v>693</v>
      </c>
      <c r="B89" s="196">
        <v>1924552.0499999998</v>
      </c>
      <c r="C89" s="196">
        <v>1388244.03</v>
      </c>
      <c r="D89" s="196">
        <v>1388244.03</v>
      </c>
      <c r="E89" s="196">
        <v>0</v>
      </c>
      <c r="F89" s="196">
        <v>3312796.08</v>
      </c>
    </row>
    <row r="90" spans="1:6" ht="15.75" thickTop="1" x14ac:dyDescent="0.25">
      <c r="A90" s="152" t="s">
        <v>666</v>
      </c>
      <c r="B90" s="197">
        <v>0</v>
      </c>
      <c r="C90" s="197">
        <v>1388244.03</v>
      </c>
      <c r="D90" s="197">
        <v>1388244.03</v>
      </c>
      <c r="E90" s="197">
        <v>0</v>
      </c>
      <c r="F90" s="197">
        <v>1388244.03</v>
      </c>
    </row>
    <row r="91" spans="1:6" x14ac:dyDescent="0.25">
      <c r="A91" s="154" t="s">
        <v>675</v>
      </c>
      <c r="B91" s="198">
        <v>592475</v>
      </c>
      <c r="C91" s="198">
        <v>0</v>
      </c>
      <c r="D91" s="198">
        <v>0</v>
      </c>
      <c r="E91" s="198">
        <v>0</v>
      </c>
      <c r="F91" s="198">
        <v>592475</v>
      </c>
    </row>
    <row r="92" spans="1:6" ht="15.75" thickBot="1" x14ac:dyDescent="0.3">
      <c r="A92" s="152" t="s">
        <v>669</v>
      </c>
      <c r="B92" s="197">
        <v>1332077.0499999998</v>
      </c>
      <c r="C92" s="197">
        <v>0</v>
      </c>
      <c r="D92" s="197">
        <v>0</v>
      </c>
      <c r="E92" s="197">
        <v>0</v>
      </c>
      <c r="F92" s="197">
        <v>1332077.0499999998</v>
      </c>
    </row>
    <row r="93" spans="1:6" ht="16.5" thickTop="1" thickBot="1" x14ac:dyDescent="0.3">
      <c r="A93" s="195" t="s">
        <v>708</v>
      </c>
      <c r="B93" s="196">
        <v>0</v>
      </c>
      <c r="C93" s="196">
        <v>714442.78560000006</v>
      </c>
      <c r="D93" s="196">
        <v>714442.78560000006</v>
      </c>
      <c r="E93" s="196">
        <v>338400</v>
      </c>
      <c r="F93" s="196">
        <v>1052842.7856000001</v>
      </c>
    </row>
    <row r="94" spans="1:6" ht="15.75" thickTop="1" x14ac:dyDescent="0.25">
      <c r="A94" s="152" t="s">
        <v>666</v>
      </c>
      <c r="B94" s="197">
        <v>0</v>
      </c>
      <c r="C94" s="197">
        <v>714442.78560000006</v>
      </c>
      <c r="D94" s="197">
        <v>714442.78560000006</v>
      </c>
      <c r="E94" s="197">
        <v>0</v>
      </c>
      <c r="F94" s="197">
        <v>714442.78560000006</v>
      </c>
    </row>
    <row r="95" spans="1:6" ht="15.75" thickBot="1" x14ac:dyDescent="0.3">
      <c r="A95" s="154" t="s">
        <v>672</v>
      </c>
      <c r="B95" s="198">
        <v>0</v>
      </c>
      <c r="C95" s="198">
        <v>0</v>
      </c>
      <c r="D95" s="198">
        <v>0</v>
      </c>
      <c r="E95" s="198">
        <v>338400</v>
      </c>
      <c r="F95" s="198">
        <v>338400</v>
      </c>
    </row>
    <row r="96" spans="1:6" ht="16.5" thickTop="1" thickBot="1" x14ac:dyDescent="0.3">
      <c r="A96" s="195" t="s">
        <v>702</v>
      </c>
      <c r="B96" s="196">
        <v>203818.5</v>
      </c>
      <c r="C96" s="196">
        <v>693162.20063999994</v>
      </c>
      <c r="D96" s="196">
        <v>693162.20063999994</v>
      </c>
      <c r="E96" s="196">
        <v>0</v>
      </c>
      <c r="F96" s="196">
        <v>896980.70063999994</v>
      </c>
    </row>
    <row r="97" spans="1:6" ht="15.75" thickTop="1" x14ac:dyDescent="0.25">
      <c r="A97" s="152" t="s">
        <v>666</v>
      </c>
      <c r="B97" s="197">
        <v>0</v>
      </c>
      <c r="C97" s="197">
        <v>693162.20063999994</v>
      </c>
      <c r="D97" s="197">
        <v>693162.20063999994</v>
      </c>
      <c r="E97" s="197">
        <v>0</v>
      </c>
      <c r="F97" s="197">
        <v>693162.20063999994</v>
      </c>
    </row>
    <row r="98" spans="1:6" ht="15.75" thickBot="1" x14ac:dyDescent="0.3">
      <c r="A98" s="154" t="s">
        <v>668</v>
      </c>
      <c r="B98" s="198">
        <v>203818.5</v>
      </c>
      <c r="C98" s="198">
        <v>0</v>
      </c>
      <c r="D98" s="198">
        <v>0</v>
      </c>
      <c r="E98" s="198">
        <v>0</v>
      </c>
      <c r="F98" s="198">
        <v>203818.5</v>
      </c>
    </row>
    <row r="99" spans="1:6" ht="16.5" thickTop="1" thickBot="1" x14ac:dyDescent="0.3">
      <c r="A99" s="195" t="s">
        <v>711</v>
      </c>
      <c r="B99" s="196">
        <v>60143247.25444942</v>
      </c>
      <c r="C99" s="196">
        <v>23916280.813620001</v>
      </c>
      <c r="D99" s="196">
        <v>23916280.813620001</v>
      </c>
      <c r="E99" s="196">
        <v>539166</v>
      </c>
      <c r="F99" s="196">
        <v>84598694.068069398</v>
      </c>
    </row>
    <row r="100" spans="1:6" ht="15.75" thickTop="1" x14ac:dyDescent="0.25">
      <c r="A100" s="152" t="s">
        <v>680</v>
      </c>
      <c r="B100" s="197">
        <v>1005253</v>
      </c>
      <c r="C100" s="197">
        <v>0</v>
      </c>
      <c r="D100" s="197">
        <v>0</v>
      </c>
      <c r="E100" s="197">
        <v>0</v>
      </c>
      <c r="F100" s="197">
        <v>1005253</v>
      </c>
    </row>
    <row r="101" spans="1:6" x14ac:dyDescent="0.25">
      <c r="A101" s="154" t="s">
        <v>666</v>
      </c>
      <c r="B101" s="198">
        <v>0</v>
      </c>
      <c r="C101" s="198">
        <v>23916280.813620001</v>
      </c>
      <c r="D101" s="198">
        <v>23916280.813620001</v>
      </c>
      <c r="E101" s="198">
        <v>0</v>
      </c>
      <c r="F101" s="198">
        <v>23916280.813620001</v>
      </c>
    </row>
    <row r="102" spans="1:6" x14ac:dyDescent="0.25">
      <c r="A102" s="152" t="s">
        <v>675</v>
      </c>
      <c r="B102" s="197">
        <v>4084356.7285899995</v>
      </c>
      <c r="C102" s="197">
        <v>0</v>
      </c>
      <c r="D102" s="197">
        <v>0</v>
      </c>
      <c r="E102" s="197">
        <v>0</v>
      </c>
      <c r="F102" s="197">
        <v>4084356.7285899995</v>
      </c>
    </row>
    <row r="103" spans="1:6" x14ac:dyDescent="0.25">
      <c r="A103" s="154" t="s">
        <v>667</v>
      </c>
      <c r="B103" s="198">
        <v>40309973.273680016</v>
      </c>
      <c r="C103" s="198">
        <v>0</v>
      </c>
      <c r="D103" s="198">
        <v>0</v>
      </c>
      <c r="E103" s="198">
        <v>0</v>
      </c>
      <c r="F103" s="198">
        <v>40309973.273680016</v>
      </c>
    </row>
    <row r="104" spans="1:6" x14ac:dyDescent="0.25">
      <c r="A104" s="152" t="s">
        <v>668</v>
      </c>
      <c r="B104" s="197">
        <v>3177460.0999999992</v>
      </c>
      <c r="C104" s="197">
        <v>0</v>
      </c>
      <c r="D104" s="197">
        <v>0</v>
      </c>
      <c r="E104" s="197">
        <v>0</v>
      </c>
      <c r="F104" s="197">
        <v>3177460.0999999992</v>
      </c>
    </row>
    <row r="105" spans="1:6" x14ac:dyDescent="0.25">
      <c r="A105" s="154" t="s">
        <v>685</v>
      </c>
      <c r="B105" s="198">
        <v>25625</v>
      </c>
      <c r="C105" s="198">
        <v>0</v>
      </c>
      <c r="D105" s="198">
        <v>0</v>
      </c>
      <c r="E105" s="198">
        <v>0</v>
      </c>
      <c r="F105" s="198">
        <v>25625</v>
      </c>
    </row>
    <row r="106" spans="1:6" x14ac:dyDescent="0.25">
      <c r="A106" s="152" t="s">
        <v>669</v>
      </c>
      <c r="B106" s="197">
        <v>10257770.8895794</v>
      </c>
      <c r="C106" s="197">
        <v>0</v>
      </c>
      <c r="D106" s="197">
        <v>0</v>
      </c>
      <c r="E106" s="197">
        <v>0</v>
      </c>
      <c r="F106" s="197">
        <v>10257770.8895794</v>
      </c>
    </row>
    <row r="107" spans="1:6" x14ac:dyDescent="0.25">
      <c r="A107" s="154" t="s">
        <v>672</v>
      </c>
      <c r="B107" s="198">
        <v>0</v>
      </c>
      <c r="C107" s="198">
        <v>0</v>
      </c>
      <c r="D107" s="198">
        <v>0</v>
      </c>
      <c r="E107" s="198">
        <v>539166</v>
      </c>
      <c r="F107" s="198">
        <v>539166</v>
      </c>
    </row>
    <row r="108" spans="1:6" x14ac:dyDescent="0.25">
      <c r="A108" s="152" t="s">
        <v>673</v>
      </c>
      <c r="B108" s="197">
        <v>835833.77</v>
      </c>
      <c r="C108" s="197">
        <v>0</v>
      </c>
      <c r="D108" s="197">
        <v>0</v>
      </c>
      <c r="E108" s="197">
        <v>0</v>
      </c>
      <c r="F108" s="197">
        <v>835833.77</v>
      </c>
    </row>
    <row r="109" spans="1:6" ht="15.75" thickBot="1" x14ac:dyDescent="0.3">
      <c r="A109" s="154" t="s">
        <v>686</v>
      </c>
      <c r="B109" s="198">
        <v>446974.4926</v>
      </c>
      <c r="C109" s="198">
        <v>0</v>
      </c>
      <c r="D109" s="198">
        <v>0</v>
      </c>
      <c r="E109" s="198">
        <v>0</v>
      </c>
      <c r="F109" s="198">
        <v>446974.4926</v>
      </c>
    </row>
    <row r="110" spans="1:6" ht="16.5" thickTop="1" thickBot="1" x14ac:dyDescent="0.3">
      <c r="A110" s="156" t="s">
        <v>70</v>
      </c>
      <c r="B110" s="199">
        <v>593922130.83210945</v>
      </c>
      <c r="C110" s="199">
        <v>49207581.69098001</v>
      </c>
      <c r="D110" s="199">
        <v>49207581.69098001</v>
      </c>
      <c r="E110" s="199">
        <v>5228527.9081800003</v>
      </c>
      <c r="F110" s="199">
        <f>+F99+F96+F93+F89+F84+F81+F78+F75+F70+F64+F58+F54+F47+F44+F39+F32+F24+F15+F7</f>
        <v>648878451.51308942</v>
      </c>
    </row>
    <row r="111" spans="1:6" ht="15.75" thickTop="1" x14ac:dyDescent="0.25"/>
    <row r="112" spans="1:6" ht="16.5" x14ac:dyDescent="0.25">
      <c r="A112" s="161">
        <v>2023</v>
      </c>
    </row>
    <row r="113" spans="1:6" x14ac:dyDescent="0.25">
      <c r="F113" s="162" t="s">
        <v>25</v>
      </c>
    </row>
    <row r="114" spans="1:6" ht="30.75" thickBot="1" x14ac:dyDescent="0.3">
      <c r="A114" s="149" t="s">
        <v>692</v>
      </c>
      <c r="B114" s="193" t="s">
        <v>663</v>
      </c>
      <c r="C114" s="193" t="s">
        <v>615</v>
      </c>
      <c r="D114" s="193" t="s">
        <v>712</v>
      </c>
      <c r="E114" s="194" t="s">
        <v>664</v>
      </c>
      <c r="F114" s="193" t="s">
        <v>33</v>
      </c>
    </row>
    <row r="115" spans="1:6" ht="15.75" thickTop="1" x14ac:dyDescent="0.25">
      <c r="A115" s="166" t="s">
        <v>707</v>
      </c>
      <c r="B115" s="200">
        <v>185518737.66999999</v>
      </c>
      <c r="C115" s="200">
        <v>4799369.9000000004</v>
      </c>
      <c r="D115" s="200">
        <v>0</v>
      </c>
      <c r="E115" s="200">
        <v>0</v>
      </c>
      <c r="F115" s="200">
        <v>190318107.56999999</v>
      </c>
    </row>
    <row r="116" spans="1:6" x14ac:dyDescent="0.25">
      <c r="A116" s="152" t="s">
        <v>669</v>
      </c>
      <c r="B116" s="197">
        <v>137180518.65000001</v>
      </c>
      <c r="C116" s="197">
        <v>0</v>
      </c>
      <c r="D116" s="197">
        <v>0</v>
      </c>
      <c r="E116" s="197">
        <v>0</v>
      </c>
      <c r="F116" s="197">
        <v>137180518.65000001</v>
      </c>
    </row>
    <row r="117" spans="1:6" x14ac:dyDescent="0.25">
      <c r="A117" s="154" t="s">
        <v>668</v>
      </c>
      <c r="B117" s="198">
        <v>34726329.049999997</v>
      </c>
      <c r="C117" s="198">
        <v>0</v>
      </c>
      <c r="D117" s="198">
        <v>0</v>
      </c>
      <c r="E117" s="198">
        <v>0</v>
      </c>
      <c r="F117" s="198">
        <v>34726329.049999997</v>
      </c>
    </row>
    <row r="118" spans="1:6" x14ac:dyDescent="0.25">
      <c r="A118" s="152" t="s">
        <v>667</v>
      </c>
      <c r="B118" s="197">
        <v>10526700</v>
      </c>
      <c r="C118" s="197">
        <v>0</v>
      </c>
      <c r="D118" s="197">
        <v>0</v>
      </c>
      <c r="E118" s="197">
        <v>0</v>
      </c>
      <c r="F118" s="197">
        <v>10526700</v>
      </c>
    </row>
    <row r="119" spans="1:6" x14ac:dyDescent="0.25">
      <c r="A119" s="154" t="s">
        <v>666</v>
      </c>
      <c r="B119" s="198">
        <v>0</v>
      </c>
      <c r="C119" s="198">
        <v>4799369.9000000004</v>
      </c>
      <c r="D119" s="198">
        <v>0</v>
      </c>
      <c r="E119" s="198">
        <v>0</v>
      </c>
      <c r="F119" s="198">
        <v>4799369.9000000004</v>
      </c>
    </row>
    <row r="120" spans="1:6" x14ac:dyDescent="0.25">
      <c r="A120" s="152" t="s">
        <v>673</v>
      </c>
      <c r="B120" s="197">
        <v>1554287.51</v>
      </c>
      <c r="C120" s="197">
        <v>0</v>
      </c>
      <c r="D120" s="197">
        <v>0</v>
      </c>
      <c r="E120" s="197">
        <v>0</v>
      </c>
      <c r="F120" s="197">
        <v>1554287.51</v>
      </c>
    </row>
    <row r="121" spans="1:6" x14ac:dyDescent="0.25">
      <c r="A121" s="154" t="s">
        <v>675</v>
      </c>
      <c r="B121" s="198">
        <v>1510902.4600000002</v>
      </c>
      <c r="C121" s="198">
        <v>0</v>
      </c>
      <c r="D121" s="198">
        <v>0</v>
      </c>
      <c r="E121" s="198">
        <v>0</v>
      </c>
      <c r="F121" s="198">
        <v>1510902.4600000002</v>
      </c>
    </row>
    <row r="122" spans="1:6" x14ac:dyDescent="0.25">
      <c r="A122" s="152" t="s">
        <v>680</v>
      </c>
      <c r="B122" s="197">
        <v>20000</v>
      </c>
      <c r="C122" s="197">
        <v>0</v>
      </c>
      <c r="D122" s="197">
        <v>0</v>
      </c>
      <c r="E122" s="197">
        <v>0</v>
      </c>
      <c r="F122" s="197">
        <v>20000</v>
      </c>
    </row>
    <row r="123" spans="1:6" x14ac:dyDescent="0.25">
      <c r="A123" s="166" t="s">
        <v>694</v>
      </c>
      <c r="B123" s="200">
        <v>164561014.45000002</v>
      </c>
      <c r="C123" s="200">
        <v>0</v>
      </c>
      <c r="D123" s="200">
        <v>0</v>
      </c>
      <c r="E123" s="200">
        <v>1168825.92</v>
      </c>
      <c r="F123" s="200">
        <v>165729840.37</v>
      </c>
    </row>
    <row r="124" spans="1:6" x14ac:dyDescent="0.25">
      <c r="A124" s="152" t="s">
        <v>669</v>
      </c>
      <c r="B124" s="197">
        <v>80630085.900000006</v>
      </c>
      <c r="C124" s="197">
        <v>0</v>
      </c>
      <c r="D124" s="197">
        <v>0</v>
      </c>
      <c r="E124" s="197">
        <v>0</v>
      </c>
      <c r="F124" s="197">
        <v>80630085.900000006</v>
      </c>
    </row>
    <row r="125" spans="1:6" x14ac:dyDescent="0.25">
      <c r="A125" s="154" t="s">
        <v>668</v>
      </c>
      <c r="B125" s="198">
        <v>42609377.289999999</v>
      </c>
      <c r="C125" s="198">
        <v>0</v>
      </c>
      <c r="D125" s="198">
        <v>0</v>
      </c>
      <c r="E125" s="198">
        <v>0</v>
      </c>
      <c r="F125" s="198">
        <v>42609377.289999999</v>
      </c>
    </row>
    <row r="126" spans="1:6" x14ac:dyDescent="0.25">
      <c r="A126" s="152" t="s">
        <v>673</v>
      </c>
      <c r="B126" s="197">
        <v>14959791.09</v>
      </c>
      <c r="C126" s="197">
        <v>0</v>
      </c>
      <c r="D126" s="197">
        <v>0</v>
      </c>
      <c r="E126" s="197">
        <v>0</v>
      </c>
      <c r="F126" s="197">
        <v>14959791.09</v>
      </c>
    </row>
    <row r="127" spans="1:6" x14ac:dyDescent="0.25">
      <c r="A127" s="154" t="s">
        <v>675</v>
      </c>
      <c r="B127" s="198">
        <v>11353894.999999998</v>
      </c>
      <c r="C127" s="198">
        <v>0</v>
      </c>
      <c r="D127" s="198">
        <v>0</v>
      </c>
      <c r="E127" s="198">
        <v>0</v>
      </c>
      <c r="F127" s="198">
        <v>11353894.999999998</v>
      </c>
    </row>
    <row r="128" spans="1:6" x14ac:dyDescent="0.25">
      <c r="A128" s="152" t="s">
        <v>680</v>
      </c>
      <c r="B128" s="197">
        <v>9284689.4000000004</v>
      </c>
      <c r="C128" s="197">
        <v>0</v>
      </c>
      <c r="D128" s="197">
        <v>0</v>
      </c>
      <c r="E128" s="197">
        <v>0</v>
      </c>
      <c r="F128" s="197">
        <v>9284689.4000000004</v>
      </c>
    </row>
    <row r="129" spans="1:6" x14ac:dyDescent="0.25">
      <c r="A129" s="154" t="s">
        <v>667</v>
      </c>
      <c r="B129" s="198">
        <v>5723175.7699999996</v>
      </c>
      <c r="C129" s="198">
        <v>0</v>
      </c>
      <c r="D129" s="198">
        <v>0</v>
      </c>
      <c r="E129" s="198">
        <v>0</v>
      </c>
      <c r="F129" s="198">
        <v>5723175.7699999996</v>
      </c>
    </row>
    <row r="130" spans="1:6" x14ac:dyDescent="0.25">
      <c r="A130" s="152" t="s">
        <v>318</v>
      </c>
      <c r="B130" s="197">
        <v>0</v>
      </c>
      <c r="C130" s="197">
        <v>0</v>
      </c>
      <c r="D130" s="197">
        <v>0</v>
      </c>
      <c r="E130" s="197">
        <v>1168825.92</v>
      </c>
      <c r="F130" s="197">
        <v>1168825.92</v>
      </c>
    </row>
    <row r="131" spans="1:6" x14ac:dyDescent="0.25">
      <c r="A131" s="166" t="s">
        <v>697</v>
      </c>
      <c r="B131" s="200">
        <v>156774610.76000002</v>
      </c>
      <c r="C131" s="200">
        <v>3079867.94</v>
      </c>
      <c r="D131" s="200">
        <v>0</v>
      </c>
      <c r="E131" s="200">
        <v>0</v>
      </c>
      <c r="F131" s="200">
        <v>159854478.70000002</v>
      </c>
    </row>
    <row r="132" spans="1:6" x14ac:dyDescent="0.25">
      <c r="A132" s="152" t="s">
        <v>669</v>
      </c>
      <c r="B132" s="197">
        <v>144906714.57000002</v>
      </c>
      <c r="C132" s="197">
        <v>0</v>
      </c>
      <c r="D132" s="197">
        <v>0</v>
      </c>
      <c r="E132" s="197">
        <v>0</v>
      </c>
      <c r="F132" s="197">
        <v>144906714.57000002</v>
      </c>
    </row>
    <row r="133" spans="1:6" x14ac:dyDescent="0.25">
      <c r="A133" s="154" t="s">
        <v>667</v>
      </c>
      <c r="B133" s="198">
        <v>9654900</v>
      </c>
      <c r="C133" s="198">
        <v>0</v>
      </c>
      <c r="D133" s="198">
        <v>0</v>
      </c>
      <c r="E133" s="198">
        <v>0</v>
      </c>
      <c r="F133" s="198">
        <v>9654900</v>
      </c>
    </row>
    <row r="134" spans="1:6" x14ac:dyDescent="0.25">
      <c r="A134" s="152" t="s">
        <v>666</v>
      </c>
      <c r="B134" s="197">
        <v>0</v>
      </c>
      <c r="C134" s="197">
        <v>3079867.94</v>
      </c>
      <c r="D134" s="197">
        <v>0</v>
      </c>
      <c r="E134" s="197">
        <v>0</v>
      </c>
      <c r="F134" s="197">
        <v>3079867.94</v>
      </c>
    </row>
    <row r="135" spans="1:6" x14ac:dyDescent="0.25">
      <c r="A135" s="154" t="s">
        <v>668</v>
      </c>
      <c r="B135" s="198">
        <v>2212996.19</v>
      </c>
      <c r="C135" s="198">
        <v>0</v>
      </c>
      <c r="D135" s="198">
        <v>0</v>
      </c>
      <c r="E135" s="198">
        <v>0</v>
      </c>
      <c r="F135" s="198">
        <v>2212996.19</v>
      </c>
    </row>
    <row r="136" spans="1:6" x14ac:dyDescent="0.25">
      <c r="A136" s="166" t="s">
        <v>704</v>
      </c>
      <c r="B136" s="200">
        <v>81350221.930000007</v>
      </c>
      <c r="C136" s="200">
        <v>3743248.96</v>
      </c>
      <c r="D136" s="200">
        <v>0</v>
      </c>
      <c r="E136" s="200">
        <v>1746969.6300000001</v>
      </c>
      <c r="F136" s="200">
        <v>86840440.519999996</v>
      </c>
    </row>
    <row r="137" spans="1:6" x14ac:dyDescent="0.25">
      <c r="A137" s="152" t="s">
        <v>668</v>
      </c>
      <c r="B137" s="197">
        <v>42917512.910000004</v>
      </c>
      <c r="C137" s="197">
        <v>0</v>
      </c>
      <c r="D137" s="197">
        <v>0</v>
      </c>
      <c r="E137" s="197">
        <v>0</v>
      </c>
      <c r="F137" s="197">
        <v>42917512.910000004</v>
      </c>
    </row>
    <row r="138" spans="1:6" x14ac:dyDescent="0.25">
      <c r="A138" s="154" t="s">
        <v>669</v>
      </c>
      <c r="B138" s="198">
        <v>18399494.809999999</v>
      </c>
      <c r="C138" s="198">
        <v>0</v>
      </c>
      <c r="D138" s="198">
        <v>0</v>
      </c>
      <c r="E138" s="198">
        <v>0</v>
      </c>
      <c r="F138" s="198">
        <v>18399494.809999999</v>
      </c>
    </row>
    <row r="139" spans="1:6" x14ac:dyDescent="0.25">
      <c r="A139" s="152" t="s">
        <v>667</v>
      </c>
      <c r="B139" s="197">
        <v>10356409.060000001</v>
      </c>
      <c r="C139" s="197">
        <v>0</v>
      </c>
      <c r="D139" s="197">
        <v>0</v>
      </c>
      <c r="E139" s="197">
        <v>0</v>
      </c>
      <c r="F139" s="197">
        <v>10356409.060000001</v>
      </c>
    </row>
    <row r="140" spans="1:6" x14ac:dyDescent="0.25">
      <c r="A140" s="154" t="s">
        <v>680</v>
      </c>
      <c r="B140" s="198">
        <v>6317419.8700000001</v>
      </c>
      <c r="C140" s="198">
        <v>0</v>
      </c>
      <c r="D140" s="198">
        <v>0</v>
      </c>
      <c r="E140" s="198">
        <v>0</v>
      </c>
      <c r="F140" s="198">
        <v>6317419.8700000001</v>
      </c>
    </row>
    <row r="141" spans="1:6" x14ac:dyDescent="0.25">
      <c r="A141" s="152" t="s">
        <v>666</v>
      </c>
      <c r="B141" s="197">
        <v>0</v>
      </c>
      <c r="C141" s="197">
        <v>3743248.96</v>
      </c>
      <c r="D141" s="197">
        <v>0</v>
      </c>
      <c r="E141" s="197">
        <v>0</v>
      </c>
      <c r="F141" s="197">
        <v>3743248.96</v>
      </c>
    </row>
    <row r="142" spans="1:6" x14ac:dyDescent="0.25">
      <c r="A142" s="154" t="s">
        <v>318</v>
      </c>
      <c r="B142" s="198">
        <v>0</v>
      </c>
      <c r="C142" s="198">
        <v>0</v>
      </c>
      <c r="D142" s="198">
        <v>0</v>
      </c>
      <c r="E142" s="198">
        <v>1746969.6300000001</v>
      </c>
      <c r="F142" s="198">
        <v>1746969.6300000001</v>
      </c>
    </row>
    <row r="143" spans="1:6" x14ac:dyDescent="0.25">
      <c r="A143" s="152" t="s">
        <v>675</v>
      </c>
      <c r="B143" s="197">
        <v>1697667</v>
      </c>
      <c r="C143" s="197">
        <v>0</v>
      </c>
      <c r="D143" s="197">
        <v>0</v>
      </c>
      <c r="E143" s="197">
        <v>0</v>
      </c>
      <c r="F143" s="197">
        <v>1697667</v>
      </c>
    </row>
    <row r="144" spans="1:6" x14ac:dyDescent="0.25">
      <c r="A144" s="154" t="s">
        <v>673</v>
      </c>
      <c r="B144" s="198">
        <v>1661718.2799999998</v>
      </c>
      <c r="C144" s="198">
        <v>0</v>
      </c>
      <c r="D144" s="198">
        <v>0</v>
      </c>
      <c r="E144" s="198">
        <v>0</v>
      </c>
      <c r="F144" s="198">
        <v>1661718.2799999998</v>
      </c>
    </row>
    <row r="145" spans="1:7" x14ac:dyDescent="0.25">
      <c r="A145" s="166" t="s">
        <v>703</v>
      </c>
      <c r="B145" s="200">
        <v>29568280.07</v>
      </c>
      <c r="C145" s="200">
        <v>3681315.29</v>
      </c>
      <c r="D145" s="200">
        <v>0</v>
      </c>
      <c r="E145" s="200">
        <v>0</v>
      </c>
      <c r="F145" s="200">
        <v>33249595.359999999</v>
      </c>
    </row>
    <row r="146" spans="1:7" x14ac:dyDescent="0.25">
      <c r="A146" s="152" t="s">
        <v>673</v>
      </c>
      <c r="B146" s="197">
        <v>12971663.17</v>
      </c>
      <c r="C146" s="197">
        <v>0</v>
      </c>
      <c r="D146" s="197">
        <v>0</v>
      </c>
      <c r="E146" s="197">
        <v>0</v>
      </c>
      <c r="F146" s="197">
        <v>12971663.17</v>
      </c>
    </row>
    <row r="147" spans="1:7" x14ac:dyDescent="0.25">
      <c r="A147" s="154" t="s">
        <v>667</v>
      </c>
      <c r="B147" s="198">
        <v>11239700</v>
      </c>
      <c r="C147" s="198">
        <v>0</v>
      </c>
      <c r="D147" s="198">
        <v>0</v>
      </c>
      <c r="E147" s="198">
        <v>0</v>
      </c>
      <c r="F147" s="198">
        <v>11239700</v>
      </c>
    </row>
    <row r="148" spans="1:7" x14ac:dyDescent="0.25">
      <c r="A148" s="152" t="s">
        <v>668</v>
      </c>
      <c r="B148" s="197">
        <v>5356916.9000000004</v>
      </c>
      <c r="C148" s="197">
        <v>0</v>
      </c>
      <c r="D148" s="197">
        <v>0</v>
      </c>
      <c r="E148" s="197">
        <v>0</v>
      </c>
      <c r="F148" s="197">
        <v>5356916.9000000004</v>
      </c>
    </row>
    <row r="149" spans="1:7" x14ac:dyDescent="0.25">
      <c r="A149" s="154" t="s">
        <v>666</v>
      </c>
      <c r="B149" s="198">
        <v>0</v>
      </c>
      <c r="C149" s="198">
        <v>3681315.29</v>
      </c>
      <c r="D149" s="198">
        <v>0</v>
      </c>
      <c r="E149" s="198">
        <v>0</v>
      </c>
      <c r="F149" s="198">
        <v>3681315.29</v>
      </c>
    </row>
    <row r="150" spans="1:7" x14ac:dyDescent="0.25">
      <c r="A150" s="166" t="s">
        <v>699</v>
      </c>
      <c r="B150" s="200">
        <v>26770100.43</v>
      </c>
      <c r="C150" s="200">
        <v>3995530.2</v>
      </c>
      <c r="D150" s="200">
        <v>0</v>
      </c>
      <c r="E150" s="200">
        <v>0</v>
      </c>
      <c r="F150" s="200">
        <v>30765630.629999999</v>
      </c>
    </row>
    <row r="151" spans="1:7" x14ac:dyDescent="0.25">
      <c r="A151" s="152" t="s">
        <v>667</v>
      </c>
      <c r="B151" s="197">
        <v>22210600</v>
      </c>
      <c r="C151" s="197">
        <v>0</v>
      </c>
      <c r="D151" s="197">
        <v>0</v>
      </c>
      <c r="E151" s="197">
        <v>0</v>
      </c>
      <c r="F151" s="197">
        <v>22210600</v>
      </c>
    </row>
    <row r="152" spans="1:7" x14ac:dyDescent="0.25">
      <c r="A152" s="154" t="s">
        <v>669</v>
      </c>
      <c r="B152" s="198">
        <v>4559500.43</v>
      </c>
      <c r="C152" s="198">
        <v>0</v>
      </c>
      <c r="D152" s="198">
        <v>0</v>
      </c>
      <c r="E152" s="198">
        <v>0</v>
      </c>
      <c r="F152" s="198">
        <v>4559500.43</v>
      </c>
    </row>
    <row r="153" spans="1:7" x14ac:dyDescent="0.25">
      <c r="A153" s="152" t="s">
        <v>666</v>
      </c>
      <c r="B153" s="197">
        <v>0</v>
      </c>
      <c r="C153" s="197">
        <v>3995530.2</v>
      </c>
      <c r="D153" s="197">
        <v>0</v>
      </c>
      <c r="E153" s="197">
        <v>0</v>
      </c>
      <c r="F153" s="197">
        <v>3995530.2</v>
      </c>
    </row>
    <row r="154" spans="1:7" x14ac:dyDescent="0.25">
      <c r="A154" s="166" t="s">
        <v>698</v>
      </c>
      <c r="B154" s="200">
        <v>21215401.559999999</v>
      </c>
      <c r="C154" s="200">
        <v>3485921.4</v>
      </c>
      <c r="D154" s="200">
        <v>0</v>
      </c>
      <c r="E154" s="200">
        <v>419251</v>
      </c>
      <c r="F154" s="200">
        <v>25120573.959999997</v>
      </c>
    </row>
    <row r="155" spans="1:7" x14ac:dyDescent="0.25">
      <c r="A155" s="152" t="s">
        <v>667</v>
      </c>
      <c r="B155" s="197">
        <v>10935050</v>
      </c>
      <c r="C155" s="197">
        <v>0</v>
      </c>
      <c r="D155" s="197">
        <v>0</v>
      </c>
      <c r="E155" s="197">
        <v>0</v>
      </c>
      <c r="F155" s="197">
        <v>10935050</v>
      </c>
    </row>
    <row r="156" spans="1:7" x14ac:dyDescent="0.25">
      <c r="A156" s="154" t="s">
        <v>668</v>
      </c>
      <c r="B156" s="198">
        <v>9278654.6099999994</v>
      </c>
      <c r="C156" s="198">
        <v>0</v>
      </c>
      <c r="D156" s="198">
        <v>0</v>
      </c>
      <c r="E156" s="198">
        <v>0</v>
      </c>
      <c r="F156" s="198">
        <v>9278654.6099999994</v>
      </c>
    </row>
    <row r="157" spans="1:7" x14ac:dyDescent="0.25">
      <c r="A157" s="152" t="s">
        <v>666</v>
      </c>
      <c r="B157" s="197">
        <v>0</v>
      </c>
      <c r="C157" s="197">
        <v>3485921.4</v>
      </c>
      <c r="D157" s="197">
        <v>0</v>
      </c>
      <c r="E157" s="197">
        <v>0</v>
      </c>
      <c r="F157" s="197">
        <v>3485921.4</v>
      </c>
    </row>
    <row r="158" spans="1:7" x14ac:dyDescent="0.25">
      <c r="A158" s="154" t="s">
        <v>673</v>
      </c>
      <c r="B158" s="198">
        <v>1001696.95</v>
      </c>
      <c r="C158" s="198">
        <v>0</v>
      </c>
      <c r="D158" s="198">
        <v>0</v>
      </c>
      <c r="E158" s="198">
        <v>0</v>
      </c>
      <c r="F158" s="198">
        <v>1001696.95</v>
      </c>
    </row>
    <row r="159" spans="1:7" x14ac:dyDescent="0.25">
      <c r="A159" s="152" t="s">
        <v>318</v>
      </c>
      <c r="B159" s="197">
        <v>0</v>
      </c>
      <c r="C159" s="197">
        <v>0</v>
      </c>
      <c r="D159" s="197">
        <v>0</v>
      </c>
      <c r="E159" s="197">
        <v>419251</v>
      </c>
      <c r="F159" s="197">
        <v>419251</v>
      </c>
    </row>
    <row r="160" spans="1:7" x14ac:dyDescent="0.25">
      <c r="A160" s="166" t="s">
        <v>701</v>
      </c>
      <c r="B160" s="200">
        <v>19049993.879999999</v>
      </c>
      <c r="C160" s="200">
        <v>0</v>
      </c>
      <c r="D160" s="200">
        <v>0</v>
      </c>
      <c r="E160" s="200">
        <v>1586962</v>
      </c>
      <c r="F160" s="200">
        <f>SUM(B160:E160)</f>
        <v>20636955.879999999</v>
      </c>
      <c r="G160" s="202"/>
    </row>
    <row r="161" spans="1:6" x14ac:dyDescent="0.25">
      <c r="A161" s="152" t="s">
        <v>667</v>
      </c>
      <c r="B161" s="197">
        <v>10823300</v>
      </c>
      <c r="C161" s="197">
        <v>0</v>
      </c>
      <c r="D161" s="197">
        <v>0</v>
      </c>
      <c r="E161" s="197">
        <v>0</v>
      </c>
      <c r="F161" s="197">
        <v>10823300</v>
      </c>
    </row>
    <row r="162" spans="1:6" x14ac:dyDescent="0.25">
      <c r="A162" s="154" t="s">
        <v>673</v>
      </c>
      <c r="B162" s="198">
        <v>5009631.3600000003</v>
      </c>
      <c r="C162" s="198">
        <v>0</v>
      </c>
      <c r="D162" s="198">
        <v>0</v>
      </c>
      <c r="E162" s="198">
        <v>0</v>
      </c>
      <c r="F162" s="198">
        <v>5009631.3600000003</v>
      </c>
    </row>
    <row r="163" spans="1:6" x14ac:dyDescent="0.25">
      <c r="A163" s="152" t="s">
        <v>318</v>
      </c>
      <c r="B163" s="197">
        <v>0</v>
      </c>
      <c r="C163" s="197">
        <v>0</v>
      </c>
      <c r="D163" s="197">
        <v>0</v>
      </c>
      <c r="E163" s="197">
        <v>1586962</v>
      </c>
      <c r="F163" s="197">
        <v>1586962</v>
      </c>
    </row>
    <row r="164" spans="1:6" x14ac:dyDescent="0.25">
      <c r="A164" s="154" t="s">
        <v>669</v>
      </c>
      <c r="B164" s="198">
        <v>1798920.49</v>
      </c>
      <c r="C164" s="198">
        <v>0</v>
      </c>
      <c r="D164" s="198">
        <v>0</v>
      </c>
      <c r="E164" s="198">
        <v>0</v>
      </c>
      <c r="F164" s="198">
        <v>1798920.49</v>
      </c>
    </row>
    <row r="165" spans="1:6" x14ac:dyDescent="0.25">
      <c r="A165" s="152" t="s">
        <v>668</v>
      </c>
      <c r="B165" s="197">
        <v>1418142.03</v>
      </c>
      <c r="C165" s="197">
        <v>0</v>
      </c>
      <c r="D165" s="197">
        <v>0</v>
      </c>
      <c r="E165" s="197">
        <v>0</v>
      </c>
      <c r="F165" s="197">
        <v>1418142.03</v>
      </c>
    </row>
    <row r="166" spans="1:6" x14ac:dyDescent="0.25">
      <c r="A166" s="166" t="s">
        <v>723</v>
      </c>
      <c r="B166" s="200">
        <v>19846835.66</v>
      </c>
      <c r="C166" s="200">
        <v>1518824.41</v>
      </c>
      <c r="D166" s="200">
        <v>0</v>
      </c>
      <c r="E166" s="200">
        <v>0</v>
      </c>
      <c r="F166" s="200">
        <v>21365660.07</v>
      </c>
    </row>
    <row r="167" spans="1:6" x14ac:dyDescent="0.25">
      <c r="A167" s="152" t="s">
        <v>667</v>
      </c>
      <c r="B167" s="197">
        <v>11037100</v>
      </c>
      <c r="C167" s="197">
        <v>0</v>
      </c>
      <c r="D167" s="197">
        <v>0</v>
      </c>
      <c r="E167" s="197">
        <v>0</v>
      </c>
      <c r="F167" s="197">
        <v>11037100</v>
      </c>
    </row>
    <row r="168" spans="1:6" x14ac:dyDescent="0.25">
      <c r="A168" s="154" t="s">
        <v>669</v>
      </c>
      <c r="B168" s="198">
        <v>6169218.6399999997</v>
      </c>
      <c r="C168" s="198">
        <v>0</v>
      </c>
      <c r="D168" s="198">
        <v>0</v>
      </c>
      <c r="E168" s="198">
        <v>0</v>
      </c>
      <c r="F168" s="198">
        <v>6169218.6399999997</v>
      </c>
    </row>
    <row r="169" spans="1:6" x14ac:dyDescent="0.25">
      <c r="A169" s="152" t="s">
        <v>668</v>
      </c>
      <c r="B169" s="197">
        <v>2146476.6500000004</v>
      </c>
      <c r="C169" s="197">
        <v>0</v>
      </c>
      <c r="D169" s="197">
        <v>0</v>
      </c>
      <c r="E169" s="197">
        <v>0</v>
      </c>
      <c r="F169" s="197">
        <v>2146476.6500000004</v>
      </c>
    </row>
    <row r="170" spans="1:6" x14ac:dyDescent="0.25">
      <c r="A170" s="154" t="s">
        <v>666</v>
      </c>
      <c r="B170" s="198">
        <v>0</v>
      </c>
      <c r="C170" s="198">
        <v>1518824.41</v>
      </c>
      <c r="D170" s="198">
        <v>0</v>
      </c>
      <c r="E170" s="198">
        <v>0</v>
      </c>
      <c r="F170" s="198">
        <v>1518824.41</v>
      </c>
    </row>
    <row r="171" spans="1:6" x14ac:dyDescent="0.25">
      <c r="A171" s="152" t="s">
        <v>673</v>
      </c>
      <c r="B171" s="197">
        <v>494040.37</v>
      </c>
      <c r="C171" s="197">
        <v>0</v>
      </c>
      <c r="D171" s="197">
        <v>0</v>
      </c>
      <c r="E171" s="197">
        <v>0</v>
      </c>
      <c r="F171" s="197">
        <v>494040.37</v>
      </c>
    </row>
    <row r="172" spans="1:6" x14ac:dyDescent="0.25">
      <c r="A172" s="166" t="s">
        <v>724</v>
      </c>
      <c r="B172" s="200">
        <v>13403652.290000001</v>
      </c>
      <c r="C172" s="200">
        <v>871702.34</v>
      </c>
      <c r="D172" s="200">
        <v>0</v>
      </c>
      <c r="E172" s="200">
        <v>0</v>
      </c>
      <c r="F172" s="200">
        <v>14275354.630000001</v>
      </c>
    </row>
    <row r="173" spans="1:6" x14ac:dyDescent="0.25">
      <c r="A173" s="152" t="s">
        <v>669</v>
      </c>
      <c r="B173" s="197">
        <v>9191876.7200000007</v>
      </c>
      <c r="C173" s="197">
        <v>0</v>
      </c>
      <c r="D173" s="197">
        <v>0</v>
      </c>
      <c r="E173" s="197">
        <v>0</v>
      </c>
      <c r="F173" s="197">
        <v>9191876.7200000007</v>
      </c>
    </row>
    <row r="174" spans="1:6" x14ac:dyDescent="0.25">
      <c r="A174" s="154" t="s">
        <v>667</v>
      </c>
      <c r="B174" s="198">
        <v>4211775.57</v>
      </c>
      <c r="C174" s="198">
        <v>0</v>
      </c>
      <c r="D174" s="198">
        <v>0</v>
      </c>
      <c r="E174" s="198">
        <v>0</v>
      </c>
      <c r="F174" s="198">
        <v>4211775.57</v>
      </c>
    </row>
    <row r="175" spans="1:6" x14ac:dyDescent="0.25">
      <c r="A175" s="152" t="s">
        <v>666</v>
      </c>
      <c r="B175" s="197">
        <v>0</v>
      </c>
      <c r="C175" s="197">
        <v>871702.34</v>
      </c>
      <c r="D175" s="197">
        <v>0</v>
      </c>
      <c r="E175" s="197">
        <v>0</v>
      </c>
      <c r="F175" s="197">
        <v>871702.34</v>
      </c>
    </row>
    <row r="176" spans="1:6" x14ac:dyDescent="0.25">
      <c r="A176" s="166" t="s">
        <v>721</v>
      </c>
      <c r="B176" s="200">
        <v>10409031.689999999</v>
      </c>
      <c r="C176" s="200">
        <v>3828253.4800000004</v>
      </c>
      <c r="D176" s="200">
        <v>0</v>
      </c>
      <c r="E176" s="200">
        <v>0</v>
      </c>
      <c r="F176" s="200">
        <v>14237285.17</v>
      </c>
    </row>
    <row r="177" spans="1:6" x14ac:dyDescent="0.25">
      <c r="A177" s="152" t="s">
        <v>667</v>
      </c>
      <c r="B177" s="197">
        <v>10040350</v>
      </c>
      <c r="C177" s="197">
        <v>0</v>
      </c>
      <c r="D177" s="197">
        <v>0</v>
      </c>
      <c r="E177" s="197">
        <v>0</v>
      </c>
      <c r="F177" s="197">
        <v>10040350</v>
      </c>
    </row>
    <row r="178" spans="1:6" x14ac:dyDescent="0.25">
      <c r="A178" s="154" t="s">
        <v>666</v>
      </c>
      <c r="B178" s="198">
        <v>0</v>
      </c>
      <c r="C178" s="198">
        <v>3828253.4800000004</v>
      </c>
      <c r="D178" s="198">
        <v>0</v>
      </c>
      <c r="E178" s="198">
        <v>0</v>
      </c>
      <c r="F178" s="198">
        <v>3828253.4800000004</v>
      </c>
    </row>
    <row r="179" spans="1:6" x14ac:dyDescent="0.25">
      <c r="A179" s="152" t="s">
        <v>669</v>
      </c>
      <c r="B179" s="197">
        <v>368681.69</v>
      </c>
      <c r="C179" s="197">
        <v>0</v>
      </c>
      <c r="D179" s="197">
        <v>0</v>
      </c>
      <c r="E179" s="197">
        <v>0</v>
      </c>
      <c r="F179" s="197">
        <v>368681.69</v>
      </c>
    </row>
    <row r="180" spans="1:6" x14ac:dyDescent="0.25">
      <c r="A180" s="166" t="s">
        <v>702</v>
      </c>
      <c r="B180" s="200">
        <v>11787779.640000001</v>
      </c>
      <c r="C180" s="200">
        <v>1270856.8</v>
      </c>
      <c r="D180" s="200">
        <v>0</v>
      </c>
      <c r="E180" s="200">
        <v>0</v>
      </c>
      <c r="F180" s="200">
        <v>13058636.440000001</v>
      </c>
    </row>
    <row r="181" spans="1:6" x14ac:dyDescent="0.25">
      <c r="A181" s="152" t="s">
        <v>667</v>
      </c>
      <c r="B181" s="197">
        <v>11076250</v>
      </c>
      <c r="C181" s="197">
        <v>0</v>
      </c>
      <c r="D181" s="197">
        <v>0</v>
      </c>
      <c r="E181" s="197">
        <v>0</v>
      </c>
      <c r="F181" s="197">
        <v>11076250</v>
      </c>
    </row>
    <row r="182" spans="1:6" x14ac:dyDescent="0.25">
      <c r="A182" s="154" t="s">
        <v>666</v>
      </c>
      <c r="B182" s="198">
        <v>0</v>
      </c>
      <c r="C182" s="198">
        <v>1270856.8</v>
      </c>
      <c r="D182" s="198">
        <v>0</v>
      </c>
      <c r="E182" s="198">
        <v>0</v>
      </c>
      <c r="F182" s="198">
        <v>1270856.8</v>
      </c>
    </row>
    <row r="183" spans="1:6" x14ac:dyDescent="0.25">
      <c r="A183" s="152" t="s">
        <v>669</v>
      </c>
      <c r="B183" s="197">
        <v>690870.43</v>
      </c>
      <c r="C183" s="197">
        <v>0</v>
      </c>
      <c r="D183" s="197">
        <v>0</v>
      </c>
      <c r="E183" s="197">
        <v>0</v>
      </c>
      <c r="F183" s="197">
        <v>690870.43</v>
      </c>
    </row>
    <row r="184" spans="1:6" x14ac:dyDescent="0.25">
      <c r="A184" s="154" t="s">
        <v>668</v>
      </c>
      <c r="B184" s="198">
        <v>20659.21</v>
      </c>
      <c r="C184" s="198">
        <v>0</v>
      </c>
      <c r="D184" s="198">
        <v>0</v>
      </c>
      <c r="E184" s="198">
        <v>0</v>
      </c>
      <c r="F184" s="198">
        <v>20659.21</v>
      </c>
    </row>
    <row r="185" spans="1:6" x14ac:dyDescent="0.25">
      <c r="A185" s="166" t="s">
        <v>708</v>
      </c>
      <c r="B185" s="200">
        <v>11715980.300000001</v>
      </c>
      <c r="C185" s="200">
        <v>935417.78</v>
      </c>
      <c r="D185" s="200">
        <v>0</v>
      </c>
      <c r="E185" s="200">
        <v>0</v>
      </c>
      <c r="F185" s="200">
        <v>12651398.08</v>
      </c>
    </row>
    <row r="186" spans="1:6" x14ac:dyDescent="0.25">
      <c r="A186" s="152" t="s">
        <v>667</v>
      </c>
      <c r="B186" s="197">
        <v>11715980.300000001</v>
      </c>
      <c r="C186" s="197">
        <v>0</v>
      </c>
      <c r="D186" s="197">
        <v>0</v>
      </c>
      <c r="E186" s="197">
        <v>0</v>
      </c>
      <c r="F186" s="197">
        <v>11715980.300000001</v>
      </c>
    </row>
    <row r="187" spans="1:6" x14ac:dyDescent="0.25">
      <c r="A187" s="154" t="s">
        <v>666</v>
      </c>
      <c r="B187" s="198">
        <v>0</v>
      </c>
      <c r="C187" s="198">
        <v>935417.78</v>
      </c>
      <c r="D187" s="198">
        <v>0</v>
      </c>
      <c r="E187" s="198">
        <v>0</v>
      </c>
      <c r="F187" s="198">
        <v>935417.78</v>
      </c>
    </row>
    <row r="188" spans="1:6" x14ac:dyDescent="0.25">
      <c r="A188" s="166" t="s">
        <v>709</v>
      </c>
      <c r="B188" s="200">
        <v>11193963.65</v>
      </c>
      <c r="C188" s="200">
        <v>739957.76000000001</v>
      </c>
      <c r="D188" s="200">
        <v>0</v>
      </c>
      <c r="E188" s="200">
        <v>0</v>
      </c>
      <c r="F188" s="200">
        <v>11933921.41</v>
      </c>
    </row>
    <row r="189" spans="1:6" x14ac:dyDescent="0.25">
      <c r="A189" s="152" t="s">
        <v>669</v>
      </c>
      <c r="B189" s="197">
        <v>8541130.7300000004</v>
      </c>
      <c r="C189" s="197">
        <v>0</v>
      </c>
      <c r="D189" s="197">
        <v>0</v>
      </c>
      <c r="E189" s="197">
        <v>0</v>
      </c>
      <c r="F189" s="197">
        <v>8541130.7300000004</v>
      </c>
    </row>
    <row r="190" spans="1:6" x14ac:dyDescent="0.25">
      <c r="A190" s="154" t="s">
        <v>667</v>
      </c>
      <c r="B190" s="198">
        <v>2625746.92</v>
      </c>
      <c r="C190" s="198">
        <v>0</v>
      </c>
      <c r="D190" s="198">
        <v>0</v>
      </c>
      <c r="E190" s="198">
        <v>0</v>
      </c>
      <c r="F190" s="198">
        <v>2625746.92</v>
      </c>
    </row>
    <row r="191" spans="1:6" x14ac:dyDescent="0.25">
      <c r="A191" s="152" t="s">
        <v>666</v>
      </c>
      <c r="B191" s="197">
        <v>0</v>
      </c>
      <c r="C191" s="197">
        <v>739957.76000000001</v>
      </c>
      <c r="D191" s="197">
        <v>0</v>
      </c>
      <c r="E191" s="197">
        <v>0</v>
      </c>
      <c r="F191" s="197">
        <v>739957.76000000001</v>
      </c>
    </row>
    <row r="192" spans="1:6" x14ac:dyDescent="0.25">
      <c r="A192" s="154" t="s">
        <v>668</v>
      </c>
      <c r="B192" s="198">
        <v>27086</v>
      </c>
      <c r="C192" s="198">
        <v>0</v>
      </c>
      <c r="D192" s="198">
        <v>0</v>
      </c>
      <c r="E192" s="198">
        <v>0</v>
      </c>
      <c r="F192" s="198">
        <v>27086</v>
      </c>
    </row>
    <row r="193" spans="1:6" x14ac:dyDescent="0.25">
      <c r="A193" s="166" t="s">
        <v>706</v>
      </c>
      <c r="B193" s="200">
        <v>9654900</v>
      </c>
      <c r="C193" s="200">
        <v>203210.44</v>
      </c>
      <c r="D193" s="200">
        <v>0</v>
      </c>
      <c r="E193" s="200">
        <v>0</v>
      </c>
      <c r="F193" s="200">
        <v>9858110.4399999995</v>
      </c>
    </row>
    <row r="194" spans="1:6" x14ac:dyDescent="0.25">
      <c r="A194" s="152" t="s">
        <v>667</v>
      </c>
      <c r="B194" s="197">
        <v>9654900</v>
      </c>
      <c r="C194" s="197">
        <v>0</v>
      </c>
      <c r="D194" s="197">
        <v>0</v>
      </c>
      <c r="E194" s="197">
        <v>0</v>
      </c>
      <c r="F194" s="197">
        <v>9654900</v>
      </c>
    </row>
    <row r="195" spans="1:6" x14ac:dyDescent="0.25">
      <c r="A195" s="154" t="s">
        <v>666</v>
      </c>
      <c r="B195" s="198">
        <v>0</v>
      </c>
      <c r="C195" s="198">
        <v>203210.44</v>
      </c>
      <c r="D195" s="198">
        <v>0</v>
      </c>
      <c r="E195" s="198">
        <v>0</v>
      </c>
      <c r="F195" s="198">
        <v>203210.44</v>
      </c>
    </row>
    <row r="196" spans="1:6" x14ac:dyDescent="0.25">
      <c r="A196" s="166" t="s">
        <v>695</v>
      </c>
      <c r="B196" s="200">
        <v>9648400</v>
      </c>
      <c r="C196" s="200">
        <v>203210.44</v>
      </c>
      <c r="D196" s="200">
        <v>0</v>
      </c>
      <c r="E196" s="200">
        <v>0</v>
      </c>
      <c r="F196" s="200">
        <v>9851610.4399999995</v>
      </c>
    </row>
    <row r="197" spans="1:6" x14ac:dyDescent="0.25">
      <c r="A197" s="152" t="s">
        <v>667</v>
      </c>
      <c r="B197" s="197">
        <v>9648400</v>
      </c>
      <c r="C197" s="197">
        <v>0</v>
      </c>
      <c r="D197" s="197">
        <v>0</v>
      </c>
      <c r="E197" s="197">
        <v>0</v>
      </c>
      <c r="F197" s="197">
        <v>9648400</v>
      </c>
    </row>
    <row r="198" spans="1:6" x14ac:dyDescent="0.25">
      <c r="A198" s="154" t="s">
        <v>666</v>
      </c>
      <c r="B198" s="198">
        <v>0</v>
      </c>
      <c r="C198" s="198">
        <v>203210.44</v>
      </c>
      <c r="D198" s="198">
        <v>0</v>
      </c>
      <c r="E198" s="198">
        <v>0</v>
      </c>
      <c r="F198" s="198">
        <v>203210.44</v>
      </c>
    </row>
    <row r="199" spans="1:6" x14ac:dyDescent="0.25">
      <c r="A199" s="166" t="s">
        <v>705</v>
      </c>
      <c r="B199" s="200">
        <v>9648400</v>
      </c>
      <c r="C199" s="200">
        <v>203210.44</v>
      </c>
      <c r="D199" s="200">
        <v>0</v>
      </c>
      <c r="E199" s="200">
        <v>0</v>
      </c>
      <c r="F199" s="200">
        <v>9851610.4399999995</v>
      </c>
    </row>
    <row r="200" spans="1:6" x14ac:dyDescent="0.25">
      <c r="A200" s="152" t="s">
        <v>667</v>
      </c>
      <c r="B200" s="197">
        <v>9648400</v>
      </c>
      <c r="C200" s="197">
        <v>0</v>
      </c>
      <c r="D200" s="197">
        <v>0</v>
      </c>
      <c r="E200" s="197">
        <v>0</v>
      </c>
      <c r="F200" s="197">
        <v>9648400</v>
      </c>
    </row>
    <row r="201" spans="1:6" x14ac:dyDescent="0.25">
      <c r="A201" s="154" t="s">
        <v>666</v>
      </c>
      <c r="B201" s="198">
        <v>0</v>
      </c>
      <c r="C201" s="198">
        <v>203210.44</v>
      </c>
      <c r="D201" s="198">
        <v>0</v>
      </c>
      <c r="E201" s="198">
        <v>0</v>
      </c>
      <c r="F201" s="198">
        <v>203210.44</v>
      </c>
    </row>
    <row r="202" spans="1:6" x14ac:dyDescent="0.25">
      <c r="A202" s="166" t="s">
        <v>710</v>
      </c>
      <c r="B202" s="200">
        <v>9186399.8499999996</v>
      </c>
      <c r="C202" s="200">
        <v>0</v>
      </c>
      <c r="D202" s="200">
        <v>0</v>
      </c>
      <c r="E202" s="200">
        <v>0</v>
      </c>
      <c r="F202" s="200">
        <v>9186399.8499999996</v>
      </c>
    </row>
    <row r="203" spans="1:6" x14ac:dyDescent="0.25">
      <c r="A203" s="152" t="s">
        <v>669</v>
      </c>
      <c r="B203" s="197">
        <v>6316621.9100000001</v>
      </c>
      <c r="C203" s="197">
        <v>0</v>
      </c>
      <c r="D203" s="197">
        <v>0</v>
      </c>
      <c r="E203" s="197">
        <v>0</v>
      </c>
      <c r="F203" s="197">
        <v>6316621.9100000001</v>
      </c>
    </row>
    <row r="204" spans="1:6" x14ac:dyDescent="0.25">
      <c r="A204" s="154" t="s">
        <v>667</v>
      </c>
      <c r="B204" s="198">
        <v>1505474.84</v>
      </c>
      <c r="C204" s="198">
        <v>0</v>
      </c>
      <c r="D204" s="198">
        <v>0</v>
      </c>
      <c r="E204" s="198">
        <v>0</v>
      </c>
      <c r="F204" s="198">
        <v>1505474.84</v>
      </c>
    </row>
    <row r="205" spans="1:6" x14ac:dyDescent="0.25">
      <c r="A205" s="152" t="s">
        <v>668</v>
      </c>
      <c r="B205" s="197">
        <v>1364303.0999999999</v>
      </c>
      <c r="C205" s="197">
        <v>0</v>
      </c>
      <c r="D205" s="197">
        <v>0</v>
      </c>
      <c r="E205" s="197">
        <v>0</v>
      </c>
      <c r="F205" s="197">
        <v>1364303.0999999999</v>
      </c>
    </row>
    <row r="206" spans="1:6" x14ac:dyDescent="0.25">
      <c r="A206" s="166" t="s">
        <v>725</v>
      </c>
      <c r="B206" s="200">
        <v>3400233.8899999997</v>
      </c>
      <c r="C206" s="200">
        <v>3520792.88</v>
      </c>
      <c r="D206" s="200">
        <v>0</v>
      </c>
      <c r="E206" s="200">
        <v>0</v>
      </c>
      <c r="F206" s="200">
        <v>6921026.7699999996</v>
      </c>
    </row>
    <row r="207" spans="1:6" x14ac:dyDescent="0.25">
      <c r="A207" s="152" t="s">
        <v>666</v>
      </c>
      <c r="B207" s="197">
        <v>0</v>
      </c>
      <c r="C207" s="197">
        <v>3520792.88</v>
      </c>
      <c r="D207" s="197">
        <v>0</v>
      </c>
      <c r="E207" s="197">
        <v>0</v>
      </c>
      <c r="F207" s="197">
        <v>3520792.88</v>
      </c>
    </row>
    <row r="208" spans="1:6" x14ac:dyDescent="0.25">
      <c r="A208" s="154" t="s">
        <v>667</v>
      </c>
      <c r="B208" s="198">
        <v>3400233.8899999997</v>
      </c>
      <c r="C208" s="198">
        <v>0</v>
      </c>
      <c r="D208" s="198">
        <v>0</v>
      </c>
      <c r="E208" s="198">
        <v>0</v>
      </c>
      <c r="F208" s="198">
        <v>3400233.8899999997</v>
      </c>
    </row>
    <row r="209" spans="1:6" x14ac:dyDescent="0.25">
      <c r="A209" s="166" t="s">
        <v>722</v>
      </c>
      <c r="B209" s="200">
        <v>5210278.3899999997</v>
      </c>
      <c r="C209" s="200">
        <v>810585.41</v>
      </c>
      <c r="D209" s="200">
        <v>0</v>
      </c>
      <c r="E209" s="200">
        <v>0</v>
      </c>
      <c r="F209" s="200">
        <v>6020863.7999999998</v>
      </c>
    </row>
    <row r="210" spans="1:6" x14ac:dyDescent="0.25">
      <c r="A210" s="152" t="s">
        <v>669</v>
      </c>
      <c r="B210" s="197">
        <v>5210278.3899999997</v>
      </c>
      <c r="C210" s="197">
        <v>0</v>
      </c>
      <c r="D210" s="197">
        <v>0</v>
      </c>
      <c r="E210" s="197">
        <v>0</v>
      </c>
      <c r="F210" s="197">
        <v>5210278.3899999997</v>
      </c>
    </row>
    <row r="211" spans="1:6" x14ac:dyDescent="0.25">
      <c r="A211" s="154" t="s">
        <v>666</v>
      </c>
      <c r="B211" s="198">
        <v>0</v>
      </c>
      <c r="C211" s="198">
        <v>810585.41</v>
      </c>
      <c r="D211" s="198">
        <v>0</v>
      </c>
      <c r="E211" s="198">
        <v>0</v>
      </c>
      <c r="F211" s="198">
        <v>810585.41</v>
      </c>
    </row>
    <row r="212" spans="1:6" x14ac:dyDescent="0.25">
      <c r="A212" s="166" t="s">
        <v>696</v>
      </c>
      <c r="B212" s="200">
        <v>1999440.6500000001</v>
      </c>
      <c r="C212" s="200">
        <v>2529256.09</v>
      </c>
      <c r="D212" s="200">
        <v>0</v>
      </c>
      <c r="E212" s="200">
        <v>0</v>
      </c>
      <c r="F212" s="200">
        <v>4528696.74</v>
      </c>
    </row>
    <row r="213" spans="1:6" x14ac:dyDescent="0.25">
      <c r="A213" s="152" t="s">
        <v>666</v>
      </c>
      <c r="B213" s="197">
        <v>0</v>
      </c>
      <c r="C213" s="197">
        <v>2529256.09</v>
      </c>
      <c r="D213" s="197">
        <v>0</v>
      </c>
      <c r="E213" s="197">
        <v>0</v>
      </c>
      <c r="F213" s="197">
        <v>2529256.09</v>
      </c>
    </row>
    <row r="214" spans="1:6" x14ac:dyDescent="0.25">
      <c r="A214" s="154" t="s">
        <v>669</v>
      </c>
      <c r="B214" s="198">
        <v>1568098.05</v>
      </c>
      <c r="C214" s="198">
        <v>0</v>
      </c>
      <c r="D214" s="198">
        <v>0</v>
      </c>
      <c r="E214" s="198">
        <v>0</v>
      </c>
      <c r="F214" s="198">
        <v>1568098.05</v>
      </c>
    </row>
    <row r="215" spans="1:6" x14ac:dyDescent="0.25">
      <c r="A215" s="152" t="s">
        <v>668</v>
      </c>
      <c r="B215" s="197">
        <v>431342.60000000003</v>
      </c>
      <c r="C215" s="197">
        <v>0</v>
      </c>
      <c r="D215" s="197">
        <v>0</v>
      </c>
      <c r="E215" s="197">
        <v>0</v>
      </c>
      <c r="F215" s="197">
        <v>431342.60000000003</v>
      </c>
    </row>
    <row r="216" spans="1:6" x14ac:dyDescent="0.25">
      <c r="A216" s="166" t="s">
        <v>711</v>
      </c>
      <c r="B216" s="200">
        <v>51303184.609999999</v>
      </c>
      <c r="C216" s="200">
        <v>25591580.319999993</v>
      </c>
      <c r="D216" s="200">
        <v>167388.01</v>
      </c>
      <c r="E216" s="200">
        <v>983253</v>
      </c>
      <c r="F216" s="200">
        <v>78045405.939999998</v>
      </c>
    </row>
    <row r="217" spans="1:6" x14ac:dyDescent="0.25">
      <c r="A217" s="152" t="s">
        <v>667</v>
      </c>
      <c r="B217" s="197">
        <v>35486141.580000006</v>
      </c>
      <c r="C217" s="197">
        <v>0</v>
      </c>
      <c r="D217" s="197">
        <v>0</v>
      </c>
      <c r="E217" s="197">
        <v>0</v>
      </c>
      <c r="F217" s="197">
        <v>35486141.580000006</v>
      </c>
    </row>
    <row r="218" spans="1:6" x14ac:dyDescent="0.25">
      <c r="A218" s="154" t="s">
        <v>666</v>
      </c>
      <c r="B218" s="198">
        <v>0</v>
      </c>
      <c r="C218" s="198">
        <v>25591580.319999993</v>
      </c>
      <c r="D218" s="198">
        <v>0</v>
      </c>
      <c r="E218" s="198">
        <v>0</v>
      </c>
      <c r="F218" s="198">
        <v>25591580.319999993</v>
      </c>
    </row>
    <row r="219" spans="1:6" x14ac:dyDescent="0.25">
      <c r="A219" s="152" t="s">
        <v>669</v>
      </c>
      <c r="B219" s="197">
        <v>7587330.0099999998</v>
      </c>
      <c r="C219" s="197">
        <v>0</v>
      </c>
      <c r="D219" s="197">
        <v>0</v>
      </c>
      <c r="E219" s="197">
        <v>0</v>
      </c>
      <c r="F219" s="197">
        <v>7587330.0099999998</v>
      </c>
    </row>
    <row r="220" spans="1:6" x14ac:dyDescent="0.25">
      <c r="A220" s="154" t="s">
        <v>668</v>
      </c>
      <c r="B220" s="198">
        <v>3833294.76</v>
      </c>
      <c r="C220" s="198">
        <v>0</v>
      </c>
      <c r="D220" s="198">
        <v>0</v>
      </c>
      <c r="E220" s="198">
        <v>0</v>
      </c>
      <c r="F220" s="198">
        <v>3833294.76</v>
      </c>
    </row>
    <row r="221" spans="1:6" x14ac:dyDescent="0.25">
      <c r="A221" s="152" t="s">
        <v>673</v>
      </c>
      <c r="B221" s="197">
        <v>1920859.57</v>
      </c>
      <c r="C221" s="197">
        <v>0</v>
      </c>
      <c r="D221" s="197">
        <v>0</v>
      </c>
      <c r="E221" s="197">
        <v>0</v>
      </c>
      <c r="F221" s="197">
        <v>1920859.57</v>
      </c>
    </row>
    <row r="222" spans="1:6" x14ac:dyDescent="0.25">
      <c r="A222" s="154" t="s">
        <v>675</v>
      </c>
      <c r="B222" s="198">
        <v>1350224.96</v>
      </c>
      <c r="C222" s="198">
        <v>0</v>
      </c>
      <c r="D222" s="198">
        <v>0</v>
      </c>
      <c r="E222" s="198">
        <v>0</v>
      </c>
      <c r="F222" s="198">
        <v>1350224.96</v>
      </c>
    </row>
    <row r="223" spans="1:6" x14ac:dyDescent="0.25">
      <c r="A223" s="152" t="s">
        <v>318</v>
      </c>
      <c r="B223" s="197">
        <v>0</v>
      </c>
      <c r="C223" s="197">
        <v>0</v>
      </c>
      <c r="D223" s="197">
        <v>0</v>
      </c>
      <c r="E223" s="197">
        <v>983253</v>
      </c>
      <c r="F223" s="197">
        <v>983253</v>
      </c>
    </row>
    <row r="224" spans="1:6" x14ac:dyDescent="0.25">
      <c r="A224" s="154" t="s">
        <v>680</v>
      </c>
      <c r="B224" s="198">
        <v>613537.5</v>
      </c>
      <c r="C224" s="198">
        <v>0</v>
      </c>
      <c r="D224" s="198">
        <v>0</v>
      </c>
      <c r="E224" s="198">
        <v>0</v>
      </c>
      <c r="F224" s="198">
        <v>613537.5</v>
      </c>
    </row>
    <row r="225" spans="1:6" x14ac:dyDescent="0.25">
      <c r="A225" s="152" t="s">
        <v>686</v>
      </c>
      <c r="B225" s="197">
        <v>430276.23</v>
      </c>
      <c r="C225" s="197">
        <v>0</v>
      </c>
      <c r="D225" s="197">
        <v>0</v>
      </c>
      <c r="E225" s="197">
        <v>0</v>
      </c>
      <c r="F225" s="197">
        <v>430276.23</v>
      </c>
    </row>
    <row r="226" spans="1:6" x14ac:dyDescent="0.25">
      <c r="A226" s="154" t="s">
        <v>720</v>
      </c>
      <c r="B226" s="198">
        <v>0</v>
      </c>
      <c r="C226" s="198">
        <v>0</v>
      </c>
      <c r="D226" s="198">
        <v>167388.01</v>
      </c>
      <c r="E226" s="198">
        <v>0</v>
      </c>
      <c r="F226" s="198">
        <v>167388.01</v>
      </c>
    </row>
    <row r="227" spans="1:6" ht="15.75" thickBot="1" x14ac:dyDescent="0.3">
      <c r="A227" s="152" t="s">
        <v>685</v>
      </c>
      <c r="B227" s="197">
        <v>81520</v>
      </c>
      <c r="C227" s="197">
        <v>0</v>
      </c>
      <c r="D227" s="197">
        <v>0</v>
      </c>
      <c r="E227" s="197">
        <v>0</v>
      </c>
      <c r="F227" s="197">
        <v>81520</v>
      </c>
    </row>
    <row r="228" spans="1:6" ht="16.5" thickTop="1" thickBot="1" x14ac:dyDescent="0.3">
      <c r="A228" s="156" t="s">
        <v>33</v>
      </c>
      <c r="B228" s="199">
        <v>863216841.37</v>
      </c>
      <c r="C228" s="199">
        <v>65012112.279999994</v>
      </c>
      <c r="D228" s="199">
        <v>167388.01</v>
      </c>
      <c r="E228" s="199">
        <f>+E216+E212+E209+E206+E202+E199+E196+E193+E188+E185+E180+E176+E172+E166+E160+E154+E150+E145+E136+E131+E123+E115</f>
        <v>5905261.5499999998</v>
      </c>
      <c r="F228" s="199">
        <f>+F216+F212+F209+F206+F202+F199+F196+F193+F188+F185+F180+F176+F172+F166+F160+F154+F150+F145+F136+F131+F123+F115</f>
        <v>934301603.21000004</v>
      </c>
    </row>
    <row r="229" spans="1:6" ht="15.75" thickTop="1" x14ac:dyDescent="0.2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220A8-2949-4E2C-9F7B-10D5327A27F8}">
  <dimension ref="A2:H91"/>
  <sheetViews>
    <sheetView showGridLines="0" workbookViewId="0"/>
  </sheetViews>
  <sheetFormatPr defaultColWidth="8.7109375" defaultRowHeight="16.5" x14ac:dyDescent="0.3"/>
  <cols>
    <col min="1" max="1" width="77.5703125" style="102" bestFit="1" customWidth="1"/>
    <col min="2" max="4" width="8.7109375" style="102"/>
    <col min="5" max="6" width="10.42578125" style="102" bestFit="1" customWidth="1"/>
    <col min="7" max="7" width="8.7109375" style="102"/>
    <col min="8" max="8" width="10.42578125" style="102" bestFit="1" customWidth="1"/>
    <col min="9" max="16384" width="8.7109375" style="102"/>
  </cols>
  <sheetData>
    <row r="2" spans="1:8" ht="18" x14ac:dyDescent="0.35">
      <c r="A2" s="66" t="s">
        <v>24</v>
      </c>
    </row>
    <row r="4" spans="1:8" s="140" customFormat="1" ht="18" x14ac:dyDescent="0.35">
      <c r="A4" s="33">
        <v>2022</v>
      </c>
    </row>
    <row r="5" spans="1:8" s="140" customFormat="1" ht="17.25" x14ac:dyDescent="0.35">
      <c r="H5" s="141" t="s">
        <v>25</v>
      </c>
    </row>
    <row r="6" spans="1:8" ht="18" thickBot="1" x14ac:dyDescent="0.4">
      <c r="A6" s="135" t="s">
        <v>26</v>
      </c>
      <c r="B6" s="135" t="s">
        <v>27</v>
      </c>
      <c r="C6" s="135" t="s">
        <v>28</v>
      </c>
      <c r="D6" s="135" t="s">
        <v>29</v>
      </c>
      <c r="E6" s="135" t="s">
        <v>30</v>
      </c>
      <c r="F6" s="135" t="s">
        <v>31</v>
      </c>
      <c r="G6" s="135" t="s">
        <v>32</v>
      </c>
      <c r="H6" s="135" t="s">
        <v>33</v>
      </c>
    </row>
    <row r="7" spans="1:8" ht="18.75" thickTop="1" thickBot="1" x14ac:dyDescent="0.4">
      <c r="A7" s="136" t="s">
        <v>34</v>
      </c>
      <c r="B7" s="143">
        <v>0</v>
      </c>
      <c r="C7" s="143">
        <v>0</v>
      </c>
      <c r="D7" s="143">
        <v>0</v>
      </c>
      <c r="E7" s="143">
        <v>0</v>
      </c>
      <c r="F7" s="143">
        <v>0</v>
      </c>
      <c r="G7" s="143">
        <v>11000</v>
      </c>
      <c r="H7" s="143">
        <v>11000</v>
      </c>
    </row>
    <row r="8" spans="1:8" s="140" customFormat="1" ht="18.75" thickTop="1" thickBot="1" x14ac:dyDescent="0.4">
      <c r="A8" s="137" t="s">
        <v>35</v>
      </c>
      <c r="B8" s="144">
        <v>0</v>
      </c>
      <c r="C8" s="144">
        <v>0</v>
      </c>
      <c r="D8" s="144">
        <v>0</v>
      </c>
      <c r="E8" s="144">
        <v>0</v>
      </c>
      <c r="F8" s="144">
        <v>0</v>
      </c>
      <c r="G8" s="144">
        <v>11000</v>
      </c>
      <c r="H8" s="144">
        <v>11000</v>
      </c>
    </row>
    <row r="9" spans="1:8" ht="18.75" thickTop="1" thickBot="1" x14ac:dyDescent="0.4">
      <c r="A9" s="136" t="s">
        <v>36</v>
      </c>
      <c r="B9" s="143">
        <v>56509.22</v>
      </c>
      <c r="C9" s="143">
        <v>0</v>
      </c>
      <c r="D9" s="143">
        <v>0</v>
      </c>
      <c r="E9" s="143">
        <v>0</v>
      </c>
      <c r="F9" s="143">
        <v>0</v>
      </c>
      <c r="G9" s="143">
        <v>0</v>
      </c>
      <c r="H9" s="143">
        <v>56509.22</v>
      </c>
    </row>
    <row r="10" spans="1:8" s="140" customFormat="1" ht="18.75" thickTop="1" thickBot="1" x14ac:dyDescent="0.4">
      <c r="A10" s="138" t="s">
        <v>37</v>
      </c>
      <c r="B10" s="145">
        <v>56509.22</v>
      </c>
      <c r="C10" s="145">
        <v>0</v>
      </c>
      <c r="D10" s="145">
        <v>0</v>
      </c>
      <c r="E10" s="145">
        <v>0</v>
      </c>
      <c r="F10" s="145">
        <v>0</v>
      </c>
      <c r="G10" s="145">
        <v>0</v>
      </c>
      <c r="H10" s="145">
        <v>56509.22</v>
      </c>
    </row>
    <row r="11" spans="1:8" ht="18.75" thickTop="1" thickBot="1" x14ac:dyDescent="0.4">
      <c r="A11" s="136" t="s">
        <v>38</v>
      </c>
      <c r="B11" s="143">
        <v>0</v>
      </c>
      <c r="C11" s="143">
        <v>0</v>
      </c>
      <c r="D11" s="143">
        <v>0</v>
      </c>
      <c r="E11" s="143">
        <v>0</v>
      </c>
      <c r="F11" s="143">
        <v>0</v>
      </c>
      <c r="G11" s="143">
        <v>37596</v>
      </c>
      <c r="H11" s="143">
        <v>37596</v>
      </c>
    </row>
    <row r="12" spans="1:8" s="140" customFormat="1" ht="18.75" thickTop="1" thickBot="1" x14ac:dyDescent="0.4">
      <c r="A12" s="137" t="s">
        <v>35</v>
      </c>
      <c r="B12" s="144">
        <v>0</v>
      </c>
      <c r="C12" s="144">
        <v>0</v>
      </c>
      <c r="D12" s="144">
        <v>0</v>
      </c>
      <c r="E12" s="144">
        <v>0</v>
      </c>
      <c r="F12" s="144">
        <v>0</v>
      </c>
      <c r="G12" s="144">
        <v>37596</v>
      </c>
      <c r="H12" s="144">
        <v>37596</v>
      </c>
    </row>
    <row r="13" spans="1:8" ht="18.75" thickTop="1" thickBot="1" x14ac:dyDescent="0.4">
      <c r="A13" s="136" t="s">
        <v>39</v>
      </c>
      <c r="B13" s="143">
        <v>0</v>
      </c>
      <c r="C13" s="143">
        <v>0</v>
      </c>
      <c r="D13" s="143">
        <v>0</v>
      </c>
      <c r="E13" s="143">
        <v>936290</v>
      </c>
      <c r="F13" s="143" t="s">
        <v>40</v>
      </c>
      <c r="G13" s="143" t="s">
        <v>40</v>
      </c>
      <c r="H13" s="143">
        <v>936290</v>
      </c>
    </row>
    <row r="14" spans="1:8" s="140" customFormat="1" ht="18" thickTop="1" x14ac:dyDescent="0.35">
      <c r="A14" s="138" t="s">
        <v>41</v>
      </c>
      <c r="B14" s="145">
        <v>0</v>
      </c>
      <c r="C14" s="145">
        <v>0</v>
      </c>
      <c r="D14" s="145">
        <v>0</v>
      </c>
      <c r="E14" s="145">
        <v>260015</v>
      </c>
      <c r="F14" s="145" t="s">
        <v>40</v>
      </c>
      <c r="G14" s="145" t="s">
        <v>40</v>
      </c>
      <c r="H14" s="145">
        <v>260015</v>
      </c>
    </row>
    <row r="15" spans="1:8" s="140" customFormat="1" ht="17.25" x14ac:dyDescent="0.35">
      <c r="A15" s="137" t="s">
        <v>42</v>
      </c>
      <c r="B15" s="144">
        <v>0</v>
      </c>
      <c r="C15" s="144">
        <v>0</v>
      </c>
      <c r="D15" s="144">
        <v>0</v>
      </c>
      <c r="E15" s="144">
        <v>52021</v>
      </c>
      <c r="F15" s="144" t="s">
        <v>40</v>
      </c>
      <c r="G15" s="144" t="s">
        <v>40</v>
      </c>
      <c r="H15" s="144">
        <v>52021</v>
      </c>
    </row>
    <row r="16" spans="1:8" s="140" customFormat="1" ht="18" thickBot="1" x14ac:dyDescent="0.4">
      <c r="A16" s="138" t="s">
        <v>43</v>
      </c>
      <c r="B16" s="145">
        <v>0</v>
      </c>
      <c r="C16" s="145">
        <v>0</v>
      </c>
      <c r="D16" s="145">
        <v>0</v>
      </c>
      <c r="E16" s="145">
        <v>624254</v>
      </c>
      <c r="F16" s="145" t="s">
        <v>40</v>
      </c>
      <c r="G16" s="145" t="s">
        <v>40</v>
      </c>
      <c r="H16" s="145">
        <v>624254</v>
      </c>
    </row>
    <row r="17" spans="1:8" ht="18.75" thickTop="1" thickBot="1" x14ac:dyDescent="0.4">
      <c r="A17" s="136" t="s">
        <v>44</v>
      </c>
      <c r="B17" s="143">
        <v>0</v>
      </c>
      <c r="C17" s="143">
        <v>0</v>
      </c>
      <c r="D17" s="143">
        <v>0</v>
      </c>
      <c r="E17" s="143">
        <v>126000</v>
      </c>
      <c r="F17" s="143">
        <v>0</v>
      </c>
      <c r="G17" s="143">
        <v>2400</v>
      </c>
      <c r="H17" s="143">
        <v>128400</v>
      </c>
    </row>
    <row r="18" spans="1:8" s="140" customFormat="1" ht="18" thickTop="1" x14ac:dyDescent="0.35">
      <c r="A18" s="137" t="s">
        <v>45</v>
      </c>
      <c r="B18" s="144">
        <v>0</v>
      </c>
      <c r="C18" s="144">
        <v>0</v>
      </c>
      <c r="D18" s="144">
        <v>0</v>
      </c>
      <c r="E18" s="144">
        <v>14000</v>
      </c>
      <c r="F18" s="144">
        <v>0</v>
      </c>
      <c r="G18" s="144">
        <v>0</v>
      </c>
      <c r="H18" s="144">
        <v>14000</v>
      </c>
    </row>
    <row r="19" spans="1:8" s="140" customFormat="1" ht="17.25" x14ac:dyDescent="0.35">
      <c r="A19" s="138" t="s">
        <v>46</v>
      </c>
      <c r="B19" s="145">
        <v>0</v>
      </c>
      <c r="C19" s="145">
        <v>0</v>
      </c>
      <c r="D19" s="145">
        <v>0</v>
      </c>
      <c r="E19" s="145">
        <v>112000</v>
      </c>
      <c r="F19" s="145">
        <v>0</v>
      </c>
      <c r="G19" s="145">
        <v>0</v>
      </c>
      <c r="H19" s="145">
        <v>112000</v>
      </c>
    </row>
    <row r="20" spans="1:8" s="140" customFormat="1" ht="18" thickBot="1" x14ac:dyDescent="0.4">
      <c r="A20" s="137" t="s">
        <v>35</v>
      </c>
      <c r="B20" s="144">
        <v>0</v>
      </c>
      <c r="C20" s="144">
        <v>0</v>
      </c>
      <c r="D20" s="144">
        <v>0</v>
      </c>
      <c r="E20" s="144">
        <v>0</v>
      </c>
      <c r="F20" s="144">
        <v>0</v>
      </c>
      <c r="G20" s="144">
        <v>2400</v>
      </c>
      <c r="H20" s="144">
        <v>2400</v>
      </c>
    </row>
    <row r="21" spans="1:8" ht="18.75" thickTop="1" thickBot="1" x14ac:dyDescent="0.4">
      <c r="A21" s="136" t="s">
        <v>47</v>
      </c>
      <c r="B21" s="143">
        <v>0</v>
      </c>
      <c r="C21" s="143">
        <v>0</v>
      </c>
      <c r="D21" s="143">
        <v>0</v>
      </c>
      <c r="E21" s="143">
        <v>210000</v>
      </c>
      <c r="F21" s="143">
        <v>0</v>
      </c>
      <c r="G21" s="143">
        <v>0</v>
      </c>
      <c r="H21" s="143">
        <v>210000</v>
      </c>
    </row>
    <row r="22" spans="1:8" s="140" customFormat="1" ht="18.75" thickTop="1" thickBot="1" x14ac:dyDescent="0.4">
      <c r="A22" s="138" t="s">
        <v>42</v>
      </c>
      <c r="B22" s="145">
        <v>0</v>
      </c>
      <c r="C22" s="145">
        <v>0</v>
      </c>
      <c r="D22" s="145">
        <v>0</v>
      </c>
      <c r="E22" s="145">
        <v>210000</v>
      </c>
      <c r="F22" s="145">
        <v>0</v>
      </c>
      <c r="G22" s="145">
        <v>0</v>
      </c>
      <c r="H22" s="145">
        <v>210000</v>
      </c>
    </row>
    <row r="23" spans="1:8" ht="18.75" thickTop="1" thickBot="1" x14ac:dyDescent="0.4">
      <c r="A23" s="136" t="s">
        <v>48</v>
      </c>
      <c r="B23" s="143">
        <v>0</v>
      </c>
      <c r="C23" s="143">
        <v>0</v>
      </c>
      <c r="D23" s="143">
        <v>0</v>
      </c>
      <c r="E23" s="143">
        <v>1483813.77</v>
      </c>
      <c r="F23" s="143">
        <v>0</v>
      </c>
      <c r="G23" s="143">
        <v>0</v>
      </c>
      <c r="H23" s="143">
        <v>1483813.77</v>
      </c>
    </row>
    <row r="24" spans="1:8" s="140" customFormat="1" ht="18" thickTop="1" x14ac:dyDescent="0.35">
      <c r="A24" s="137" t="s">
        <v>49</v>
      </c>
      <c r="B24" s="144">
        <v>0</v>
      </c>
      <c r="C24" s="144">
        <v>0</v>
      </c>
      <c r="D24" s="144">
        <v>0</v>
      </c>
      <c r="E24" s="144">
        <v>568075.27</v>
      </c>
      <c r="F24" s="144">
        <v>0</v>
      </c>
      <c r="G24" s="144">
        <v>0</v>
      </c>
      <c r="H24" s="144">
        <v>568075.27</v>
      </c>
    </row>
    <row r="25" spans="1:8" s="140" customFormat="1" ht="17.25" x14ac:dyDescent="0.35">
      <c r="A25" s="138" t="s">
        <v>41</v>
      </c>
      <c r="B25" s="145">
        <v>0</v>
      </c>
      <c r="C25" s="145">
        <v>0</v>
      </c>
      <c r="D25" s="145">
        <v>0</v>
      </c>
      <c r="E25" s="145">
        <v>40000</v>
      </c>
      <c r="F25" s="145">
        <v>0</v>
      </c>
      <c r="G25" s="145">
        <v>0</v>
      </c>
      <c r="H25" s="145">
        <v>40000</v>
      </c>
    </row>
    <row r="26" spans="1:8" s="140" customFormat="1" ht="17.25" x14ac:dyDescent="0.35">
      <c r="A26" s="137" t="s">
        <v>42</v>
      </c>
      <c r="B26" s="144">
        <v>0</v>
      </c>
      <c r="C26" s="144">
        <v>0</v>
      </c>
      <c r="D26" s="144">
        <v>0</v>
      </c>
      <c r="E26" s="144">
        <v>214789.5</v>
      </c>
      <c r="F26" s="144">
        <v>0</v>
      </c>
      <c r="G26" s="144">
        <v>0</v>
      </c>
      <c r="H26" s="144">
        <v>214789.5</v>
      </c>
    </row>
    <row r="27" spans="1:8" s="140" customFormat="1" ht="17.25" x14ac:dyDescent="0.35">
      <c r="A27" s="138" t="s">
        <v>50</v>
      </c>
      <c r="B27" s="145">
        <v>0</v>
      </c>
      <c r="C27" s="145">
        <v>0</v>
      </c>
      <c r="D27" s="145">
        <v>0</v>
      </c>
      <c r="E27" s="145">
        <v>568075</v>
      </c>
      <c r="F27" s="145">
        <v>0</v>
      </c>
      <c r="G27" s="145">
        <v>0</v>
      </c>
      <c r="H27" s="145">
        <v>568075</v>
      </c>
    </row>
    <row r="28" spans="1:8" s="140" customFormat="1" ht="18" thickBot="1" x14ac:dyDescent="0.4">
      <c r="A28" s="137" t="s">
        <v>43</v>
      </c>
      <c r="B28" s="144">
        <v>0</v>
      </c>
      <c r="C28" s="144">
        <v>0</v>
      </c>
      <c r="D28" s="144">
        <v>0</v>
      </c>
      <c r="E28" s="144">
        <v>92874</v>
      </c>
      <c r="F28" s="144">
        <v>0</v>
      </c>
      <c r="G28" s="144">
        <v>0</v>
      </c>
      <c r="H28" s="144">
        <v>92874</v>
      </c>
    </row>
    <row r="29" spans="1:8" ht="18.75" thickTop="1" thickBot="1" x14ac:dyDescent="0.4">
      <c r="A29" s="136" t="s">
        <v>51</v>
      </c>
      <c r="B29" s="143">
        <v>0</v>
      </c>
      <c r="C29" s="143">
        <v>0</v>
      </c>
      <c r="D29" s="143">
        <v>0</v>
      </c>
      <c r="E29" s="143">
        <v>319440</v>
      </c>
      <c r="F29" s="143">
        <v>0</v>
      </c>
      <c r="G29" s="143">
        <v>0</v>
      </c>
      <c r="H29" s="143">
        <v>319440</v>
      </c>
    </row>
    <row r="30" spans="1:8" s="140" customFormat="1" ht="18" thickTop="1" x14ac:dyDescent="0.35">
      <c r="A30" s="138" t="s">
        <v>49</v>
      </c>
      <c r="B30" s="145">
        <v>0</v>
      </c>
      <c r="C30" s="145">
        <v>0</v>
      </c>
      <c r="D30" s="145">
        <v>0</v>
      </c>
      <c r="E30" s="145">
        <v>58080</v>
      </c>
      <c r="F30" s="145">
        <v>0</v>
      </c>
      <c r="G30" s="145">
        <v>0</v>
      </c>
      <c r="H30" s="145">
        <v>58080</v>
      </c>
    </row>
    <row r="31" spans="1:8" s="140" customFormat="1" ht="17.25" x14ac:dyDescent="0.35">
      <c r="A31" s="137" t="s">
        <v>41</v>
      </c>
      <c r="B31" s="144">
        <v>0</v>
      </c>
      <c r="C31" s="144">
        <v>0</v>
      </c>
      <c r="D31" s="144">
        <v>0</v>
      </c>
      <c r="E31" s="144">
        <v>72600</v>
      </c>
      <c r="F31" s="144">
        <v>0</v>
      </c>
      <c r="G31" s="144">
        <v>0</v>
      </c>
      <c r="H31" s="144">
        <v>72600</v>
      </c>
    </row>
    <row r="32" spans="1:8" s="140" customFormat="1" ht="17.25" x14ac:dyDescent="0.35">
      <c r="A32" s="138" t="s">
        <v>42</v>
      </c>
      <c r="B32" s="145">
        <v>0</v>
      </c>
      <c r="C32" s="145">
        <v>0</v>
      </c>
      <c r="D32" s="145">
        <v>0</v>
      </c>
      <c r="E32" s="145">
        <v>72600</v>
      </c>
      <c r="F32" s="145">
        <v>0</v>
      </c>
      <c r="G32" s="145">
        <v>0</v>
      </c>
      <c r="H32" s="145">
        <v>72600</v>
      </c>
    </row>
    <row r="33" spans="1:8" s="140" customFormat="1" ht="17.25" x14ac:dyDescent="0.35">
      <c r="A33" s="137" t="s">
        <v>50</v>
      </c>
      <c r="B33" s="144">
        <v>0</v>
      </c>
      <c r="C33" s="144">
        <v>0</v>
      </c>
      <c r="D33" s="144">
        <v>0</v>
      </c>
      <c r="E33" s="144">
        <v>58080</v>
      </c>
      <c r="F33" s="144">
        <v>0</v>
      </c>
      <c r="G33" s="144">
        <v>0</v>
      </c>
      <c r="H33" s="144">
        <v>58080</v>
      </c>
    </row>
    <row r="34" spans="1:8" s="140" customFormat="1" ht="18" thickBot="1" x14ac:dyDescent="0.4">
      <c r="A34" s="138" t="s">
        <v>43</v>
      </c>
      <c r="B34" s="145">
        <v>0</v>
      </c>
      <c r="C34" s="145">
        <v>0</v>
      </c>
      <c r="D34" s="145">
        <v>0</v>
      </c>
      <c r="E34" s="145">
        <v>58080</v>
      </c>
      <c r="F34" s="145">
        <v>0</v>
      </c>
      <c r="G34" s="145">
        <v>0</v>
      </c>
      <c r="H34" s="145">
        <v>58080</v>
      </c>
    </row>
    <row r="35" spans="1:8" ht="18.75" thickTop="1" thickBot="1" x14ac:dyDescent="0.4">
      <c r="A35" s="136" t="s">
        <v>52</v>
      </c>
      <c r="B35" s="143">
        <v>0</v>
      </c>
      <c r="C35" s="143">
        <v>0</v>
      </c>
      <c r="D35" s="143">
        <v>109887</v>
      </c>
      <c r="E35" s="143">
        <v>0</v>
      </c>
      <c r="F35" s="143">
        <v>0</v>
      </c>
      <c r="G35" s="143">
        <v>0</v>
      </c>
      <c r="H35" s="143">
        <v>109887</v>
      </c>
    </row>
    <row r="36" spans="1:8" s="140" customFormat="1" ht="18.75" thickTop="1" thickBot="1" x14ac:dyDescent="0.4">
      <c r="A36" s="137" t="s">
        <v>53</v>
      </c>
      <c r="B36" s="144">
        <v>0</v>
      </c>
      <c r="C36" s="144">
        <v>0</v>
      </c>
      <c r="D36" s="144">
        <v>109887</v>
      </c>
      <c r="E36" s="144">
        <v>0</v>
      </c>
      <c r="F36" s="144">
        <v>0</v>
      </c>
      <c r="G36" s="144">
        <v>0</v>
      </c>
      <c r="H36" s="144">
        <v>109887</v>
      </c>
    </row>
    <row r="37" spans="1:8" ht="18.75" thickTop="1" thickBot="1" x14ac:dyDescent="0.4">
      <c r="A37" s="136" t="s">
        <v>54</v>
      </c>
      <c r="B37" s="143">
        <v>148963</v>
      </c>
      <c r="C37" s="143">
        <v>0</v>
      </c>
      <c r="D37" s="143">
        <v>0</v>
      </c>
      <c r="E37" s="143">
        <v>0</v>
      </c>
      <c r="F37" s="143">
        <v>0</v>
      </c>
      <c r="G37" s="143">
        <v>0</v>
      </c>
      <c r="H37" s="143">
        <v>148963</v>
      </c>
    </row>
    <row r="38" spans="1:8" s="140" customFormat="1" ht="18" thickTop="1" x14ac:dyDescent="0.35">
      <c r="A38" s="138" t="s">
        <v>37</v>
      </c>
      <c r="B38" s="145">
        <v>89378</v>
      </c>
      <c r="C38" s="145">
        <v>0</v>
      </c>
      <c r="D38" s="145">
        <v>0</v>
      </c>
      <c r="E38" s="145">
        <v>0</v>
      </c>
      <c r="F38" s="145">
        <v>0</v>
      </c>
      <c r="G38" s="145">
        <v>0</v>
      </c>
      <c r="H38" s="145">
        <v>89378</v>
      </c>
    </row>
    <row r="39" spans="1:8" s="140" customFormat="1" ht="18" thickBot="1" x14ac:dyDescent="0.4">
      <c r="A39" s="137" t="s">
        <v>55</v>
      </c>
      <c r="B39" s="144">
        <v>59585</v>
      </c>
      <c r="C39" s="144">
        <v>0</v>
      </c>
      <c r="D39" s="144">
        <v>0</v>
      </c>
      <c r="E39" s="144">
        <v>0</v>
      </c>
      <c r="F39" s="144">
        <v>0</v>
      </c>
      <c r="G39" s="144">
        <v>0</v>
      </c>
      <c r="H39" s="144">
        <v>59585</v>
      </c>
    </row>
    <row r="40" spans="1:8" ht="18.75" thickTop="1" thickBot="1" x14ac:dyDescent="0.4">
      <c r="A40" s="136" t="s">
        <v>56</v>
      </c>
      <c r="B40" s="143">
        <v>0</v>
      </c>
      <c r="C40" s="143">
        <v>0</v>
      </c>
      <c r="D40" s="143">
        <v>0</v>
      </c>
      <c r="E40" s="143">
        <v>0</v>
      </c>
      <c r="F40" s="143">
        <v>379203</v>
      </c>
      <c r="G40" s="143">
        <v>0</v>
      </c>
      <c r="H40" s="143">
        <v>379203</v>
      </c>
    </row>
    <row r="41" spans="1:8" s="140" customFormat="1" ht="18" thickTop="1" x14ac:dyDescent="0.35">
      <c r="A41" s="138" t="s">
        <v>57</v>
      </c>
      <c r="B41" s="145">
        <v>0</v>
      </c>
      <c r="C41" s="145">
        <v>0</v>
      </c>
      <c r="D41" s="145">
        <v>0</v>
      </c>
      <c r="E41" s="145">
        <v>0</v>
      </c>
      <c r="F41" s="145">
        <v>47642</v>
      </c>
      <c r="G41" s="145">
        <v>0</v>
      </c>
      <c r="H41" s="145">
        <v>47642</v>
      </c>
    </row>
    <row r="42" spans="1:8" s="140" customFormat="1" ht="17.25" x14ac:dyDescent="0.35">
      <c r="A42" s="137" t="s">
        <v>58</v>
      </c>
      <c r="B42" s="144">
        <v>0</v>
      </c>
      <c r="C42" s="144">
        <v>0</v>
      </c>
      <c r="D42" s="144">
        <v>0</v>
      </c>
      <c r="E42" s="144">
        <v>0</v>
      </c>
      <c r="F42" s="144">
        <v>240532</v>
      </c>
      <c r="G42" s="144">
        <v>0</v>
      </c>
      <c r="H42" s="144">
        <v>240532</v>
      </c>
    </row>
    <row r="43" spans="1:8" s="140" customFormat="1" ht="18" thickBot="1" x14ac:dyDescent="0.4">
      <c r="A43" s="138" t="s">
        <v>59</v>
      </c>
      <c r="B43" s="145">
        <v>0</v>
      </c>
      <c r="C43" s="145">
        <v>0</v>
      </c>
      <c r="D43" s="145">
        <v>0</v>
      </c>
      <c r="E43" s="145">
        <v>0</v>
      </c>
      <c r="F43" s="145">
        <v>91029</v>
      </c>
      <c r="G43" s="145">
        <v>0</v>
      </c>
      <c r="H43" s="145">
        <v>91029</v>
      </c>
    </row>
    <row r="44" spans="1:8" ht="18.75" thickTop="1" thickBot="1" x14ac:dyDescent="0.4">
      <c r="A44" s="136" t="s">
        <v>60</v>
      </c>
      <c r="B44" s="143">
        <v>0</v>
      </c>
      <c r="C44" s="143">
        <v>0</v>
      </c>
      <c r="D44" s="143">
        <v>0</v>
      </c>
      <c r="E44" s="143">
        <v>0</v>
      </c>
      <c r="F44" s="143">
        <v>456386</v>
      </c>
      <c r="G44" s="143">
        <v>0</v>
      </c>
      <c r="H44" s="143">
        <v>456386</v>
      </c>
    </row>
    <row r="45" spans="1:8" s="140" customFormat="1" ht="18.75" thickTop="1" thickBot="1" x14ac:dyDescent="0.4">
      <c r="A45" s="137" t="s">
        <v>58</v>
      </c>
      <c r="B45" s="144">
        <v>0</v>
      </c>
      <c r="C45" s="144">
        <v>0</v>
      </c>
      <c r="D45" s="144">
        <v>0</v>
      </c>
      <c r="E45" s="144">
        <v>0</v>
      </c>
      <c r="F45" s="144">
        <v>456386</v>
      </c>
      <c r="G45" s="144">
        <v>0</v>
      </c>
      <c r="H45" s="144">
        <v>456386</v>
      </c>
    </row>
    <row r="46" spans="1:8" ht="18.75" thickTop="1" thickBot="1" x14ac:dyDescent="0.4">
      <c r="A46" s="136" t="s">
        <v>61</v>
      </c>
      <c r="B46" s="143">
        <v>0</v>
      </c>
      <c r="C46" s="143">
        <v>925742</v>
      </c>
      <c r="D46" s="143">
        <v>0</v>
      </c>
      <c r="E46" s="143">
        <v>0</v>
      </c>
      <c r="F46" s="143">
        <v>545509</v>
      </c>
      <c r="G46" s="143">
        <v>0</v>
      </c>
      <c r="H46" s="143">
        <v>1471251</v>
      </c>
    </row>
    <row r="47" spans="1:8" s="140" customFormat="1" ht="18" thickTop="1" x14ac:dyDescent="0.35">
      <c r="A47" s="138" t="s">
        <v>62</v>
      </c>
      <c r="B47" s="145">
        <v>0</v>
      </c>
      <c r="C47" s="145">
        <v>0</v>
      </c>
      <c r="D47" s="145">
        <v>0</v>
      </c>
      <c r="E47" s="145">
        <v>0</v>
      </c>
      <c r="F47" s="145">
        <v>304258</v>
      </c>
      <c r="G47" s="145">
        <v>0</v>
      </c>
      <c r="H47" s="145">
        <v>304258</v>
      </c>
    </row>
    <row r="48" spans="1:8" s="140" customFormat="1" ht="17.25" x14ac:dyDescent="0.35">
      <c r="A48" s="137" t="s">
        <v>63</v>
      </c>
      <c r="B48" s="144">
        <v>0</v>
      </c>
      <c r="C48" s="144">
        <v>555445</v>
      </c>
      <c r="D48" s="144">
        <v>0</v>
      </c>
      <c r="E48" s="144">
        <v>0</v>
      </c>
      <c r="F48" s="144">
        <v>0</v>
      </c>
      <c r="G48" s="144">
        <v>0</v>
      </c>
      <c r="H48" s="144">
        <v>555445</v>
      </c>
    </row>
    <row r="49" spans="1:8" s="140" customFormat="1" ht="17.25" x14ac:dyDescent="0.35">
      <c r="A49" s="138" t="s">
        <v>64</v>
      </c>
      <c r="B49" s="145">
        <v>0</v>
      </c>
      <c r="C49" s="145">
        <v>353632</v>
      </c>
      <c r="D49" s="145">
        <v>0</v>
      </c>
      <c r="E49" s="145">
        <v>0</v>
      </c>
      <c r="F49" s="145">
        <v>0</v>
      </c>
      <c r="G49" s="145">
        <v>0</v>
      </c>
      <c r="H49" s="145">
        <v>353632</v>
      </c>
    </row>
    <row r="50" spans="1:8" s="140" customFormat="1" ht="17.25" x14ac:dyDescent="0.35">
      <c r="A50" s="137" t="s">
        <v>65</v>
      </c>
      <c r="B50" s="144">
        <v>0</v>
      </c>
      <c r="C50" s="144">
        <v>16665</v>
      </c>
      <c r="D50" s="144">
        <v>0</v>
      </c>
      <c r="E50" s="144">
        <v>0</v>
      </c>
      <c r="F50" s="144">
        <v>0</v>
      </c>
      <c r="G50" s="144">
        <v>0</v>
      </c>
      <c r="H50" s="144">
        <v>16665</v>
      </c>
    </row>
    <row r="51" spans="1:8" s="140" customFormat="1" ht="17.25" x14ac:dyDescent="0.35">
      <c r="A51" s="138" t="s">
        <v>57</v>
      </c>
      <c r="B51" s="145">
        <v>0</v>
      </c>
      <c r="C51" s="145">
        <v>0</v>
      </c>
      <c r="D51" s="145">
        <v>0</v>
      </c>
      <c r="E51" s="145">
        <v>0</v>
      </c>
      <c r="F51" s="145">
        <v>139376</v>
      </c>
      <c r="G51" s="145">
        <v>0</v>
      </c>
      <c r="H51" s="145">
        <v>139376</v>
      </c>
    </row>
    <row r="52" spans="1:8" s="140" customFormat="1" ht="18" thickBot="1" x14ac:dyDescent="0.4">
      <c r="A52" s="137" t="s">
        <v>59</v>
      </c>
      <c r="B52" s="144">
        <v>0</v>
      </c>
      <c r="C52" s="144">
        <v>0</v>
      </c>
      <c r="D52" s="144">
        <v>0</v>
      </c>
      <c r="E52" s="144">
        <v>0</v>
      </c>
      <c r="F52" s="144">
        <v>101875</v>
      </c>
      <c r="G52" s="144">
        <v>0</v>
      </c>
      <c r="H52" s="144">
        <v>101875</v>
      </c>
    </row>
    <row r="53" spans="1:8" ht="18.75" thickTop="1" thickBot="1" x14ac:dyDescent="0.4">
      <c r="A53" s="139" t="s">
        <v>33</v>
      </c>
      <c r="B53" s="142">
        <v>205472.22</v>
      </c>
      <c r="C53" s="142">
        <v>925742</v>
      </c>
      <c r="D53" s="142">
        <v>109887</v>
      </c>
      <c r="E53" s="142">
        <v>3075543</v>
      </c>
      <c r="F53" s="142">
        <v>1381098</v>
      </c>
      <c r="G53" s="142">
        <v>50996</v>
      </c>
      <c r="H53" s="142">
        <v>5748738</v>
      </c>
    </row>
    <row r="54" spans="1:8" ht="17.25" thickTop="1" x14ac:dyDescent="0.3"/>
    <row r="55" spans="1:8" s="140" customFormat="1" ht="18" x14ac:dyDescent="0.35">
      <c r="A55" s="33">
        <v>2023</v>
      </c>
    </row>
    <row r="56" spans="1:8" s="140" customFormat="1" ht="17.25" x14ac:dyDescent="0.35">
      <c r="H56" s="141" t="s">
        <v>25</v>
      </c>
    </row>
    <row r="57" spans="1:8" ht="18" thickBot="1" x14ac:dyDescent="0.4">
      <c r="A57" s="135" t="s">
        <v>26</v>
      </c>
      <c r="B57" s="135" t="s">
        <v>27</v>
      </c>
      <c r="C57" s="135" t="s">
        <v>28</v>
      </c>
      <c r="D57" s="135" t="s">
        <v>29</v>
      </c>
      <c r="E57" s="135" t="s">
        <v>30</v>
      </c>
      <c r="F57" s="135" t="s">
        <v>31</v>
      </c>
      <c r="G57" s="135" t="s">
        <v>32</v>
      </c>
      <c r="H57" s="135" t="s">
        <v>33</v>
      </c>
    </row>
    <row r="58" spans="1:8" ht="18.75" thickTop="1" thickBot="1" x14ac:dyDescent="0.4">
      <c r="A58" s="136" t="s">
        <v>34</v>
      </c>
      <c r="B58" s="146">
        <v>0</v>
      </c>
      <c r="C58" s="146">
        <v>0</v>
      </c>
      <c r="D58" s="146">
        <v>0</v>
      </c>
      <c r="E58" s="146">
        <v>0</v>
      </c>
      <c r="F58" s="146">
        <v>0</v>
      </c>
      <c r="G58" s="146">
        <v>5000</v>
      </c>
      <c r="H58" s="146">
        <v>5000</v>
      </c>
    </row>
    <row r="59" spans="1:8" ht="18.75" thickTop="1" thickBot="1" x14ac:dyDescent="0.4">
      <c r="A59" s="137" t="s">
        <v>35</v>
      </c>
      <c r="B59" s="147">
        <v>0</v>
      </c>
      <c r="C59" s="147">
        <v>0</v>
      </c>
      <c r="D59" s="147">
        <v>0</v>
      </c>
      <c r="E59" s="147">
        <v>0</v>
      </c>
      <c r="F59" s="147">
        <v>0</v>
      </c>
      <c r="G59" s="147">
        <v>5000</v>
      </c>
      <c r="H59" s="147">
        <v>5000</v>
      </c>
    </row>
    <row r="60" spans="1:8" ht="18.75" thickTop="1" thickBot="1" x14ac:dyDescent="0.4">
      <c r="A60" s="136" t="s">
        <v>39</v>
      </c>
      <c r="B60" s="146">
        <v>0</v>
      </c>
      <c r="C60" s="146">
        <v>0</v>
      </c>
      <c r="D60" s="146">
        <v>0</v>
      </c>
      <c r="E60" s="146">
        <v>1168825.92</v>
      </c>
      <c r="F60" s="146">
        <v>0</v>
      </c>
      <c r="G60" s="146">
        <v>0</v>
      </c>
      <c r="H60" s="146">
        <v>1168825.92</v>
      </c>
    </row>
    <row r="61" spans="1:8" ht="18" thickTop="1" x14ac:dyDescent="0.35">
      <c r="A61" s="138" t="s">
        <v>41</v>
      </c>
      <c r="B61" s="148">
        <v>0</v>
      </c>
      <c r="C61" s="148">
        <v>0</v>
      </c>
      <c r="D61" s="148">
        <v>0</v>
      </c>
      <c r="E61" s="148">
        <v>155000</v>
      </c>
      <c r="F61" s="148">
        <v>0</v>
      </c>
      <c r="G61" s="148">
        <v>0</v>
      </c>
      <c r="H61" s="148">
        <v>155000</v>
      </c>
    </row>
    <row r="62" spans="1:8" ht="17.25" x14ac:dyDescent="0.35">
      <c r="A62" s="137" t="s">
        <v>42</v>
      </c>
      <c r="B62" s="147">
        <v>0</v>
      </c>
      <c r="C62" s="147">
        <v>0</v>
      </c>
      <c r="D62" s="147">
        <v>0</v>
      </c>
      <c r="E62" s="147">
        <v>77986.61</v>
      </c>
      <c r="F62" s="147">
        <v>0</v>
      </c>
      <c r="G62" s="147">
        <v>0</v>
      </c>
      <c r="H62" s="147">
        <v>77986.61</v>
      </c>
    </row>
    <row r="63" spans="1:8" ht="18" thickBot="1" x14ac:dyDescent="0.4">
      <c r="A63" s="138" t="s">
        <v>43</v>
      </c>
      <c r="B63" s="148">
        <v>0</v>
      </c>
      <c r="C63" s="148">
        <v>0</v>
      </c>
      <c r="D63" s="148">
        <v>0</v>
      </c>
      <c r="E63" s="148">
        <v>935839.30999999994</v>
      </c>
      <c r="F63" s="148">
        <v>0</v>
      </c>
      <c r="G63" s="148">
        <v>0</v>
      </c>
      <c r="H63" s="148">
        <v>935839.30999999994</v>
      </c>
    </row>
    <row r="64" spans="1:8" ht="18.75" thickTop="1" thickBot="1" x14ac:dyDescent="0.4">
      <c r="A64" s="136" t="s">
        <v>66</v>
      </c>
      <c r="B64" s="146">
        <v>0</v>
      </c>
      <c r="C64" s="146">
        <v>0</v>
      </c>
      <c r="D64" s="146">
        <v>0</v>
      </c>
      <c r="E64" s="146">
        <v>1586962</v>
      </c>
      <c r="F64" s="146">
        <v>0</v>
      </c>
      <c r="G64" s="146">
        <v>0</v>
      </c>
      <c r="H64" s="146">
        <v>1586962</v>
      </c>
    </row>
    <row r="65" spans="1:8" ht="18" thickTop="1" x14ac:dyDescent="0.35">
      <c r="A65" s="137" t="s">
        <v>49</v>
      </c>
      <c r="B65" s="147">
        <v>0</v>
      </c>
      <c r="C65" s="147">
        <v>0</v>
      </c>
      <c r="D65" s="147">
        <v>0</v>
      </c>
      <c r="E65" s="147">
        <v>153939</v>
      </c>
      <c r="F65" s="147">
        <v>0</v>
      </c>
      <c r="G65" s="147">
        <v>0</v>
      </c>
      <c r="H65" s="147">
        <v>153939</v>
      </c>
    </row>
    <row r="66" spans="1:8" ht="17.25" x14ac:dyDescent="0.35">
      <c r="A66" s="138" t="s">
        <v>41</v>
      </c>
      <c r="B66" s="148">
        <v>0</v>
      </c>
      <c r="C66" s="148">
        <v>0</v>
      </c>
      <c r="D66" s="148">
        <v>0</v>
      </c>
      <c r="E66" s="148">
        <v>40000</v>
      </c>
      <c r="F66" s="148">
        <v>0</v>
      </c>
      <c r="G66" s="148">
        <v>0</v>
      </c>
      <c r="H66" s="148">
        <v>40000</v>
      </c>
    </row>
    <row r="67" spans="1:8" ht="17.25" x14ac:dyDescent="0.35">
      <c r="A67" s="137" t="s">
        <v>42</v>
      </c>
      <c r="B67" s="147">
        <v>0</v>
      </c>
      <c r="C67" s="147">
        <v>0</v>
      </c>
      <c r="D67" s="147">
        <v>0</v>
      </c>
      <c r="E67" s="147">
        <v>218168</v>
      </c>
      <c r="F67" s="147">
        <v>0</v>
      </c>
      <c r="G67" s="147">
        <v>0</v>
      </c>
      <c r="H67" s="147">
        <v>218168</v>
      </c>
    </row>
    <row r="68" spans="1:8" ht="17.25" x14ac:dyDescent="0.35">
      <c r="A68" s="138" t="s">
        <v>50</v>
      </c>
      <c r="B68" s="148">
        <v>0</v>
      </c>
      <c r="C68" s="148">
        <v>0</v>
      </c>
      <c r="D68" s="148">
        <v>0</v>
      </c>
      <c r="E68" s="148">
        <v>1009768</v>
      </c>
      <c r="F68" s="148">
        <v>0</v>
      </c>
      <c r="G68" s="148">
        <v>0</v>
      </c>
      <c r="H68" s="148">
        <v>1009768</v>
      </c>
    </row>
    <row r="69" spans="1:8" ht="18" thickBot="1" x14ac:dyDescent="0.4">
      <c r="A69" s="137" t="s">
        <v>43</v>
      </c>
      <c r="B69" s="147">
        <v>0</v>
      </c>
      <c r="C69" s="147">
        <v>0</v>
      </c>
      <c r="D69" s="147">
        <v>0</v>
      </c>
      <c r="E69" s="147">
        <v>165087</v>
      </c>
      <c r="F69" s="147">
        <v>0</v>
      </c>
      <c r="G69" s="147">
        <v>0</v>
      </c>
      <c r="H69" s="147">
        <v>165087</v>
      </c>
    </row>
    <row r="70" spans="1:8" ht="18.75" thickTop="1" thickBot="1" x14ac:dyDescent="0.4">
      <c r="A70" s="136" t="s">
        <v>67</v>
      </c>
      <c r="B70" s="146">
        <v>0</v>
      </c>
      <c r="C70" s="146">
        <v>0</v>
      </c>
      <c r="D70" s="146">
        <v>0</v>
      </c>
      <c r="E70" s="146">
        <v>419251</v>
      </c>
      <c r="F70" s="146">
        <v>0</v>
      </c>
      <c r="G70" s="146">
        <v>0</v>
      </c>
      <c r="H70" s="146">
        <v>419251</v>
      </c>
    </row>
    <row r="71" spans="1:8" ht="18" thickTop="1" x14ac:dyDescent="0.35">
      <c r="A71" s="138" t="s">
        <v>49</v>
      </c>
      <c r="B71" s="148">
        <v>0</v>
      </c>
      <c r="C71" s="148">
        <v>0</v>
      </c>
      <c r="D71" s="148">
        <v>0</v>
      </c>
      <c r="E71" s="148">
        <v>18229</v>
      </c>
      <c r="F71" s="148">
        <v>0</v>
      </c>
      <c r="G71" s="148">
        <v>0</v>
      </c>
      <c r="H71" s="148">
        <v>18229</v>
      </c>
    </row>
    <row r="72" spans="1:8" ht="17.25" x14ac:dyDescent="0.35">
      <c r="A72" s="137" t="s">
        <v>41</v>
      </c>
      <c r="B72" s="147">
        <v>0</v>
      </c>
      <c r="C72" s="147">
        <v>0</v>
      </c>
      <c r="D72" s="147">
        <v>0</v>
      </c>
      <c r="E72" s="147">
        <v>136714</v>
      </c>
      <c r="F72" s="147">
        <v>0</v>
      </c>
      <c r="G72" s="147">
        <v>0</v>
      </c>
      <c r="H72" s="147">
        <v>136714</v>
      </c>
    </row>
    <row r="73" spans="1:8" ht="17.25" x14ac:dyDescent="0.35">
      <c r="A73" s="138" t="s">
        <v>42</v>
      </c>
      <c r="B73" s="148">
        <v>0</v>
      </c>
      <c r="C73" s="148">
        <v>0</v>
      </c>
      <c r="D73" s="148">
        <v>0</v>
      </c>
      <c r="E73" s="148">
        <v>136714</v>
      </c>
      <c r="F73" s="148">
        <v>0</v>
      </c>
      <c r="G73" s="148">
        <v>0</v>
      </c>
      <c r="H73" s="148">
        <v>136714</v>
      </c>
    </row>
    <row r="74" spans="1:8" ht="17.25" x14ac:dyDescent="0.35">
      <c r="A74" s="137" t="s">
        <v>50</v>
      </c>
      <c r="B74" s="147">
        <v>0</v>
      </c>
      <c r="C74" s="147">
        <v>0</v>
      </c>
      <c r="D74" s="147">
        <v>0</v>
      </c>
      <c r="E74" s="147">
        <v>18229</v>
      </c>
      <c r="F74" s="147">
        <v>0</v>
      </c>
      <c r="G74" s="147">
        <v>0</v>
      </c>
      <c r="H74" s="147">
        <v>18229</v>
      </c>
    </row>
    <row r="75" spans="1:8" ht="18" thickBot="1" x14ac:dyDescent="0.4">
      <c r="A75" s="138" t="s">
        <v>43</v>
      </c>
      <c r="B75" s="148">
        <v>0</v>
      </c>
      <c r="C75" s="148">
        <v>0</v>
      </c>
      <c r="D75" s="148">
        <v>0</v>
      </c>
      <c r="E75" s="148">
        <v>109365</v>
      </c>
      <c r="F75" s="148">
        <v>0</v>
      </c>
      <c r="G75" s="148">
        <v>0</v>
      </c>
      <c r="H75" s="148">
        <v>109365</v>
      </c>
    </row>
    <row r="76" spans="1:8" ht="18.75" thickTop="1" thickBot="1" x14ac:dyDescent="0.4">
      <c r="A76" s="136" t="s">
        <v>68</v>
      </c>
      <c r="B76" s="146">
        <v>0</v>
      </c>
      <c r="C76" s="146">
        <v>0</v>
      </c>
      <c r="D76" s="146">
        <v>116245</v>
      </c>
      <c r="E76" s="146">
        <v>0</v>
      </c>
      <c r="F76" s="146">
        <v>0</v>
      </c>
      <c r="G76" s="146">
        <v>0</v>
      </c>
      <c r="H76" s="146">
        <v>116245</v>
      </c>
    </row>
    <row r="77" spans="1:8" ht="18.75" thickTop="1" thickBot="1" x14ac:dyDescent="0.4">
      <c r="A77" s="138" t="s">
        <v>53</v>
      </c>
      <c r="B77" s="148">
        <v>0</v>
      </c>
      <c r="C77" s="148">
        <v>0</v>
      </c>
      <c r="D77" s="148">
        <v>116245</v>
      </c>
      <c r="E77" s="148">
        <v>0</v>
      </c>
      <c r="F77" s="148">
        <v>0</v>
      </c>
      <c r="G77" s="148">
        <v>0</v>
      </c>
      <c r="H77" s="148">
        <v>116245</v>
      </c>
    </row>
    <row r="78" spans="1:8" ht="18.75" thickTop="1" thickBot="1" x14ac:dyDescent="0.4">
      <c r="A78" s="136" t="s">
        <v>69</v>
      </c>
      <c r="B78" s="146">
        <v>166687</v>
      </c>
      <c r="C78" s="146">
        <v>0</v>
      </c>
      <c r="D78" s="146">
        <v>0</v>
      </c>
      <c r="E78" s="146">
        <v>0</v>
      </c>
      <c r="F78" s="146">
        <v>695321</v>
      </c>
      <c r="G78" s="146">
        <v>0</v>
      </c>
      <c r="H78" s="146">
        <v>862008</v>
      </c>
    </row>
    <row r="79" spans="1:8" ht="18" thickTop="1" x14ac:dyDescent="0.35">
      <c r="A79" s="137" t="s">
        <v>37</v>
      </c>
      <c r="B79" s="147">
        <v>166687</v>
      </c>
      <c r="C79" s="147">
        <v>0</v>
      </c>
      <c r="D79" s="147">
        <v>0</v>
      </c>
      <c r="E79" s="147">
        <v>0</v>
      </c>
      <c r="F79" s="147">
        <v>0</v>
      </c>
      <c r="G79" s="147">
        <v>0</v>
      </c>
      <c r="H79" s="147">
        <v>166687</v>
      </c>
    </row>
    <row r="80" spans="1:8" ht="17.25" x14ac:dyDescent="0.35">
      <c r="A80" s="138" t="s">
        <v>57</v>
      </c>
      <c r="B80" s="148">
        <v>0</v>
      </c>
      <c r="C80" s="148">
        <v>0</v>
      </c>
      <c r="D80" s="148">
        <v>0</v>
      </c>
      <c r="E80" s="148">
        <v>0</v>
      </c>
      <c r="F80" s="148">
        <v>87478</v>
      </c>
      <c r="G80" s="148">
        <v>0</v>
      </c>
      <c r="H80" s="148">
        <v>87478</v>
      </c>
    </row>
    <row r="81" spans="1:8" ht="17.25" x14ac:dyDescent="0.35">
      <c r="A81" s="137" t="s">
        <v>58</v>
      </c>
      <c r="B81" s="147">
        <v>0</v>
      </c>
      <c r="C81" s="147">
        <v>0</v>
      </c>
      <c r="D81" s="147">
        <v>0</v>
      </c>
      <c r="E81" s="147">
        <v>0</v>
      </c>
      <c r="F81" s="147">
        <v>441183</v>
      </c>
      <c r="G81" s="147">
        <v>0</v>
      </c>
      <c r="H81" s="147">
        <v>441183</v>
      </c>
    </row>
    <row r="82" spans="1:8" ht="18" thickBot="1" x14ac:dyDescent="0.4">
      <c r="A82" s="138" t="s">
        <v>59</v>
      </c>
      <c r="B82" s="148">
        <v>0</v>
      </c>
      <c r="C82" s="148">
        <v>0</v>
      </c>
      <c r="D82" s="148">
        <v>0</v>
      </c>
      <c r="E82" s="148">
        <v>0</v>
      </c>
      <c r="F82" s="148">
        <v>166660</v>
      </c>
      <c r="G82" s="148">
        <v>0</v>
      </c>
      <c r="H82" s="148">
        <v>166660</v>
      </c>
    </row>
    <row r="83" spans="1:8" ht="18.75" thickTop="1" thickBot="1" x14ac:dyDescent="0.4">
      <c r="A83" s="136" t="s">
        <v>61</v>
      </c>
      <c r="B83" s="146">
        <v>0</v>
      </c>
      <c r="C83" s="146">
        <v>647143.40999999992</v>
      </c>
      <c r="D83" s="146">
        <v>0</v>
      </c>
      <c r="E83" s="146">
        <v>0</v>
      </c>
      <c r="F83" s="146">
        <v>1099826.22</v>
      </c>
      <c r="G83" s="146">
        <v>0</v>
      </c>
      <c r="H83" s="146">
        <v>1746969.6300000001</v>
      </c>
    </row>
    <row r="84" spans="1:8" ht="18" thickTop="1" x14ac:dyDescent="0.35">
      <c r="A84" s="137" t="s">
        <v>62</v>
      </c>
      <c r="B84" s="147">
        <v>0</v>
      </c>
      <c r="C84" s="147">
        <v>0</v>
      </c>
      <c r="D84" s="147">
        <v>0</v>
      </c>
      <c r="E84" s="147">
        <v>0</v>
      </c>
      <c r="F84" s="147">
        <v>529158.55000000005</v>
      </c>
      <c r="G84" s="147">
        <v>0</v>
      </c>
      <c r="H84" s="147">
        <v>529158.55000000005</v>
      </c>
    </row>
    <row r="85" spans="1:8" ht="17.25" x14ac:dyDescent="0.35">
      <c r="A85" s="138" t="s">
        <v>64</v>
      </c>
      <c r="B85" s="148">
        <v>0</v>
      </c>
      <c r="C85" s="148">
        <v>618160.72</v>
      </c>
      <c r="D85" s="148">
        <v>0</v>
      </c>
      <c r="E85" s="148">
        <v>0</v>
      </c>
      <c r="F85" s="148">
        <v>0</v>
      </c>
      <c r="G85" s="148">
        <v>0</v>
      </c>
      <c r="H85" s="148">
        <v>618160.72</v>
      </c>
    </row>
    <row r="86" spans="1:8" ht="17.25" x14ac:dyDescent="0.35">
      <c r="A86" s="137" t="s">
        <v>65</v>
      </c>
      <c r="B86" s="147">
        <v>0</v>
      </c>
      <c r="C86" s="147">
        <v>28982.69</v>
      </c>
      <c r="D86" s="147">
        <v>0</v>
      </c>
      <c r="E86" s="147">
        <v>0</v>
      </c>
      <c r="F86" s="147">
        <v>0</v>
      </c>
      <c r="G86" s="147">
        <v>0</v>
      </c>
      <c r="H86" s="147">
        <v>28982.69</v>
      </c>
    </row>
    <row r="87" spans="1:8" ht="17.25" x14ac:dyDescent="0.35">
      <c r="A87" s="138" t="s">
        <v>57</v>
      </c>
      <c r="B87" s="148">
        <v>0</v>
      </c>
      <c r="C87" s="148">
        <v>0</v>
      </c>
      <c r="D87" s="148">
        <v>0</v>
      </c>
      <c r="E87" s="148">
        <v>0</v>
      </c>
      <c r="F87" s="148">
        <v>330050.29000000004</v>
      </c>
      <c r="G87" s="148">
        <v>0</v>
      </c>
      <c r="H87" s="148">
        <v>330050.29000000004</v>
      </c>
    </row>
    <row r="88" spans="1:8" ht="17.25" x14ac:dyDescent="0.35">
      <c r="A88" s="137" t="s">
        <v>58</v>
      </c>
      <c r="B88" s="147">
        <v>0</v>
      </c>
      <c r="C88" s="147">
        <v>0</v>
      </c>
      <c r="D88" s="147">
        <v>0</v>
      </c>
      <c r="E88" s="147">
        <v>0</v>
      </c>
      <c r="F88" s="147">
        <v>60242.34</v>
      </c>
      <c r="G88" s="147">
        <v>0</v>
      </c>
      <c r="H88" s="147">
        <v>60242.34</v>
      </c>
    </row>
    <row r="89" spans="1:8" ht="18" thickBot="1" x14ac:dyDescent="0.4">
      <c r="A89" s="138" t="s">
        <v>59</v>
      </c>
      <c r="B89" s="148">
        <v>0</v>
      </c>
      <c r="C89" s="148">
        <v>0</v>
      </c>
      <c r="D89" s="148">
        <v>0</v>
      </c>
      <c r="E89" s="148">
        <v>0</v>
      </c>
      <c r="F89" s="148">
        <v>180375.04000000001</v>
      </c>
      <c r="G89" s="148">
        <v>0</v>
      </c>
      <c r="H89" s="148">
        <v>180375.04000000001</v>
      </c>
    </row>
    <row r="90" spans="1:8" ht="18.75" thickTop="1" thickBot="1" x14ac:dyDescent="0.4">
      <c r="A90" s="139" t="s">
        <v>70</v>
      </c>
      <c r="B90" s="142">
        <v>166687</v>
      </c>
      <c r="C90" s="142">
        <v>647143.40999999992</v>
      </c>
      <c r="D90" s="142">
        <v>116245</v>
      </c>
      <c r="E90" s="142">
        <v>3175039</v>
      </c>
      <c r="F90" s="142">
        <v>1795147.2200000002</v>
      </c>
      <c r="G90" s="142">
        <v>5000</v>
      </c>
      <c r="H90" s="142">
        <v>5905262</v>
      </c>
    </row>
    <row r="91" spans="1:8" ht="17.25" thickTop="1" x14ac:dyDescent="0.3"/>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A02481-AA43-46D6-9518-DB7D62780DC1}">
  <dimension ref="A2:H14"/>
  <sheetViews>
    <sheetView showGridLines="0" workbookViewId="0"/>
  </sheetViews>
  <sheetFormatPr defaultRowHeight="15" x14ac:dyDescent="0.25"/>
  <cols>
    <col min="1" max="1" width="23.85546875" customWidth="1"/>
    <col min="2" max="2" width="33.85546875" customWidth="1"/>
    <col min="3" max="3" width="17.85546875" bestFit="1" customWidth="1"/>
    <col min="4" max="4" width="11.5703125" bestFit="1" customWidth="1"/>
    <col min="5" max="5" width="10.140625" bestFit="1" customWidth="1"/>
    <col min="6" max="7" width="11.5703125" bestFit="1" customWidth="1"/>
  </cols>
  <sheetData>
    <row r="2" spans="1:8" ht="18" x14ac:dyDescent="0.35">
      <c r="A2" s="66" t="s">
        <v>71</v>
      </c>
    </row>
    <row r="4" spans="1:8" x14ac:dyDescent="0.25">
      <c r="A4" s="67"/>
      <c r="B4" s="67"/>
      <c r="C4" s="67"/>
      <c r="D4" s="67"/>
      <c r="E4" s="67"/>
      <c r="F4" s="67"/>
      <c r="G4" s="67"/>
      <c r="H4" s="68" t="s">
        <v>72</v>
      </c>
    </row>
    <row r="5" spans="1:8" ht="95.25" thickBot="1" x14ac:dyDescent="0.3">
      <c r="A5" s="69" t="s">
        <v>26</v>
      </c>
      <c r="B5" s="69" t="s">
        <v>73</v>
      </c>
      <c r="C5" s="69" t="s">
        <v>74</v>
      </c>
      <c r="D5" s="70" t="s">
        <v>75</v>
      </c>
      <c r="E5" s="70" t="s">
        <v>76</v>
      </c>
      <c r="F5" s="70" t="s">
        <v>77</v>
      </c>
      <c r="G5" s="70" t="s">
        <v>78</v>
      </c>
      <c r="H5" s="69" t="s">
        <v>79</v>
      </c>
    </row>
    <row r="6" spans="1:8" ht="15.75" thickTop="1" x14ac:dyDescent="0.25">
      <c r="A6" s="71" t="s">
        <v>80</v>
      </c>
      <c r="B6" s="72" t="s">
        <v>81</v>
      </c>
      <c r="C6" s="71" t="s">
        <v>82</v>
      </c>
      <c r="D6" s="73">
        <v>919782</v>
      </c>
      <c r="E6" s="74" t="s">
        <v>83</v>
      </c>
      <c r="F6" s="73">
        <v>562093</v>
      </c>
      <c r="G6" s="73">
        <v>562093</v>
      </c>
      <c r="H6" s="71" t="s">
        <v>84</v>
      </c>
    </row>
    <row r="7" spans="1:8" ht="27" x14ac:dyDescent="0.25">
      <c r="A7" s="75" t="s">
        <v>80</v>
      </c>
      <c r="B7" s="76" t="s">
        <v>85</v>
      </c>
      <c r="C7" s="75" t="s">
        <v>86</v>
      </c>
      <c r="D7" s="77" t="s">
        <v>83</v>
      </c>
      <c r="E7" s="77" t="s">
        <v>83</v>
      </c>
      <c r="F7" s="78">
        <v>93895</v>
      </c>
      <c r="G7" s="78">
        <v>93895</v>
      </c>
      <c r="H7" s="75" t="s">
        <v>84</v>
      </c>
    </row>
    <row r="8" spans="1:8" x14ac:dyDescent="0.25">
      <c r="A8" s="71" t="s">
        <v>80</v>
      </c>
      <c r="B8" s="72" t="s">
        <v>87</v>
      </c>
      <c r="C8" s="71" t="s">
        <v>86</v>
      </c>
      <c r="D8" s="73">
        <v>204404</v>
      </c>
      <c r="E8" s="74" t="s">
        <v>83</v>
      </c>
      <c r="F8" s="73">
        <v>204404</v>
      </c>
      <c r="G8" s="73">
        <v>204404</v>
      </c>
      <c r="H8" s="71" t="s">
        <v>84</v>
      </c>
    </row>
    <row r="9" spans="1:8" x14ac:dyDescent="0.25">
      <c r="A9" s="75" t="s">
        <v>80</v>
      </c>
      <c r="B9" s="76" t="s">
        <v>88</v>
      </c>
      <c r="C9" s="75" t="s">
        <v>86</v>
      </c>
      <c r="D9" s="78">
        <v>147155</v>
      </c>
      <c r="E9" s="77" t="s">
        <v>83</v>
      </c>
      <c r="F9" s="78">
        <v>147155</v>
      </c>
      <c r="G9" s="78">
        <v>147155</v>
      </c>
      <c r="H9" s="75" t="s">
        <v>84</v>
      </c>
    </row>
    <row r="10" spans="1:8" x14ac:dyDescent="0.25">
      <c r="A10" s="71" t="s">
        <v>89</v>
      </c>
      <c r="B10" s="72" t="s">
        <v>90</v>
      </c>
      <c r="C10" s="71" t="s">
        <v>91</v>
      </c>
      <c r="D10" s="73">
        <v>4558000000</v>
      </c>
      <c r="E10" s="73">
        <v>360865378</v>
      </c>
      <c r="F10" s="73">
        <v>3225321864</v>
      </c>
      <c r="G10" s="73">
        <v>5343026869</v>
      </c>
      <c r="H10" s="71" t="s">
        <v>84</v>
      </c>
    </row>
    <row r="11" spans="1:8" x14ac:dyDescent="0.25">
      <c r="A11" s="75" t="s">
        <v>89</v>
      </c>
      <c r="B11" s="76" t="s">
        <v>92</v>
      </c>
      <c r="C11" s="75" t="s">
        <v>91</v>
      </c>
      <c r="D11" s="78">
        <v>208627363</v>
      </c>
      <c r="E11" s="78">
        <v>172458574</v>
      </c>
      <c r="F11" s="77" t="s">
        <v>83</v>
      </c>
      <c r="G11" s="78">
        <v>208627363</v>
      </c>
      <c r="H11" s="75" t="s">
        <v>84</v>
      </c>
    </row>
    <row r="12" spans="1:8" ht="15.75" thickBot="1" x14ac:dyDescent="0.3">
      <c r="A12" s="79" t="s">
        <v>89</v>
      </c>
      <c r="B12" s="79" t="s">
        <v>92</v>
      </c>
      <c r="C12" s="79" t="s">
        <v>91</v>
      </c>
      <c r="D12" s="80">
        <v>266897526</v>
      </c>
      <c r="E12" s="81" t="s">
        <v>83</v>
      </c>
      <c r="F12" s="80">
        <v>266897526</v>
      </c>
      <c r="G12" s="80">
        <v>266897526</v>
      </c>
      <c r="H12" s="79" t="s">
        <v>84</v>
      </c>
    </row>
    <row r="13" spans="1:8" ht="16.5" thickTop="1" thickBot="1" x14ac:dyDescent="0.3">
      <c r="A13" s="82" t="s">
        <v>33</v>
      </c>
      <c r="B13" s="82"/>
      <c r="C13" s="82"/>
      <c r="D13" s="83">
        <v>5034796229</v>
      </c>
      <c r="E13" s="83">
        <v>533323952</v>
      </c>
      <c r="F13" s="83">
        <v>3493226936</v>
      </c>
      <c r="G13" s="83">
        <v>5819559303</v>
      </c>
      <c r="H13" s="82"/>
    </row>
    <row r="14" spans="1:8" ht="15.75" thickTop="1" x14ac:dyDescent="0.2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2890C0-7CD7-47FB-8A29-71B85F4330F2}">
  <dimension ref="A2:D70"/>
  <sheetViews>
    <sheetView showGridLines="0" workbookViewId="0"/>
  </sheetViews>
  <sheetFormatPr defaultRowHeight="15" x14ac:dyDescent="0.25"/>
  <cols>
    <col min="1" max="1" width="9.7109375" customWidth="1"/>
    <col min="2" max="2" width="40.42578125" bestFit="1" customWidth="1"/>
    <col min="3" max="3" width="14" bestFit="1" customWidth="1"/>
    <col min="4" max="4" width="9.140625" bestFit="1" customWidth="1"/>
  </cols>
  <sheetData>
    <row r="2" spans="1:4" ht="18" x14ac:dyDescent="0.35">
      <c r="A2" s="66" t="s">
        <v>93</v>
      </c>
    </row>
    <row r="4" spans="1:4" x14ac:dyDescent="0.25">
      <c r="A4" s="203" t="s">
        <v>94</v>
      </c>
      <c r="B4" s="203" t="s">
        <v>95</v>
      </c>
      <c r="C4" s="205" t="s">
        <v>96</v>
      </c>
      <c r="D4" s="54" t="s">
        <v>97</v>
      </c>
    </row>
    <row r="5" spans="1:4" ht="15.75" thickBot="1" x14ac:dyDescent="0.3">
      <c r="A5" s="204"/>
      <c r="B5" s="204"/>
      <c r="C5" s="206"/>
      <c r="D5" s="55" t="s">
        <v>98</v>
      </c>
    </row>
    <row r="6" spans="1:4" ht="15.75" thickTop="1" x14ac:dyDescent="0.25">
      <c r="A6" s="56">
        <v>45315</v>
      </c>
      <c r="B6" s="57" t="s">
        <v>99</v>
      </c>
      <c r="C6" s="57" t="s">
        <v>100</v>
      </c>
      <c r="D6" s="58">
        <v>196451</v>
      </c>
    </row>
    <row r="7" spans="1:4" x14ac:dyDescent="0.25">
      <c r="A7" s="59">
        <v>45483</v>
      </c>
      <c r="B7" s="60" t="s">
        <v>101</v>
      </c>
      <c r="C7" s="60" t="s">
        <v>100</v>
      </c>
      <c r="D7" s="61">
        <v>175171</v>
      </c>
    </row>
    <row r="8" spans="1:4" x14ac:dyDescent="0.25">
      <c r="A8" s="56">
        <v>45483</v>
      </c>
      <c r="B8" s="57" t="s">
        <v>102</v>
      </c>
      <c r="C8" s="57" t="s">
        <v>100</v>
      </c>
      <c r="D8" s="58">
        <v>59799</v>
      </c>
    </row>
    <row r="9" spans="1:4" x14ac:dyDescent="0.25">
      <c r="A9" s="59">
        <v>45483</v>
      </c>
      <c r="B9" s="60" t="s">
        <v>103</v>
      </c>
      <c r="C9" s="60" t="s">
        <v>100</v>
      </c>
      <c r="D9" s="61">
        <v>363691</v>
      </c>
    </row>
    <row r="10" spans="1:4" x14ac:dyDescent="0.25">
      <c r="A10" s="56">
        <v>45483</v>
      </c>
      <c r="B10" s="57" t="s">
        <v>104</v>
      </c>
      <c r="C10" s="57" t="s">
        <v>100</v>
      </c>
      <c r="D10" s="58">
        <v>42515</v>
      </c>
    </row>
    <row r="11" spans="1:4" x14ac:dyDescent="0.25">
      <c r="A11" s="59">
        <v>45483</v>
      </c>
      <c r="B11" s="60" t="s">
        <v>105</v>
      </c>
      <c r="C11" s="60" t="s">
        <v>100</v>
      </c>
      <c r="D11" s="61">
        <v>76408</v>
      </c>
    </row>
    <row r="12" spans="1:4" x14ac:dyDescent="0.25">
      <c r="A12" s="56">
        <v>45483</v>
      </c>
      <c r="B12" s="57" t="s">
        <v>106</v>
      </c>
      <c r="C12" s="57" t="s">
        <v>100</v>
      </c>
      <c r="D12" s="58">
        <v>102407</v>
      </c>
    </row>
    <row r="13" spans="1:4" x14ac:dyDescent="0.25">
      <c r="A13" s="59">
        <v>45483</v>
      </c>
      <c r="B13" s="60" t="s">
        <v>107</v>
      </c>
      <c r="C13" s="60" t="s">
        <v>100</v>
      </c>
      <c r="D13" s="61">
        <v>49318</v>
      </c>
    </row>
    <row r="14" spans="1:4" x14ac:dyDescent="0.25">
      <c r="A14" s="56">
        <v>45483</v>
      </c>
      <c r="B14" s="57" t="s">
        <v>108</v>
      </c>
      <c r="C14" s="57" t="s">
        <v>100</v>
      </c>
      <c r="D14" s="58">
        <v>40105</v>
      </c>
    </row>
    <row r="15" spans="1:4" x14ac:dyDescent="0.25">
      <c r="A15" s="59">
        <v>45483</v>
      </c>
      <c r="B15" s="60" t="s">
        <v>109</v>
      </c>
      <c r="C15" s="60" t="s">
        <v>100</v>
      </c>
      <c r="D15" s="61">
        <v>17142</v>
      </c>
    </row>
    <row r="16" spans="1:4" x14ac:dyDescent="0.25">
      <c r="A16" s="56">
        <v>45483</v>
      </c>
      <c r="B16" s="57" t="s">
        <v>110</v>
      </c>
      <c r="C16" s="57" t="s">
        <v>100</v>
      </c>
      <c r="D16" s="58">
        <v>16073</v>
      </c>
    </row>
    <row r="17" spans="1:4" ht="15.75" thickBot="1" x14ac:dyDescent="0.3">
      <c r="A17" s="59">
        <v>45483</v>
      </c>
      <c r="B17" s="60" t="s">
        <v>111</v>
      </c>
      <c r="C17" s="60" t="s">
        <v>100</v>
      </c>
      <c r="D17" s="61">
        <v>8035</v>
      </c>
    </row>
    <row r="18" spans="1:4" ht="16.5" thickTop="1" thickBot="1" x14ac:dyDescent="0.3">
      <c r="A18" s="62" t="s">
        <v>33</v>
      </c>
      <c r="B18" s="62"/>
      <c r="C18" s="62" t="s">
        <v>100</v>
      </c>
      <c r="D18" s="63">
        <v>1147115</v>
      </c>
    </row>
    <row r="19" spans="1:4" ht="16.5" thickTop="1" thickBot="1" x14ac:dyDescent="0.3">
      <c r="A19" s="56">
        <v>45315</v>
      </c>
      <c r="B19" s="57" t="s">
        <v>112</v>
      </c>
      <c r="C19" s="57" t="s">
        <v>113</v>
      </c>
      <c r="D19" s="58">
        <v>25515</v>
      </c>
    </row>
    <row r="20" spans="1:4" ht="16.5" thickTop="1" thickBot="1" x14ac:dyDescent="0.3">
      <c r="A20" s="62" t="s">
        <v>33</v>
      </c>
      <c r="B20" s="62"/>
      <c r="C20" s="62" t="s">
        <v>113</v>
      </c>
      <c r="D20" s="63">
        <v>25515</v>
      </c>
    </row>
    <row r="21" spans="1:4" ht="15.75" thickTop="1" x14ac:dyDescent="0.25">
      <c r="A21" s="59">
        <v>45315</v>
      </c>
      <c r="B21" s="60" t="s">
        <v>114</v>
      </c>
      <c r="C21" s="60" t="s">
        <v>115</v>
      </c>
      <c r="D21" s="61">
        <v>74935</v>
      </c>
    </row>
    <row r="22" spans="1:4" x14ac:dyDescent="0.25">
      <c r="A22" s="56">
        <v>45315</v>
      </c>
      <c r="B22" s="57" t="s">
        <v>116</v>
      </c>
      <c r="C22" s="57" t="s">
        <v>115</v>
      </c>
      <c r="D22" s="58">
        <v>98999</v>
      </c>
    </row>
    <row r="23" spans="1:4" x14ac:dyDescent="0.25">
      <c r="A23" s="59">
        <v>45315</v>
      </c>
      <c r="B23" s="60" t="s">
        <v>117</v>
      </c>
      <c r="C23" s="60" t="s">
        <v>115</v>
      </c>
      <c r="D23" s="61">
        <v>11726</v>
      </c>
    </row>
    <row r="24" spans="1:4" x14ac:dyDescent="0.25">
      <c r="A24" s="56">
        <v>45315</v>
      </c>
      <c r="B24" s="57" t="s">
        <v>118</v>
      </c>
      <c r="C24" s="57" t="s">
        <v>115</v>
      </c>
      <c r="D24" s="58">
        <v>8035</v>
      </c>
    </row>
    <row r="25" spans="1:4" x14ac:dyDescent="0.25">
      <c r="A25" s="59">
        <v>45315</v>
      </c>
      <c r="B25" s="60" t="s">
        <v>119</v>
      </c>
      <c r="C25" s="60" t="s">
        <v>115</v>
      </c>
      <c r="D25" s="61">
        <v>8035</v>
      </c>
    </row>
    <row r="26" spans="1:4" x14ac:dyDescent="0.25">
      <c r="A26" s="56">
        <v>45315</v>
      </c>
      <c r="B26" s="57" t="s">
        <v>120</v>
      </c>
      <c r="C26" s="57" t="s">
        <v>115</v>
      </c>
      <c r="D26" s="58">
        <v>11699</v>
      </c>
    </row>
    <row r="27" spans="1:4" ht="15.75" thickBot="1" x14ac:dyDescent="0.3">
      <c r="A27" s="59">
        <v>45315</v>
      </c>
      <c r="B27" s="60" t="s">
        <v>121</v>
      </c>
      <c r="C27" s="60" t="s">
        <v>115</v>
      </c>
      <c r="D27" s="61">
        <v>50428</v>
      </c>
    </row>
    <row r="28" spans="1:4" ht="16.5" thickTop="1" thickBot="1" x14ac:dyDescent="0.3">
      <c r="A28" s="62" t="s">
        <v>33</v>
      </c>
      <c r="B28" s="62"/>
      <c r="C28" s="62" t="s">
        <v>115</v>
      </c>
      <c r="D28" s="63">
        <v>263858</v>
      </c>
    </row>
    <row r="29" spans="1:4" ht="15.75" thickTop="1" x14ac:dyDescent="0.25">
      <c r="A29" s="56">
        <v>45315</v>
      </c>
      <c r="B29" s="57" t="s">
        <v>122</v>
      </c>
      <c r="C29" s="57" t="s">
        <v>123</v>
      </c>
      <c r="D29" s="58">
        <v>176182</v>
      </c>
    </row>
    <row r="30" spans="1:4" x14ac:dyDescent="0.25">
      <c r="A30" s="59">
        <v>45315</v>
      </c>
      <c r="B30" s="60" t="s">
        <v>124</v>
      </c>
      <c r="C30" s="60" t="s">
        <v>123</v>
      </c>
      <c r="D30" s="61">
        <v>223681</v>
      </c>
    </row>
    <row r="31" spans="1:4" x14ac:dyDescent="0.25">
      <c r="A31" s="56">
        <v>45315</v>
      </c>
      <c r="B31" s="57" t="s">
        <v>125</v>
      </c>
      <c r="C31" s="57" t="s">
        <v>123</v>
      </c>
      <c r="D31" s="58">
        <v>206921</v>
      </c>
    </row>
    <row r="32" spans="1:4" x14ac:dyDescent="0.25">
      <c r="A32" s="59">
        <v>45315</v>
      </c>
      <c r="B32" s="60" t="s">
        <v>126</v>
      </c>
      <c r="C32" s="60" t="s">
        <v>123</v>
      </c>
      <c r="D32" s="61">
        <v>248436</v>
      </c>
    </row>
    <row r="33" spans="1:4" x14ac:dyDescent="0.25">
      <c r="A33" s="56">
        <v>45315</v>
      </c>
      <c r="B33" s="57" t="s">
        <v>127</v>
      </c>
      <c r="C33" s="57" t="s">
        <v>123</v>
      </c>
      <c r="D33" s="58">
        <v>174535</v>
      </c>
    </row>
    <row r="34" spans="1:4" x14ac:dyDescent="0.25">
      <c r="A34" s="59">
        <v>45315</v>
      </c>
      <c r="B34" s="60" t="s">
        <v>128</v>
      </c>
      <c r="C34" s="60" t="s">
        <v>123</v>
      </c>
      <c r="D34" s="61">
        <v>581843</v>
      </c>
    </row>
    <row r="35" spans="1:4" x14ac:dyDescent="0.25">
      <c r="A35" s="56">
        <v>45315</v>
      </c>
      <c r="B35" s="57" t="s">
        <v>129</v>
      </c>
      <c r="C35" s="57" t="s">
        <v>123</v>
      </c>
      <c r="D35" s="58">
        <v>4756</v>
      </c>
    </row>
    <row r="36" spans="1:4" x14ac:dyDescent="0.25">
      <c r="A36" s="59">
        <v>45315</v>
      </c>
      <c r="B36" s="60" t="s">
        <v>130</v>
      </c>
      <c r="C36" s="60" t="s">
        <v>123</v>
      </c>
      <c r="D36" s="61">
        <v>656933</v>
      </c>
    </row>
    <row r="37" spans="1:4" x14ac:dyDescent="0.25">
      <c r="A37" s="56">
        <v>45483</v>
      </c>
      <c r="B37" s="57" t="s">
        <v>131</v>
      </c>
      <c r="C37" s="57" t="s">
        <v>123</v>
      </c>
      <c r="D37" s="58">
        <v>45628</v>
      </c>
    </row>
    <row r="38" spans="1:4" x14ac:dyDescent="0.25">
      <c r="A38" s="59">
        <v>45483</v>
      </c>
      <c r="B38" s="60" t="s">
        <v>132</v>
      </c>
      <c r="C38" s="60" t="s">
        <v>123</v>
      </c>
      <c r="D38" s="61">
        <v>39540</v>
      </c>
    </row>
    <row r="39" spans="1:4" x14ac:dyDescent="0.25">
      <c r="A39" s="56">
        <v>45483</v>
      </c>
      <c r="B39" s="57" t="s">
        <v>133</v>
      </c>
      <c r="C39" s="57" t="s">
        <v>123</v>
      </c>
      <c r="D39" s="58">
        <v>72687</v>
      </c>
    </row>
    <row r="40" spans="1:4" x14ac:dyDescent="0.25">
      <c r="A40" s="59">
        <v>45483</v>
      </c>
      <c r="B40" s="60" t="s">
        <v>134</v>
      </c>
      <c r="C40" s="60" t="s">
        <v>123</v>
      </c>
      <c r="D40" s="61">
        <v>55635</v>
      </c>
    </row>
    <row r="41" spans="1:4" x14ac:dyDescent="0.25">
      <c r="A41" s="56">
        <v>45485</v>
      </c>
      <c r="B41" s="57" t="s">
        <v>135</v>
      </c>
      <c r="C41" s="57" t="s">
        <v>123</v>
      </c>
      <c r="D41" s="58">
        <v>13909</v>
      </c>
    </row>
    <row r="42" spans="1:4" ht="15.75" thickBot="1" x14ac:dyDescent="0.3">
      <c r="A42" s="59">
        <v>45485</v>
      </c>
      <c r="B42" s="60" t="s">
        <v>136</v>
      </c>
      <c r="C42" s="60" t="s">
        <v>123</v>
      </c>
      <c r="D42" s="61">
        <v>339294</v>
      </c>
    </row>
    <row r="43" spans="1:4" ht="16.5" thickTop="1" thickBot="1" x14ac:dyDescent="0.3">
      <c r="A43" s="62" t="s">
        <v>33</v>
      </c>
      <c r="B43" s="62"/>
      <c r="C43" s="62" t="s">
        <v>123</v>
      </c>
      <c r="D43" s="63">
        <v>2839979</v>
      </c>
    </row>
    <row r="44" spans="1:4" ht="15.75" thickTop="1" x14ac:dyDescent="0.25">
      <c r="A44" s="56">
        <v>45315</v>
      </c>
      <c r="B44" s="57" t="s">
        <v>137</v>
      </c>
      <c r="C44" s="57" t="s">
        <v>138</v>
      </c>
      <c r="D44" s="58">
        <v>28805</v>
      </c>
    </row>
    <row r="45" spans="1:4" x14ac:dyDescent="0.25">
      <c r="A45" s="59">
        <v>45315</v>
      </c>
      <c r="B45" s="60" t="s">
        <v>139</v>
      </c>
      <c r="C45" s="60" t="s">
        <v>138</v>
      </c>
      <c r="D45" s="61">
        <v>45053</v>
      </c>
    </row>
    <row r="46" spans="1:4" x14ac:dyDescent="0.25">
      <c r="A46" s="56">
        <v>45315</v>
      </c>
      <c r="B46" s="57" t="s">
        <v>140</v>
      </c>
      <c r="C46" s="57" t="s">
        <v>138</v>
      </c>
      <c r="D46" s="58">
        <v>11725</v>
      </c>
    </row>
    <row r="47" spans="1:4" x14ac:dyDescent="0.25">
      <c r="A47" s="59">
        <v>45315</v>
      </c>
      <c r="B47" s="60" t="s">
        <v>141</v>
      </c>
      <c r="C47" s="60" t="s">
        <v>138</v>
      </c>
      <c r="D47" s="61">
        <v>21972</v>
      </c>
    </row>
    <row r="48" spans="1:4" x14ac:dyDescent="0.25">
      <c r="A48" s="56">
        <v>45315</v>
      </c>
      <c r="B48" s="57" t="s">
        <v>142</v>
      </c>
      <c r="C48" s="57" t="s">
        <v>138</v>
      </c>
      <c r="D48" s="58">
        <v>49455</v>
      </c>
    </row>
    <row r="49" spans="1:4" x14ac:dyDescent="0.25">
      <c r="A49" s="59">
        <v>45315</v>
      </c>
      <c r="B49" s="60" t="s">
        <v>143</v>
      </c>
      <c r="C49" s="60" t="s">
        <v>138</v>
      </c>
      <c r="D49" s="61">
        <v>644777</v>
      </c>
    </row>
    <row r="50" spans="1:4" x14ac:dyDescent="0.25">
      <c r="A50" s="56">
        <v>45315</v>
      </c>
      <c r="B50" s="57" t="s">
        <v>144</v>
      </c>
      <c r="C50" s="57" t="s">
        <v>138</v>
      </c>
      <c r="D50" s="58">
        <v>562810</v>
      </c>
    </row>
    <row r="51" spans="1:4" x14ac:dyDescent="0.25">
      <c r="A51" s="59">
        <v>45315</v>
      </c>
      <c r="B51" s="60" t="s">
        <v>145</v>
      </c>
      <c r="C51" s="60" t="s">
        <v>138</v>
      </c>
      <c r="D51" s="61">
        <v>354502</v>
      </c>
    </row>
    <row r="52" spans="1:4" x14ac:dyDescent="0.25">
      <c r="A52" s="56">
        <v>45315</v>
      </c>
      <c r="B52" s="57" t="s">
        <v>146</v>
      </c>
      <c r="C52" s="57" t="s">
        <v>138</v>
      </c>
      <c r="D52" s="58">
        <v>494544</v>
      </c>
    </row>
    <row r="53" spans="1:4" x14ac:dyDescent="0.25">
      <c r="A53" s="59">
        <v>45315</v>
      </c>
      <c r="B53" s="60" t="s">
        <v>147</v>
      </c>
      <c r="C53" s="60" t="s">
        <v>138</v>
      </c>
      <c r="D53" s="61">
        <v>44821</v>
      </c>
    </row>
    <row r="54" spans="1:4" x14ac:dyDescent="0.25">
      <c r="A54" s="56">
        <v>45315</v>
      </c>
      <c r="B54" s="57" t="s">
        <v>148</v>
      </c>
      <c r="C54" s="57" t="s">
        <v>138</v>
      </c>
      <c r="D54" s="58">
        <v>632116</v>
      </c>
    </row>
    <row r="55" spans="1:4" x14ac:dyDescent="0.25">
      <c r="A55" s="59">
        <v>45315</v>
      </c>
      <c r="B55" s="60" t="s">
        <v>149</v>
      </c>
      <c r="C55" s="60" t="s">
        <v>138</v>
      </c>
      <c r="D55" s="61">
        <v>320425</v>
      </c>
    </row>
    <row r="56" spans="1:4" ht="15.75" thickBot="1" x14ac:dyDescent="0.3">
      <c r="A56" s="56">
        <v>45315</v>
      </c>
      <c r="B56" s="57" t="s">
        <v>150</v>
      </c>
      <c r="C56" s="57" t="s">
        <v>138</v>
      </c>
      <c r="D56" s="58">
        <v>864907</v>
      </c>
    </row>
    <row r="57" spans="1:4" ht="16.5" thickTop="1" thickBot="1" x14ac:dyDescent="0.3">
      <c r="A57" s="62" t="s">
        <v>33</v>
      </c>
      <c r="B57" s="62"/>
      <c r="C57" s="62" t="s">
        <v>123</v>
      </c>
      <c r="D57" s="63">
        <v>4075914</v>
      </c>
    </row>
    <row r="58" spans="1:4" ht="16.5" thickTop="1" thickBot="1" x14ac:dyDescent="0.3">
      <c r="A58" s="59">
        <v>45315</v>
      </c>
      <c r="B58" s="60" t="s">
        <v>151</v>
      </c>
      <c r="C58" s="60" t="s">
        <v>152</v>
      </c>
      <c r="D58" s="61">
        <v>4756</v>
      </c>
    </row>
    <row r="59" spans="1:4" ht="16.5" thickTop="1" thickBot="1" x14ac:dyDescent="0.3">
      <c r="A59" s="62" t="s">
        <v>33</v>
      </c>
      <c r="B59" s="62"/>
      <c r="C59" s="62" t="s">
        <v>152</v>
      </c>
      <c r="D59" s="63">
        <v>4756</v>
      </c>
    </row>
    <row r="60" spans="1:4" ht="15.75" thickTop="1" x14ac:dyDescent="0.25">
      <c r="A60" s="56">
        <v>45315</v>
      </c>
      <c r="B60" s="57" t="s">
        <v>153</v>
      </c>
      <c r="C60" s="57" t="s">
        <v>154</v>
      </c>
      <c r="D60" s="58">
        <v>78090</v>
      </c>
    </row>
    <row r="61" spans="1:4" x14ac:dyDescent="0.25">
      <c r="A61" s="59">
        <v>45315</v>
      </c>
      <c r="B61" s="60" t="s">
        <v>155</v>
      </c>
      <c r="C61" s="60" t="s">
        <v>154</v>
      </c>
      <c r="D61" s="61">
        <v>11726</v>
      </c>
    </row>
    <row r="62" spans="1:4" x14ac:dyDescent="0.25">
      <c r="A62" s="56">
        <v>45315</v>
      </c>
      <c r="B62" s="57" t="s">
        <v>156</v>
      </c>
      <c r="C62" s="57" t="s">
        <v>154</v>
      </c>
      <c r="D62" s="58">
        <v>47739</v>
      </c>
    </row>
    <row r="63" spans="1:4" x14ac:dyDescent="0.25">
      <c r="A63" s="59">
        <v>45315</v>
      </c>
      <c r="B63" s="60" t="s">
        <v>157</v>
      </c>
      <c r="C63" s="60" t="s">
        <v>154</v>
      </c>
      <c r="D63" s="61">
        <v>151897</v>
      </c>
    </row>
    <row r="64" spans="1:4" x14ac:dyDescent="0.25">
      <c r="A64" s="56">
        <v>45315</v>
      </c>
      <c r="B64" s="57" t="s">
        <v>158</v>
      </c>
      <c r="C64" s="57" t="s">
        <v>154</v>
      </c>
      <c r="D64" s="58">
        <v>74570</v>
      </c>
    </row>
    <row r="65" spans="1:4" x14ac:dyDescent="0.25">
      <c r="A65" s="59">
        <v>45315</v>
      </c>
      <c r="B65" s="60" t="s">
        <v>159</v>
      </c>
      <c r="C65" s="60" t="s">
        <v>154</v>
      </c>
      <c r="D65" s="61">
        <v>19762</v>
      </c>
    </row>
    <row r="66" spans="1:4" x14ac:dyDescent="0.25">
      <c r="A66" s="56">
        <v>45315</v>
      </c>
      <c r="B66" s="57" t="s">
        <v>160</v>
      </c>
      <c r="C66" s="57" t="s">
        <v>154</v>
      </c>
      <c r="D66" s="58">
        <v>44705</v>
      </c>
    </row>
    <row r="67" spans="1:4" ht="15.75" thickBot="1" x14ac:dyDescent="0.3">
      <c r="A67" s="59">
        <v>45315</v>
      </c>
      <c r="B67" s="60" t="s">
        <v>161</v>
      </c>
      <c r="C67" s="60" t="s">
        <v>154</v>
      </c>
      <c r="D67" s="61">
        <v>68704</v>
      </c>
    </row>
    <row r="68" spans="1:4" ht="16.5" thickTop="1" thickBot="1" x14ac:dyDescent="0.3">
      <c r="A68" s="62" t="s">
        <v>33</v>
      </c>
      <c r="B68" s="62"/>
      <c r="C68" s="62" t="s">
        <v>154</v>
      </c>
      <c r="D68" s="63">
        <v>497194</v>
      </c>
    </row>
    <row r="69" spans="1:4" ht="16.5" thickTop="1" thickBot="1" x14ac:dyDescent="0.3">
      <c r="A69" s="64" t="s">
        <v>33</v>
      </c>
      <c r="B69" s="64"/>
      <c r="C69" s="64"/>
      <c r="D69" s="65">
        <v>8854330</v>
      </c>
    </row>
    <row r="70" spans="1:4" ht="15.75" thickTop="1" x14ac:dyDescent="0.25"/>
  </sheetData>
  <mergeCells count="3">
    <mergeCell ref="A4:A5"/>
    <mergeCell ref="B4:B5"/>
    <mergeCell ref="C4:C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0D6ADB-574A-4D23-9AE3-012944669EF7}">
  <dimension ref="A2:O41"/>
  <sheetViews>
    <sheetView showGridLines="0" workbookViewId="0"/>
  </sheetViews>
  <sheetFormatPr defaultColWidth="8.7109375" defaultRowHeight="15" x14ac:dyDescent="0.35"/>
  <cols>
    <col min="1" max="1" width="30.28515625" style="34" bestFit="1" customWidth="1"/>
    <col min="2" max="5" width="8.7109375" style="34"/>
    <col min="6" max="6" width="1.140625" style="34" customWidth="1"/>
    <col min="7" max="10" width="8.7109375" style="34"/>
    <col min="11" max="11" width="0.85546875" style="34" customWidth="1"/>
    <col min="12" max="13" width="8.7109375" style="34"/>
    <col min="14" max="14" width="0.85546875" style="34" customWidth="1"/>
    <col min="15" max="16384" width="8.7109375" style="34"/>
  </cols>
  <sheetData>
    <row r="2" spans="1:15" ht="18" x14ac:dyDescent="0.35">
      <c r="A2" s="66" t="s">
        <v>162</v>
      </c>
    </row>
    <row r="3" spans="1:15" x14ac:dyDescent="0.35">
      <c r="B3" s="35"/>
      <c r="C3" s="35"/>
      <c r="D3" s="35"/>
      <c r="E3" s="35"/>
      <c r="F3" s="35"/>
      <c r="G3" s="35"/>
      <c r="H3" s="35"/>
      <c r="I3" s="35"/>
      <c r="J3" s="35"/>
      <c r="K3" s="35"/>
      <c r="L3" s="35"/>
      <c r="M3" s="35"/>
      <c r="N3" s="35"/>
    </row>
    <row r="4" spans="1:15" ht="18" x14ac:dyDescent="0.35">
      <c r="A4" s="33">
        <v>2022</v>
      </c>
      <c r="B4" s="36"/>
      <c r="C4" s="36"/>
      <c r="D4" s="36"/>
      <c r="E4" s="36"/>
      <c r="F4" s="36"/>
      <c r="G4" s="36"/>
      <c r="H4" s="36"/>
      <c r="I4" s="36"/>
      <c r="J4" s="36"/>
      <c r="K4" s="36"/>
      <c r="L4" s="36"/>
      <c r="M4" s="36"/>
      <c r="N4" s="36"/>
      <c r="O4" s="36"/>
    </row>
    <row r="6" spans="1:15" ht="14.45" customHeight="1" thickBot="1" x14ac:dyDescent="0.4">
      <c r="A6" s="207" t="s">
        <v>26</v>
      </c>
      <c r="B6" s="209" t="s">
        <v>163</v>
      </c>
      <c r="C6" s="209"/>
      <c r="D6" s="209"/>
      <c r="E6" s="209"/>
      <c r="F6" s="38" t="s">
        <v>164</v>
      </c>
      <c r="G6" s="209" t="s">
        <v>164</v>
      </c>
      <c r="H6" s="209"/>
      <c r="I6" s="209"/>
      <c r="J6" s="209"/>
      <c r="L6" s="207" t="s">
        <v>165</v>
      </c>
      <c r="M6" s="207"/>
      <c r="O6" s="207" t="s">
        <v>33</v>
      </c>
    </row>
    <row r="7" spans="1:15" ht="15.75" thickBot="1" x14ac:dyDescent="0.4">
      <c r="A7" s="207"/>
      <c r="B7" s="210" t="s">
        <v>166</v>
      </c>
      <c r="C7" s="210"/>
      <c r="D7" s="210" t="s">
        <v>167</v>
      </c>
      <c r="E7" s="210"/>
      <c r="F7" s="38"/>
      <c r="G7" s="210" t="s">
        <v>166</v>
      </c>
      <c r="H7" s="210"/>
      <c r="I7" s="210" t="s">
        <v>167</v>
      </c>
      <c r="J7" s="210"/>
      <c r="L7" s="208"/>
      <c r="M7" s="208"/>
      <c r="O7" s="207"/>
    </row>
    <row r="8" spans="1:15" ht="11.45" customHeight="1" thickBot="1" x14ac:dyDescent="0.4">
      <c r="A8" s="208"/>
      <c r="B8" s="37" t="s">
        <v>168</v>
      </c>
      <c r="C8" s="37" t="s">
        <v>169</v>
      </c>
      <c r="D8" s="37" t="s">
        <v>168</v>
      </c>
      <c r="E8" s="37" t="s">
        <v>169</v>
      </c>
      <c r="F8" s="39" t="s">
        <v>169</v>
      </c>
      <c r="G8" s="37" t="s">
        <v>168</v>
      </c>
      <c r="H8" s="37" t="s">
        <v>169</v>
      </c>
      <c r="I8" s="37" t="s">
        <v>168</v>
      </c>
      <c r="J8" s="37" t="s">
        <v>169</v>
      </c>
      <c r="L8" s="37" t="s">
        <v>168</v>
      </c>
      <c r="M8" s="37" t="s">
        <v>169</v>
      </c>
      <c r="O8" s="208"/>
    </row>
    <row r="9" spans="1:15" ht="15.75" thickTop="1" x14ac:dyDescent="0.35">
      <c r="A9" s="40" t="s">
        <v>170</v>
      </c>
      <c r="B9" s="41">
        <v>65</v>
      </c>
      <c r="C9" s="41">
        <v>5</v>
      </c>
      <c r="D9" s="41">
        <v>0</v>
      </c>
      <c r="E9" s="41">
        <v>0</v>
      </c>
      <c r="F9" s="42"/>
      <c r="G9" s="41">
        <v>38</v>
      </c>
      <c r="H9" s="41">
        <v>2</v>
      </c>
      <c r="I9" s="41">
        <v>0</v>
      </c>
      <c r="J9" s="41">
        <v>0</v>
      </c>
      <c r="K9" s="43"/>
      <c r="L9" s="41">
        <f>B9+D9+G9+I9</f>
        <v>103</v>
      </c>
      <c r="M9" s="41">
        <f>C9+E9+H9+J9</f>
        <v>7</v>
      </c>
      <c r="N9" s="43"/>
      <c r="O9" s="41">
        <f>SUM(L9:M9)</f>
        <v>110</v>
      </c>
    </row>
    <row r="10" spans="1:15" x14ac:dyDescent="0.35">
      <c r="A10" s="44" t="s">
        <v>171</v>
      </c>
      <c r="B10" s="45">
        <v>1</v>
      </c>
      <c r="C10" s="45">
        <v>3</v>
      </c>
      <c r="D10" s="45">
        <v>150</v>
      </c>
      <c r="E10" s="45">
        <v>33</v>
      </c>
      <c r="F10" s="45"/>
      <c r="G10" s="45">
        <v>0</v>
      </c>
      <c r="H10" s="45">
        <v>0</v>
      </c>
      <c r="I10" s="45">
        <v>17</v>
      </c>
      <c r="J10" s="45">
        <v>1</v>
      </c>
      <c r="K10" s="46"/>
      <c r="L10" s="45">
        <f t="shared" ref="L10:M19" si="0">B10+D10+G10+I10</f>
        <v>168</v>
      </c>
      <c r="M10" s="45">
        <f t="shared" si="0"/>
        <v>37</v>
      </c>
      <c r="N10" s="43"/>
      <c r="O10" s="45">
        <f t="shared" ref="O10:O19" si="1">SUM(L10:M10)</f>
        <v>205</v>
      </c>
    </row>
    <row r="11" spans="1:15" x14ac:dyDescent="0.35">
      <c r="A11" s="47" t="s">
        <v>172</v>
      </c>
      <c r="B11" s="48">
        <v>120</v>
      </c>
      <c r="C11" s="48">
        <v>6</v>
      </c>
      <c r="D11" s="48">
        <v>0</v>
      </c>
      <c r="E11" s="48">
        <v>0</v>
      </c>
      <c r="F11" s="42"/>
      <c r="G11" s="48">
        <v>9</v>
      </c>
      <c r="H11" s="48">
        <v>1</v>
      </c>
      <c r="I11" s="48">
        <v>0</v>
      </c>
      <c r="J11" s="48">
        <v>0</v>
      </c>
      <c r="K11" s="43"/>
      <c r="L11" s="48">
        <f t="shared" si="0"/>
        <v>129</v>
      </c>
      <c r="M11" s="48">
        <f t="shared" si="0"/>
        <v>7</v>
      </c>
      <c r="N11" s="43"/>
      <c r="O11" s="48">
        <f t="shared" si="1"/>
        <v>136</v>
      </c>
    </row>
    <row r="12" spans="1:15" x14ac:dyDescent="0.35">
      <c r="A12" s="44" t="s">
        <v>38</v>
      </c>
      <c r="B12" s="45">
        <v>2260</v>
      </c>
      <c r="C12" s="45">
        <v>251</v>
      </c>
      <c r="D12" s="45">
        <v>0</v>
      </c>
      <c r="E12" s="45">
        <v>0</v>
      </c>
      <c r="F12" s="45"/>
      <c r="G12" s="45">
        <v>14</v>
      </c>
      <c r="H12" s="45">
        <v>1</v>
      </c>
      <c r="I12" s="45">
        <v>0</v>
      </c>
      <c r="J12" s="45">
        <v>0</v>
      </c>
      <c r="K12" s="46"/>
      <c r="L12" s="45">
        <f t="shared" si="0"/>
        <v>2274</v>
      </c>
      <c r="M12" s="45">
        <f t="shared" si="0"/>
        <v>252</v>
      </c>
      <c r="N12" s="43"/>
      <c r="O12" s="45">
        <f t="shared" si="1"/>
        <v>2526</v>
      </c>
    </row>
    <row r="13" spans="1:15" x14ac:dyDescent="0.35">
      <c r="A13" s="49" t="s">
        <v>173</v>
      </c>
      <c r="B13" s="48">
        <v>2126</v>
      </c>
      <c r="C13" s="48">
        <v>236</v>
      </c>
      <c r="D13" s="48">
        <v>0</v>
      </c>
      <c r="E13" s="48">
        <v>0</v>
      </c>
      <c r="F13" s="42"/>
      <c r="G13" s="48">
        <v>18</v>
      </c>
      <c r="H13" s="48">
        <v>2</v>
      </c>
      <c r="I13" s="48">
        <v>0</v>
      </c>
      <c r="J13" s="48">
        <v>0</v>
      </c>
      <c r="K13" s="43"/>
      <c r="L13" s="48">
        <f t="shared" si="0"/>
        <v>2144</v>
      </c>
      <c r="M13" s="48">
        <f t="shared" si="0"/>
        <v>238</v>
      </c>
      <c r="N13" s="43"/>
      <c r="O13" s="48">
        <f t="shared" si="1"/>
        <v>2382</v>
      </c>
    </row>
    <row r="14" spans="1:15" x14ac:dyDescent="0.35">
      <c r="A14" s="44" t="s">
        <v>39</v>
      </c>
      <c r="B14" s="45">
        <v>888</v>
      </c>
      <c r="C14" s="45">
        <v>20</v>
      </c>
      <c r="D14" s="45">
        <v>118</v>
      </c>
      <c r="E14" s="45">
        <v>1</v>
      </c>
      <c r="F14" s="45"/>
      <c r="G14" s="45">
        <v>180</v>
      </c>
      <c r="H14" s="45">
        <v>14</v>
      </c>
      <c r="I14" s="45">
        <v>0</v>
      </c>
      <c r="J14" s="45">
        <v>0</v>
      </c>
      <c r="K14" s="46"/>
      <c r="L14" s="45">
        <f t="shared" si="0"/>
        <v>1186</v>
      </c>
      <c r="M14" s="45">
        <f t="shared" si="0"/>
        <v>35</v>
      </c>
      <c r="N14" s="43"/>
      <c r="O14" s="45">
        <f t="shared" si="1"/>
        <v>1221</v>
      </c>
    </row>
    <row r="15" spans="1:15" x14ac:dyDescent="0.35">
      <c r="A15" s="40" t="s">
        <v>89</v>
      </c>
      <c r="B15" s="41">
        <v>793</v>
      </c>
      <c r="C15" s="41">
        <v>190</v>
      </c>
      <c r="D15" s="41">
        <v>14</v>
      </c>
      <c r="E15" s="41">
        <v>0</v>
      </c>
      <c r="F15" s="42"/>
      <c r="G15" s="41">
        <v>0</v>
      </c>
      <c r="H15" s="41">
        <v>0</v>
      </c>
      <c r="I15" s="41">
        <v>0</v>
      </c>
      <c r="J15" s="41">
        <v>0</v>
      </c>
      <c r="K15" s="43"/>
      <c r="L15" s="41">
        <f t="shared" si="0"/>
        <v>807</v>
      </c>
      <c r="M15" s="41">
        <f t="shared" si="0"/>
        <v>190</v>
      </c>
      <c r="N15" s="43"/>
      <c r="O15" s="41">
        <f t="shared" si="1"/>
        <v>997</v>
      </c>
    </row>
    <row r="16" spans="1:15" x14ac:dyDescent="0.35">
      <c r="A16" s="44" t="s">
        <v>174</v>
      </c>
      <c r="B16" s="45">
        <v>282</v>
      </c>
      <c r="C16" s="45">
        <v>24</v>
      </c>
      <c r="D16" s="45">
        <v>0</v>
      </c>
      <c r="E16" s="45">
        <v>0</v>
      </c>
      <c r="F16" s="45"/>
      <c r="G16" s="45">
        <v>37</v>
      </c>
      <c r="H16" s="45">
        <v>2</v>
      </c>
      <c r="I16" s="45">
        <v>0</v>
      </c>
      <c r="J16" s="45">
        <v>0</v>
      </c>
      <c r="K16" s="46"/>
      <c r="L16" s="45">
        <f t="shared" si="0"/>
        <v>319</v>
      </c>
      <c r="M16" s="45">
        <f t="shared" si="0"/>
        <v>26</v>
      </c>
      <c r="N16" s="43"/>
      <c r="O16" s="45">
        <f t="shared" si="1"/>
        <v>345</v>
      </c>
    </row>
    <row r="17" spans="1:15" x14ac:dyDescent="0.35">
      <c r="A17" s="40" t="s">
        <v>68</v>
      </c>
      <c r="B17" s="41">
        <v>34</v>
      </c>
      <c r="C17" s="41">
        <v>5</v>
      </c>
      <c r="D17" s="41">
        <v>21</v>
      </c>
      <c r="E17" s="41">
        <v>3</v>
      </c>
      <c r="F17" s="42"/>
      <c r="G17" s="41">
        <v>0</v>
      </c>
      <c r="H17" s="41">
        <v>0</v>
      </c>
      <c r="I17" s="41">
        <v>11</v>
      </c>
      <c r="J17" s="41">
        <v>0</v>
      </c>
      <c r="K17" s="43"/>
      <c r="L17" s="41">
        <f t="shared" si="0"/>
        <v>66</v>
      </c>
      <c r="M17" s="41">
        <f t="shared" si="0"/>
        <v>8</v>
      </c>
      <c r="N17" s="43"/>
      <c r="O17" s="41">
        <f t="shared" si="1"/>
        <v>74</v>
      </c>
    </row>
    <row r="18" spans="1:15" x14ac:dyDescent="0.35">
      <c r="A18" s="44" t="s">
        <v>60</v>
      </c>
      <c r="B18" s="45">
        <v>1950</v>
      </c>
      <c r="C18" s="45">
        <v>216</v>
      </c>
      <c r="D18" s="45">
        <v>128</v>
      </c>
      <c r="E18" s="45">
        <v>13</v>
      </c>
      <c r="F18" s="45"/>
      <c r="G18" s="45">
        <v>64</v>
      </c>
      <c r="H18" s="45">
        <v>0</v>
      </c>
      <c r="I18" s="45">
        <v>0</v>
      </c>
      <c r="J18" s="45">
        <v>0</v>
      </c>
      <c r="K18" s="46"/>
      <c r="L18" s="45">
        <f t="shared" si="0"/>
        <v>2142</v>
      </c>
      <c r="M18" s="45">
        <f t="shared" si="0"/>
        <v>229</v>
      </c>
      <c r="N18" s="43"/>
      <c r="O18" s="45">
        <f t="shared" si="1"/>
        <v>2371</v>
      </c>
    </row>
    <row r="19" spans="1:15" ht="15.75" thickBot="1" x14ac:dyDescent="0.4">
      <c r="A19" s="40" t="s">
        <v>175</v>
      </c>
      <c r="B19" s="41">
        <v>78</v>
      </c>
      <c r="C19" s="41">
        <v>11</v>
      </c>
      <c r="D19" s="41">
        <v>48</v>
      </c>
      <c r="E19" s="41">
        <v>8</v>
      </c>
      <c r="F19" s="42"/>
      <c r="G19" s="41">
        <v>0</v>
      </c>
      <c r="H19" s="41">
        <v>0</v>
      </c>
      <c r="I19" s="41">
        <v>27</v>
      </c>
      <c r="J19" s="41">
        <v>0</v>
      </c>
      <c r="K19" s="43"/>
      <c r="L19" s="41">
        <f t="shared" si="0"/>
        <v>153</v>
      </c>
      <c r="M19" s="41">
        <f t="shared" si="0"/>
        <v>19</v>
      </c>
      <c r="N19" s="43"/>
      <c r="O19" s="41">
        <f t="shared" si="1"/>
        <v>172</v>
      </c>
    </row>
    <row r="20" spans="1:15" s="53" customFormat="1" ht="16.5" thickTop="1" thickBot="1" x14ac:dyDescent="0.4">
      <c r="A20" s="50" t="s">
        <v>33</v>
      </c>
      <c r="B20" s="51">
        <f>SUM(B9:B19)</f>
        <v>8597</v>
      </c>
      <c r="C20" s="51">
        <f>SUM(C9:C19)</f>
        <v>967</v>
      </c>
      <c r="D20" s="51">
        <f>SUM(D9:D19)</f>
        <v>479</v>
      </c>
      <c r="E20" s="51">
        <f>SUM(E9:E19)</f>
        <v>58</v>
      </c>
      <c r="F20" s="52"/>
      <c r="G20" s="51">
        <f>SUM(G9:G19)</f>
        <v>360</v>
      </c>
      <c r="H20" s="51">
        <f>SUM(H9:H19)</f>
        <v>22</v>
      </c>
      <c r="I20" s="51">
        <f>SUM(I9:I19)</f>
        <v>55</v>
      </c>
      <c r="J20" s="51">
        <f>SUM(J9:J19)</f>
        <v>1</v>
      </c>
      <c r="K20" s="52"/>
      <c r="L20" s="51">
        <f>SUM(L9:L19)</f>
        <v>9491</v>
      </c>
      <c r="M20" s="51">
        <f>SUM(M9:M19)</f>
        <v>1048</v>
      </c>
      <c r="N20" s="52"/>
      <c r="O20" s="51">
        <f>SUM(O9:O19)</f>
        <v>10539</v>
      </c>
    </row>
    <row r="21" spans="1:15" ht="15.75" thickTop="1" x14ac:dyDescent="0.35">
      <c r="B21" s="35"/>
      <c r="C21" s="35"/>
      <c r="D21" s="35"/>
      <c r="E21" s="35"/>
      <c r="F21" s="35"/>
      <c r="G21" s="35"/>
      <c r="H21" s="35"/>
      <c r="I21" s="35"/>
      <c r="J21" s="35"/>
      <c r="K21" s="35"/>
      <c r="L21" s="35"/>
      <c r="M21" s="35"/>
      <c r="N21" s="35"/>
    </row>
    <row r="22" spans="1:15" ht="18" x14ac:dyDescent="0.35">
      <c r="A22" s="33">
        <v>2023</v>
      </c>
      <c r="B22" s="36"/>
      <c r="C22" s="36"/>
      <c r="D22" s="36"/>
      <c r="E22" s="36"/>
      <c r="F22" s="36"/>
      <c r="G22" s="36"/>
      <c r="H22" s="36"/>
      <c r="I22" s="36"/>
      <c r="J22" s="36"/>
      <c r="K22" s="36"/>
      <c r="L22" s="36"/>
      <c r="M22" s="36"/>
      <c r="N22" s="36"/>
      <c r="O22" s="36"/>
    </row>
    <row r="24" spans="1:15" ht="14.45" customHeight="1" thickBot="1" x14ac:dyDescent="0.4">
      <c r="A24" s="207" t="s">
        <v>26</v>
      </c>
      <c r="B24" s="209" t="s">
        <v>163</v>
      </c>
      <c r="C24" s="209"/>
      <c r="D24" s="209"/>
      <c r="E24" s="209"/>
      <c r="F24" s="38" t="s">
        <v>164</v>
      </c>
      <c r="G24" s="209" t="s">
        <v>164</v>
      </c>
      <c r="H24" s="209"/>
      <c r="I24" s="209"/>
      <c r="J24" s="209"/>
      <c r="L24" s="207" t="s">
        <v>165</v>
      </c>
      <c r="M24" s="207"/>
      <c r="O24" s="207" t="s">
        <v>33</v>
      </c>
    </row>
    <row r="25" spans="1:15" ht="15.75" thickBot="1" x14ac:dyDescent="0.4">
      <c r="A25" s="207"/>
      <c r="B25" s="210" t="s">
        <v>166</v>
      </c>
      <c r="C25" s="210"/>
      <c r="D25" s="210" t="s">
        <v>167</v>
      </c>
      <c r="E25" s="210"/>
      <c r="F25" s="38"/>
      <c r="G25" s="210" t="s">
        <v>166</v>
      </c>
      <c r="H25" s="210"/>
      <c r="I25" s="210" t="s">
        <v>167</v>
      </c>
      <c r="J25" s="210"/>
      <c r="L25" s="208"/>
      <c r="M25" s="208"/>
      <c r="O25" s="207"/>
    </row>
    <row r="26" spans="1:15" ht="11.45" customHeight="1" thickBot="1" x14ac:dyDescent="0.4">
      <c r="A26" s="208"/>
      <c r="B26" s="37" t="s">
        <v>168</v>
      </c>
      <c r="C26" s="37" t="s">
        <v>169</v>
      </c>
      <c r="D26" s="37" t="s">
        <v>168</v>
      </c>
      <c r="E26" s="37" t="s">
        <v>169</v>
      </c>
      <c r="F26" s="39" t="s">
        <v>169</v>
      </c>
      <c r="G26" s="37" t="s">
        <v>168</v>
      </c>
      <c r="H26" s="37" t="s">
        <v>169</v>
      </c>
      <c r="I26" s="37" t="s">
        <v>168</v>
      </c>
      <c r="J26" s="37" t="s">
        <v>169</v>
      </c>
      <c r="L26" s="37" t="s">
        <v>168</v>
      </c>
      <c r="M26" s="37" t="s">
        <v>169</v>
      </c>
      <c r="O26" s="208"/>
    </row>
    <row r="27" spans="1:15" ht="15.75" thickTop="1" x14ac:dyDescent="0.35">
      <c r="A27" s="47" t="s">
        <v>170</v>
      </c>
      <c r="B27" s="48">
        <v>73</v>
      </c>
      <c r="C27" s="48">
        <v>4</v>
      </c>
      <c r="D27" s="48">
        <v>0</v>
      </c>
      <c r="E27" s="48">
        <v>0</v>
      </c>
      <c r="F27" s="42"/>
      <c r="G27" s="48">
        <v>32</v>
      </c>
      <c r="H27" s="48">
        <v>2</v>
      </c>
      <c r="I27" s="48">
        <v>0</v>
      </c>
      <c r="J27" s="48">
        <v>0</v>
      </c>
      <c r="K27" s="43"/>
      <c r="L27" s="48">
        <f>+B27+D27+G27+I27</f>
        <v>105</v>
      </c>
      <c r="M27" s="48">
        <f>+C27+E27+H27+J27</f>
        <v>6</v>
      </c>
      <c r="N27" s="43"/>
      <c r="O27" s="48">
        <f>+L27+M27</f>
        <v>111</v>
      </c>
    </row>
    <row r="28" spans="1:15" x14ac:dyDescent="0.35">
      <c r="A28" s="44" t="s">
        <v>171</v>
      </c>
      <c r="B28" s="45">
        <v>4</v>
      </c>
      <c r="C28" s="45">
        <v>3</v>
      </c>
      <c r="D28" s="45">
        <v>249</v>
      </c>
      <c r="E28" s="45">
        <v>46</v>
      </c>
      <c r="F28" s="45"/>
      <c r="G28" s="45">
        <v>0</v>
      </c>
      <c r="H28" s="45">
        <v>0</v>
      </c>
      <c r="I28" s="45">
        <v>34</v>
      </c>
      <c r="J28" s="45">
        <v>3</v>
      </c>
      <c r="K28" s="46"/>
      <c r="L28" s="45">
        <f t="shared" ref="L28:M39" si="2">+B28+D28+G28+I28</f>
        <v>287</v>
      </c>
      <c r="M28" s="45">
        <f t="shared" si="2"/>
        <v>52</v>
      </c>
      <c r="N28" s="43"/>
      <c r="O28" s="45">
        <f t="shared" ref="O28:O39" si="3">+L28+M28</f>
        <v>339</v>
      </c>
    </row>
    <row r="29" spans="1:15" x14ac:dyDescent="0.35">
      <c r="A29" s="40" t="s">
        <v>80</v>
      </c>
      <c r="B29" s="41">
        <v>187</v>
      </c>
      <c r="C29" s="41">
        <v>20</v>
      </c>
      <c r="D29" s="41">
        <v>0</v>
      </c>
      <c r="E29" s="41">
        <v>0</v>
      </c>
      <c r="F29" s="42"/>
      <c r="G29" s="41">
        <v>14</v>
      </c>
      <c r="H29" s="41">
        <v>1</v>
      </c>
      <c r="I29" s="41">
        <v>0</v>
      </c>
      <c r="J29" s="41">
        <v>0</v>
      </c>
      <c r="K29" s="43"/>
      <c r="L29" s="41">
        <f t="shared" si="2"/>
        <v>201</v>
      </c>
      <c r="M29" s="41">
        <f t="shared" si="2"/>
        <v>21</v>
      </c>
      <c r="N29" s="43"/>
      <c r="O29" s="41">
        <f t="shared" si="3"/>
        <v>222</v>
      </c>
    </row>
    <row r="30" spans="1:15" x14ac:dyDescent="0.35">
      <c r="A30" s="44" t="s">
        <v>172</v>
      </c>
      <c r="B30" s="45">
        <v>150</v>
      </c>
      <c r="C30" s="45">
        <v>12</v>
      </c>
      <c r="D30" s="45">
        <v>0</v>
      </c>
      <c r="E30" s="45">
        <v>0</v>
      </c>
      <c r="F30" s="45"/>
      <c r="G30" s="45">
        <v>9</v>
      </c>
      <c r="H30" s="45">
        <v>1</v>
      </c>
      <c r="I30" s="45">
        <v>0</v>
      </c>
      <c r="J30" s="45">
        <v>0</v>
      </c>
      <c r="K30" s="46"/>
      <c r="L30" s="45">
        <f t="shared" si="2"/>
        <v>159</v>
      </c>
      <c r="M30" s="45">
        <f t="shared" si="2"/>
        <v>13</v>
      </c>
      <c r="N30" s="43"/>
      <c r="O30" s="45">
        <f t="shared" si="3"/>
        <v>172</v>
      </c>
    </row>
    <row r="31" spans="1:15" x14ac:dyDescent="0.35">
      <c r="A31" s="40" t="s">
        <v>38</v>
      </c>
      <c r="B31" s="41">
        <v>3528</v>
      </c>
      <c r="C31" s="41">
        <v>392</v>
      </c>
      <c r="D31" s="41">
        <v>0</v>
      </c>
      <c r="E31" s="41">
        <v>0</v>
      </c>
      <c r="F31" s="42"/>
      <c r="G31" s="41">
        <v>28</v>
      </c>
      <c r="H31" s="41">
        <v>2</v>
      </c>
      <c r="I31" s="41">
        <v>0</v>
      </c>
      <c r="J31" s="41">
        <v>0</v>
      </c>
      <c r="K31" s="43"/>
      <c r="L31" s="41">
        <f t="shared" si="2"/>
        <v>3556</v>
      </c>
      <c r="M31" s="41">
        <f t="shared" si="2"/>
        <v>394</v>
      </c>
      <c r="N31" s="43"/>
      <c r="O31" s="41">
        <f t="shared" si="3"/>
        <v>3950</v>
      </c>
    </row>
    <row r="32" spans="1:15" x14ac:dyDescent="0.35">
      <c r="A32" s="44" t="s">
        <v>173</v>
      </c>
      <c r="B32" s="45">
        <v>19938</v>
      </c>
      <c r="C32" s="45">
        <v>2215</v>
      </c>
      <c r="D32" s="45">
        <v>0</v>
      </c>
      <c r="E32" s="45">
        <v>0</v>
      </c>
      <c r="F32" s="45"/>
      <c r="G32" s="45">
        <v>28</v>
      </c>
      <c r="H32" s="45">
        <v>3</v>
      </c>
      <c r="I32" s="45">
        <v>0</v>
      </c>
      <c r="J32" s="45">
        <v>0</v>
      </c>
      <c r="K32" s="46"/>
      <c r="L32" s="45">
        <f t="shared" si="2"/>
        <v>19966</v>
      </c>
      <c r="M32" s="45">
        <f t="shared" si="2"/>
        <v>2218</v>
      </c>
      <c r="N32" s="43"/>
      <c r="O32" s="45">
        <f t="shared" si="3"/>
        <v>22184</v>
      </c>
    </row>
    <row r="33" spans="1:15" x14ac:dyDescent="0.35">
      <c r="A33" s="47" t="s">
        <v>176</v>
      </c>
      <c r="B33" s="48">
        <v>13</v>
      </c>
      <c r="C33" s="48">
        <v>5</v>
      </c>
      <c r="D33" s="48">
        <v>0</v>
      </c>
      <c r="E33" s="48">
        <v>0</v>
      </c>
      <c r="F33" s="42"/>
      <c r="G33" s="48">
        <v>5</v>
      </c>
      <c r="H33" s="48">
        <v>0</v>
      </c>
      <c r="I33" s="48">
        <v>0</v>
      </c>
      <c r="J33" s="48">
        <v>0</v>
      </c>
      <c r="K33" s="43"/>
      <c r="L33" s="48">
        <f t="shared" si="2"/>
        <v>18</v>
      </c>
      <c r="M33" s="48">
        <f t="shared" si="2"/>
        <v>5</v>
      </c>
      <c r="N33" s="43"/>
      <c r="O33" s="48">
        <f t="shared" si="3"/>
        <v>23</v>
      </c>
    </row>
    <row r="34" spans="1:15" x14ac:dyDescent="0.35">
      <c r="A34" s="44" t="s">
        <v>39</v>
      </c>
      <c r="B34" s="45">
        <v>915</v>
      </c>
      <c r="C34" s="45">
        <v>26</v>
      </c>
      <c r="D34" s="45">
        <v>123</v>
      </c>
      <c r="E34" s="45">
        <v>1</v>
      </c>
      <c r="F34" s="45"/>
      <c r="G34" s="45">
        <v>175</v>
      </c>
      <c r="H34" s="45">
        <v>13</v>
      </c>
      <c r="I34" s="45">
        <v>0</v>
      </c>
      <c r="J34" s="45">
        <v>0</v>
      </c>
      <c r="K34" s="46"/>
      <c r="L34" s="45">
        <f t="shared" si="2"/>
        <v>1213</v>
      </c>
      <c r="M34" s="45">
        <f t="shared" si="2"/>
        <v>40</v>
      </c>
      <c r="N34" s="43"/>
      <c r="O34" s="45">
        <f t="shared" si="3"/>
        <v>1253</v>
      </c>
    </row>
    <row r="35" spans="1:15" x14ac:dyDescent="0.35">
      <c r="A35" s="47" t="s">
        <v>89</v>
      </c>
      <c r="B35" s="48">
        <v>879</v>
      </c>
      <c r="C35" s="48">
        <v>460</v>
      </c>
      <c r="D35" s="48">
        <v>32</v>
      </c>
      <c r="E35" s="48">
        <v>10</v>
      </c>
      <c r="F35" s="42"/>
      <c r="G35" s="48">
        <v>73</v>
      </c>
      <c r="H35" s="48">
        <v>30</v>
      </c>
      <c r="I35" s="48">
        <v>0</v>
      </c>
      <c r="J35" s="48">
        <v>0</v>
      </c>
      <c r="K35" s="43"/>
      <c r="L35" s="48">
        <f t="shared" si="2"/>
        <v>984</v>
      </c>
      <c r="M35" s="48">
        <f t="shared" si="2"/>
        <v>500</v>
      </c>
      <c r="N35" s="43"/>
      <c r="O35" s="48">
        <f t="shared" si="3"/>
        <v>1484</v>
      </c>
    </row>
    <row r="36" spans="1:15" x14ac:dyDescent="0.35">
      <c r="A36" s="44" t="s">
        <v>174</v>
      </c>
      <c r="B36" s="45">
        <v>368</v>
      </c>
      <c r="C36" s="45">
        <v>29</v>
      </c>
      <c r="D36" s="45">
        <v>0</v>
      </c>
      <c r="E36" s="45">
        <v>0</v>
      </c>
      <c r="F36" s="45"/>
      <c r="G36" s="45">
        <v>48</v>
      </c>
      <c r="H36" s="45">
        <v>2</v>
      </c>
      <c r="I36" s="45">
        <v>0</v>
      </c>
      <c r="J36" s="45">
        <v>0</v>
      </c>
      <c r="K36" s="46"/>
      <c r="L36" s="45">
        <f t="shared" si="2"/>
        <v>416</v>
      </c>
      <c r="M36" s="45">
        <f t="shared" si="2"/>
        <v>31</v>
      </c>
      <c r="N36" s="43"/>
      <c r="O36" s="45">
        <f t="shared" si="3"/>
        <v>447</v>
      </c>
    </row>
    <row r="37" spans="1:15" x14ac:dyDescent="0.35">
      <c r="A37" s="47" t="s">
        <v>68</v>
      </c>
      <c r="B37" s="48">
        <v>6</v>
      </c>
      <c r="C37" s="48">
        <v>6</v>
      </c>
      <c r="D37" s="48">
        <v>2</v>
      </c>
      <c r="E37" s="48"/>
      <c r="F37" s="42">
        <v>0</v>
      </c>
      <c r="G37" s="48">
        <v>0</v>
      </c>
      <c r="H37" s="48">
        <v>11</v>
      </c>
      <c r="I37" s="48">
        <v>0</v>
      </c>
      <c r="J37" s="48">
        <v>0</v>
      </c>
      <c r="K37" s="43"/>
      <c r="L37" s="48">
        <f t="shared" si="2"/>
        <v>8</v>
      </c>
      <c r="M37" s="48">
        <f t="shared" si="2"/>
        <v>17</v>
      </c>
      <c r="N37" s="43"/>
      <c r="O37" s="48">
        <f t="shared" si="3"/>
        <v>25</v>
      </c>
    </row>
    <row r="38" spans="1:15" x14ac:dyDescent="0.35">
      <c r="A38" s="44" t="s">
        <v>60</v>
      </c>
      <c r="B38" s="45">
        <v>1762</v>
      </c>
      <c r="C38" s="45">
        <v>225</v>
      </c>
      <c r="D38" s="45">
        <v>76</v>
      </c>
      <c r="E38" s="45">
        <v>2</v>
      </c>
      <c r="F38" s="45"/>
      <c r="G38" s="45">
        <v>0</v>
      </c>
      <c r="H38" s="45">
        <v>0</v>
      </c>
      <c r="I38" s="45">
        <v>0</v>
      </c>
      <c r="J38" s="45">
        <v>0</v>
      </c>
      <c r="K38" s="46"/>
      <c r="L38" s="45">
        <f t="shared" si="2"/>
        <v>1838</v>
      </c>
      <c r="M38" s="45">
        <f t="shared" si="2"/>
        <v>227</v>
      </c>
      <c r="N38" s="43"/>
      <c r="O38" s="45">
        <f t="shared" si="3"/>
        <v>2065</v>
      </c>
    </row>
    <row r="39" spans="1:15" ht="15.75" thickBot="1" x14ac:dyDescent="0.4">
      <c r="A39" s="47" t="s">
        <v>175</v>
      </c>
      <c r="B39" s="48">
        <v>109</v>
      </c>
      <c r="C39" s="48">
        <v>14</v>
      </c>
      <c r="D39" s="48">
        <v>14</v>
      </c>
      <c r="E39" s="48">
        <v>6</v>
      </c>
      <c r="F39" s="42"/>
      <c r="G39" s="48">
        <v>0</v>
      </c>
      <c r="H39" s="48">
        <v>0</v>
      </c>
      <c r="I39" s="48">
        <v>25</v>
      </c>
      <c r="J39" s="48">
        <v>0</v>
      </c>
      <c r="K39" s="43"/>
      <c r="L39" s="48">
        <f t="shared" si="2"/>
        <v>148</v>
      </c>
      <c r="M39" s="48">
        <f t="shared" si="2"/>
        <v>20</v>
      </c>
      <c r="N39" s="43"/>
      <c r="O39" s="48">
        <f t="shared" si="3"/>
        <v>168</v>
      </c>
    </row>
    <row r="40" spans="1:15" s="53" customFormat="1" ht="16.5" thickTop="1" thickBot="1" x14ac:dyDescent="0.4">
      <c r="A40" s="50" t="s">
        <v>33</v>
      </c>
      <c r="B40" s="51">
        <f>SUM(B27:B39)</f>
        <v>27932</v>
      </c>
      <c r="C40" s="51">
        <f t="shared" ref="C40:E40" si="4">SUM(C27:C39)</f>
        <v>3411</v>
      </c>
      <c r="D40" s="51">
        <f t="shared" si="4"/>
        <v>496</v>
      </c>
      <c r="E40" s="51">
        <f t="shared" si="4"/>
        <v>65</v>
      </c>
      <c r="F40" s="52"/>
      <c r="G40" s="51">
        <f t="shared" ref="G40:J40" si="5">SUM(G27:G39)</f>
        <v>412</v>
      </c>
      <c r="H40" s="51">
        <f t="shared" si="5"/>
        <v>65</v>
      </c>
      <c r="I40" s="51">
        <f t="shared" si="5"/>
        <v>59</v>
      </c>
      <c r="J40" s="51">
        <f t="shared" si="5"/>
        <v>3</v>
      </c>
      <c r="K40" s="52"/>
      <c r="L40" s="51">
        <f t="shared" ref="L40:M40" si="6">SUM(L27:L39)</f>
        <v>28899</v>
      </c>
      <c r="M40" s="51">
        <f t="shared" si="6"/>
        <v>3544</v>
      </c>
      <c r="N40" s="52"/>
      <c r="O40" s="51">
        <f>SUM(O27:O39)</f>
        <v>32443</v>
      </c>
    </row>
    <row r="41" spans="1:15" ht="15.75" thickTop="1" x14ac:dyDescent="0.35"/>
  </sheetData>
  <mergeCells count="18">
    <mergeCell ref="A24:A26"/>
    <mergeCell ref="B24:E24"/>
    <mergeCell ref="G24:J24"/>
    <mergeCell ref="L24:M25"/>
    <mergeCell ref="O24:O26"/>
    <mergeCell ref="B25:C25"/>
    <mergeCell ref="D25:E25"/>
    <mergeCell ref="G25:H25"/>
    <mergeCell ref="I25:J25"/>
    <mergeCell ref="A6:A8"/>
    <mergeCell ref="B6:E6"/>
    <mergeCell ref="G6:J6"/>
    <mergeCell ref="L6:M7"/>
    <mergeCell ref="O6:O8"/>
    <mergeCell ref="B7:C7"/>
    <mergeCell ref="D7:E7"/>
    <mergeCell ref="G7:H7"/>
    <mergeCell ref="I7:J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6538d5f-f7e1-46e7-b8e6-8d0f62ce9765" xsi:nil="true"/>
    <lcf76f155ced4ddcb4097134ff3c332f xmlns="0c958bcd-fe3d-4310-8463-0016d19558c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CE1C94F-800B-4824-9D4D-0C7ECBD28041}">
  <ds:schemaRefs>
    <ds:schemaRef ds:uri="http://schemas.microsoft.com/office/2006/documentManagement/types"/>
    <ds:schemaRef ds:uri="http://www.w3.org/XML/1998/namespace"/>
    <ds:schemaRef ds:uri="http://schemas.microsoft.com/office/2006/metadata/properties"/>
    <ds:schemaRef ds:uri="http://purl.org/dc/elements/1.1/"/>
    <ds:schemaRef ds:uri="http://purl.org/dc/terms/"/>
    <ds:schemaRef ds:uri="deee4ff9-25d8-4092-a47c-041c6cde6848"/>
    <ds:schemaRef ds:uri="d8b835c3-d8af-4195-9f46-a0c7f37ab64b"/>
    <ds:schemaRef ds:uri="http://schemas.openxmlformats.org/package/2006/metadata/core-properties"/>
    <ds:schemaRef ds:uri="http://purl.org/dc/dcmitype/"/>
    <ds:schemaRef ds:uri="http://schemas.microsoft.com/office/infopath/2007/PartnerControls"/>
  </ds:schemaRefs>
</ds:datastoreItem>
</file>

<file path=customXml/itemProps2.xml><?xml version="1.0" encoding="utf-8"?>
<ds:datastoreItem xmlns:ds="http://schemas.openxmlformats.org/officeDocument/2006/customXml" ds:itemID="{C5BBAAEF-EAAD-489C-B8A1-F4C23EE825B4}"/>
</file>

<file path=customXml/itemProps3.xml><?xml version="1.0" encoding="utf-8"?>
<ds:datastoreItem xmlns:ds="http://schemas.openxmlformats.org/officeDocument/2006/customXml" ds:itemID="{D4395440-F306-44C2-BAD4-EF9E5C6B0A2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vt:i4>
      </vt:variant>
    </vt:vector>
  </HeadingPairs>
  <TitlesOfParts>
    <vt:vector size="15" baseType="lpstr">
      <vt:lpstr>Summary</vt:lpstr>
      <vt:lpstr>Annex 1</vt:lpstr>
      <vt:lpstr>Annex 2</vt:lpstr>
      <vt:lpstr>Annex 3</vt:lpstr>
      <vt:lpstr>Annex 4</vt:lpstr>
      <vt:lpstr>Annex 5</vt:lpstr>
      <vt:lpstr>Annex 6</vt:lpstr>
      <vt:lpstr>Annex 7</vt:lpstr>
      <vt:lpstr>Annex 8</vt:lpstr>
      <vt:lpstr>Annex 9</vt:lpstr>
      <vt:lpstr>Annex 10</vt:lpstr>
      <vt:lpstr>Annex 11</vt:lpstr>
      <vt:lpstr>Annex 12</vt:lpstr>
      <vt:lpstr>'Annex 9'!_Toc131079454</vt:lpstr>
      <vt:lpstr>'Annex 1'!_Toc184898422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Wissem Zaazaa</dc:creator>
  <cp:keywords/>
  <dc:description/>
  <cp:lastModifiedBy>Hedi Zaghouani</cp:lastModifiedBy>
  <cp:revision/>
  <dcterms:created xsi:type="dcterms:W3CDTF">2015-06-05T18:17:20Z</dcterms:created>
  <dcterms:modified xsi:type="dcterms:W3CDTF">2024-12-30T15:36:58Z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